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U:\03 統計担当\320 統計年報\R07年版（今年はこれ！！）\R7原稿\グラフなしver\"/>
    </mc:Choice>
  </mc:AlternateContent>
  <xr:revisionPtr revIDLastSave="0" documentId="8_{A229C5EE-29FF-43C3-989D-DED819D6DC9F}" xr6:coauthVersionLast="47" xr6:coauthVersionMax="47" xr10:uidLastSave="{00000000-0000-0000-0000-000000000000}"/>
  <bookViews>
    <workbookView xWindow="0" yWindow="390" windowWidth="20490" windowHeight="10800" tabRatio="748" xr2:uid="{00000000-000D-0000-FFFF-FFFF00000000}"/>
  </bookViews>
  <sheets>
    <sheet name="仕切り" sheetId="76" r:id="rId1"/>
    <sheet name="- 99 -" sheetId="69" r:id="rId2"/>
    <sheet name="- 100 -" sheetId="70" r:id="rId3"/>
    <sheet name="- 101 -" sheetId="41" r:id="rId4"/>
    <sheet name="- 102 -" sheetId="45" r:id="rId5"/>
    <sheet name="- 103 -" sheetId="46" r:id="rId6"/>
    <sheet name="- 104 -" sheetId="48" r:id="rId7"/>
    <sheet name="- 105 -" sheetId="49" r:id="rId8"/>
    <sheet name="- 106 - " sheetId="75" r:id="rId9"/>
    <sheet name="- 107 -" sheetId="74" r:id="rId10"/>
    <sheet name="- 108 -" sheetId="63" r:id="rId11"/>
    <sheet name="- 109 -" sheetId="37" r:id="rId12"/>
    <sheet name="- 110 -" sheetId="22" r:id="rId13"/>
    <sheet name="- 111 -" sheetId="57" r:id="rId14"/>
    <sheet name="- 112 -" sheetId="33" r:id="rId15"/>
    <sheet name="- 113 -" sheetId="65" r:id="rId16"/>
    <sheet name="- 114 -" sheetId="66" r:id="rId17"/>
  </sheets>
  <externalReferences>
    <externalReference r:id="rId18"/>
  </externalReferences>
  <definedNames>
    <definedName name="_xlnm.Print_Area" localSheetId="3">'- 101 -'!$A$1:$P$42</definedName>
    <definedName name="_xlnm.Print_Area" localSheetId="6">'- 104 -'!$A$1:$K$59</definedName>
    <definedName name="_xlnm.Print_Area" localSheetId="7">'- 105 -'!$A$1:$W$34</definedName>
    <definedName name="_xlnm.Print_Area" localSheetId="9">'- 107 -'!$A$1:$Z$41</definedName>
    <definedName name="_xlnm.Print_Area" localSheetId="13">'- 111 -'!$A$1:$O$25</definedName>
    <definedName name="_xlnm.Print_Area" localSheetId="15">'- 113 -'!$A$1:$N$37</definedName>
    <definedName name="_xlnm.Print_Area" localSheetId="1">'- 99 -'!$A$1:$M$40</definedName>
    <definedName name="_xlnm.Print_Area" localSheetId="0">仕切り!$A$1:$I$64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69" l="1"/>
  <c r="L6" i="70"/>
  <c r="I6" i="70"/>
  <c r="D29" i="70"/>
  <c r="G42" i="70"/>
  <c r="L29" i="70"/>
  <c r="F29" i="70"/>
  <c r="J26" i="69"/>
  <c r="F26" i="69"/>
  <c r="F5" i="69"/>
  <c r="J5" i="69"/>
  <c r="U26" i="74"/>
  <c r="U25" i="74"/>
  <c r="U24" i="74"/>
  <c r="J9" i="48"/>
  <c r="J8" i="48"/>
  <c r="J24" i="48"/>
  <c r="J27" i="69"/>
  <c r="J6" i="69"/>
  <c r="J7" i="69"/>
  <c r="J8" i="69"/>
  <c r="J9" i="69"/>
  <c r="J10" i="69"/>
  <c r="J11" i="69"/>
  <c r="J12" i="69"/>
  <c r="J13" i="69"/>
  <c r="J14" i="69"/>
  <c r="J15" i="69"/>
  <c r="J16" i="69"/>
  <c r="J17" i="69"/>
  <c r="J18" i="69"/>
  <c r="J19" i="69"/>
  <c r="J20" i="69"/>
  <c r="J21" i="69"/>
  <c r="J22" i="69"/>
  <c r="J23" i="69"/>
  <c r="J24" i="69"/>
  <c r="J25" i="48" l="1"/>
  <c r="K9" i="48" l="1"/>
  <c r="K8" i="48"/>
  <c r="K25" i="48"/>
  <c r="K24" i="48"/>
  <c r="J42" i="48"/>
  <c r="J41" i="48"/>
  <c r="J13" i="48" l="1"/>
  <c r="J12" i="48"/>
  <c r="K11" i="48"/>
  <c r="K15" i="48"/>
  <c r="K19" i="48"/>
  <c r="K23" i="48"/>
  <c r="K27" i="48"/>
  <c r="K31" i="48"/>
  <c r="K35" i="48"/>
  <c r="K7" i="48"/>
  <c r="J44" i="48"/>
  <c r="J48" i="48"/>
  <c r="J52" i="48"/>
  <c r="J56" i="48"/>
  <c r="J40" i="48"/>
  <c r="J15" i="48"/>
  <c r="J19" i="48"/>
  <c r="J23" i="48"/>
  <c r="J27" i="48"/>
  <c r="J31" i="48"/>
  <c r="J35" i="48"/>
  <c r="K13" i="46"/>
  <c r="K12" i="46"/>
  <c r="K11" i="46" s="1"/>
  <c r="J12" i="46"/>
  <c r="J13" i="46"/>
  <c r="K7" i="46"/>
  <c r="K15" i="46"/>
  <c r="K19" i="46"/>
  <c r="K23" i="46"/>
  <c r="K27" i="46"/>
  <c r="K31" i="46"/>
  <c r="K35" i="46"/>
  <c r="K39" i="46"/>
  <c r="J35" i="46"/>
  <c r="J39" i="46"/>
  <c r="J31" i="46"/>
  <c r="J27" i="46"/>
  <c r="J23" i="46"/>
  <c r="J19" i="46"/>
  <c r="J15" i="46"/>
  <c r="J7" i="46"/>
  <c r="J39" i="45"/>
  <c r="K51" i="45"/>
  <c r="K47" i="45"/>
  <c r="K43" i="45"/>
  <c r="K39" i="45"/>
  <c r="K35" i="45"/>
  <c r="K31" i="45"/>
  <c r="J51" i="45"/>
  <c r="J47" i="45"/>
  <c r="J43" i="45"/>
  <c r="J35" i="45"/>
  <c r="J31" i="45"/>
  <c r="J12" i="45"/>
  <c r="K13" i="45"/>
  <c r="K12" i="45"/>
  <c r="J13" i="45"/>
  <c r="J11" i="46" l="1"/>
  <c r="J11" i="48"/>
  <c r="J7" i="48"/>
  <c r="E41" i="70"/>
  <c r="D41" i="70"/>
  <c r="E40" i="70"/>
  <c r="D40" i="70"/>
  <c r="E39" i="70"/>
  <c r="D39" i="70"/>
  <c r="E38" i="70"/>
  <c r="D38" i="70"/>
  <c r="E37" i="70"/>
  <c r="D37" i="70"/>
  <c r="E36" i="70"/>
  <c r="D36" i="70"/>
  <c r="E35" i="70"/>
  <c r="D35" i="70"/>
  <c r="E34" i="70"/>
  <c r="D34" i="70"/>
  <c r="E33" i="70"/>
  <c r="D33" i="70"/>
  <c r="E32" i="70"/>
  <c r="D32" i="70"/>
  <c r="E31" i="70"/>
  <c r="D31" i="70"/>
  <c r="E30" i="70"/>
  <c r="D30" i="70"/>
  <c r="E29" i="70"/>
  <c r="E24" i="70"/>
  <c r="D24" i="70"/>
  <c r="E23" i="70"/>
  <c r="D23" i="70"/>
  <c r="E22" i="70"/>
  <c r="D22" i="70"/>
  <c r="E21" i="70"/>
  <c r="D21" i="70"/>
  <c r="E20" i="70"/>
  <c r="D20" i="70"/>
  <c r="E19" i="70"/>
  <c r="D19" i="70"/>
  <c r="E18" i="70"/>
  <c r="D18" i="70"/>
  <c r="E17" i="70"/>
  <c r="D17" i="70"/>
  <c r="E16" i="70"/>
  <c r="D16" i="70"/>
  <c r="E15" i="70"/>
  <c r="D15" i="70"/>
  <c r="E14" i="70"/>
  <c r="D14" i="70"/>
  <c r="E13" i="70"/>
  <c r="D13" i="70"/>
  <c r="E12" i="70"/>
  <c r="D12" i="70"/>
  <c r="E11" i="70"/>
  <c r="D11" i="70"/>
  <c r="E10" i="70"/>
  <c r="D10" i="70"/>
  <c r="E9" i="70"/>
  <c r="D9" i="70"/>
  <c r="E8" i="70"/>
  <c r="D8" i="70"/>
  <c r="E7" i="70"/>
  <c r="D7" i="70"/>
  <c r="E6" i="70"/>
  <c r="D6" i="70"/>
  <c r="E26" i="69"/>
  <c r="M39" i="69"/>
  <c r="M38" i="69"/>
  <c r="M37" i="69"/>
  <c r="M36" i="69"/>
  <c r="M35" i="69"/>
  <c r="M34" i="69"/>
  <c r="M33" i="69"/>
  <c r="M32" i="69"/>
  <c r="M31" i="69"/>
  <c r="M30" i="69"/>
  <c r="M29" i="69"/>
  <c r="M28" i="69"/>
  <c r="M27" i="69"/>
  <c r="M24" i="69"/>
  <c r="M23" i="69"/>
  <c r="M22" i="69"/>
  <c r="M21" i="69"/>
  <c r="M20" i="69"/>
  <c r="M19" i="69"/>
  <c r="M18" i="69"/>
  <c r="M17" i="69"/>
  <c r="M16" i="69"/>
  <c r="M15" i="69"/>
  <c r="M14" i="69"/>
  <c r="M13" i="69"/>
  <c r="M12" i="69"/>
  <c r="M11" i="69"/>
  <c r="M10" i="69"/>
  <c r="M9" i="69"/>
  <c r="M8" i="69"/>
  <c r="M7" i="69"/>
  <c r="M6" i="69"/>
  <c r="I12" i="45" l="1"/>
  <c r="I11" i="45"/>
  <c r="I5" i="45"/>
  <c r="I7" i="45"/>
  <c r="C29" i="41"/>
  <c r="L6" i="41"/>
  <c r="F6" i="41"/>
  <c r="J33" i="69"/>
  <c r="F39" i="69"/>
  <c r="J39" i="69"/>
  <c r="J28" i="69"/>
  <c r="J29" i="69"/>
  <c r="J30" i="69"/>
  <c r="J31" i="69"/>
  <c r="J32" i="69"/>
  <c r="J34" i="69"/>
  <c r="J35" i="69"/>
  <c r="J36" i="69"/>
  <c r="J37" i="69"/>
  <c r="J38" i="69"/>
  <c r="F6" i="69"/>
  <c r="E5" i="69"/>
  <c r="I5" i="69"/>
  <c r="I26" i="69"/>
  <c r="F27" i="69"/>
  <c r="F28" i="69"/>
  <c r="F29" i="69"/>
  <c r="F30" i="69"/>
  <c r="F31" i="69"/>
  <c r="F32" i="69"/>
  <c r="F33" i="69"/>
  <c r="F34" i="69"/>
  <c r="F35" i="69"/>
  <c r="F36" i="69"/>
  <c r="F37" i="69"/>
  <c r="F38" i="69"/>
  <c r="F15" i="69"/>
  <c r="F7" i="69"/>
  <c r="F8" i="69"/>
  <c r="F9" i="69"/>
  <c r="F10" i="69"/>
  <c r="F11" i="69"/>
  <c r="F12" i="69"/>
  <c r="F13" i="69"/>
  <c r="F14" i="69"/>
  <c r="F16" i="69"/>
  <c r="F17" i="69"/>
  <c r="F18" i="69"/>
  <c r="F19" i="69"/>
  <c r="F20" i="69"/>
  <c r="F21" i="69"/>
  <c r="F22" i="69"/>
  <c r="F23" i="69"/>
  <c r="F24" i="69"/>
  <c r="I53" i="45"/>
  <c r="I52" i="45"/>
  <c r="I51" i="45"/>
  <c r="I49" i="45"/>
  <c r="I48" i="45"/>
  <c r="I47" i="45"/>
  <c r="I45" i="45"/>
  <c r="I44" i="45"/>
  <c r="I43" i="45"/>
  <c r="I41" i="45"/>
  <c r="I40" i="45"/>
  <c r="I39" i="45"/>
  <c r="I37" i="45"/>
  <c r="I36" i="45"/>
  <c r="I35" i="45"/>
  <c r="I33" i="45"/>
  <c r="I32" i="45"/>
  <c r="I31" i="45"/>
  <c r="I29" i="45"/>
  <c r="I28" i="45"/>
  <c r="I27" i="45"/>
  <c r="I25" i="45"/>
  <c r="I23" i="45"/>
  <c r="I21" i="45"/>
  <c r="I20" i="45"/>
  <c r="I19" i="45"/>
  <c r="I17" i="45"/>
  <c r="I16" i="45"/>
  <c r="I15" i="45"/>
  <c r="I13" i="45"/>
  <c r="I9" i="45"/>
  <c r="I8" i="45"/>
  <c r="I41" i="46"/>
  <c r="I40" i="46"/>
  <c r="I39" i="46"/>
  <c r="I37" i="46"/>
  <c r="I36" i="46"/>
  <c r="I35" i="46"/>
  <c r="I33" i="46"/>
  <c r="I32" i="46"/>
  <c r="I31" i="46"/>
  <c r="I29" i="46"/>
  <c r="I28" i="46"/>
  <c r="I27" i="46"/>
  <c r="I25" i="46"/>
  <c r="I24" i="46"/>
  <c r="I23" i="46"/>
  <c r="I21" i="46"/>
  <c r="I20" i="46"/>
  <c r="I19" i="46"/>
  <c r="I17" i="46"/>
  <c r="I16" i="46"/>
  <c r="I15" i="46"/>
  <c r="I13" i="46"/>
  <c r="I12" i="46"/>
  <c r="I11" i="46"/>
  <c r="I8" i="46"/>
  <c r="I7" i="46"/>
  <c r="I5" i="46"/>
  <c r="I5" i="48"/>
  <c r="M26" i="69" l="1"/>
  <c r="C9" i="33"/>
  <c r="C8" i="33"/>
  <c r="C7" i="33"/>
  <c r="C6" i="33"/>
  <c r="I37" i="48" l="1"/>
  <c r="I36" i="48"/>
  <c r="I35" i="48"/>
  <c r="I33" i="48"/>
  <c r="I32" i="48"/>
  <c r="I31" i="48"/>
  <c r="I29" i="48"/>
  <c r="I28" i="48"/>
  <c r="I27" i="48"/>
  <c r="I25" i="48"/>
  <c r="I24" i="48"/>
  <c r="I23" i="48"/>
  <c r="I21" i="48"/>
  <c r="I20" i="48"/>
  <c r="I19" i="48"/>
  <c r="I17" i="48"/>
  <c r="I16" i="48"/>
  <c r="I15" i="48"/>
  <c r="I13" i="48"/>
  <c r="I12" i="48"/>
  <c r="I11" i="48"/>
  <c r="I9" i="48"/>
  <c r="I8" i="48"/>
  <c r="I7" i="48"/>
  <c r="H5" i="57"/>
  <c r="N5" i="57"/>
  <c r="K5" i="57"/>
  <c r="E5" i="57"/>
  <c r="L39" i="69" l="1"/>
  <c r="L38" i="69"/>
  <c r="L37" i="69"/>
  <c r="L36" i="69"/>
  <c r="L35" i="69"/>
  <c r="L34" i="69"/>
  <c r="L33" i="69"/>
  <c r="L32" i="69"/>
  <c r="L31" i="69"/>
  <c r="L30" i="69"/>
  <c r="L29" i="69"/>
  <c r="L28" i="69"/>
  <c r="L27" i="69"/>
  <c r="L24" i="69"/>
  <c r="L23" i="69"/>
  <c r="L22" i="69"/>
  <c r="L21" i="69"/>
  <c r="L20" i="69"/>
  <c r="L19" i="69"/>
  <c r="L18" i="69"/>
  <c r="L17" i="69"/>
  <c r="L16" i="69"/>
  <c r="L15" i="69"/>
  <c r="L14" i="69"/>
  <c r="L13" i="69"/>
  <c r="L12" i="69"/>
  <c r="L11" i="69"/>
  <c r="L10" i="69"/>
  <c r="L9" i="69"/>
  <c r="L8" i="69"/>
  <c r="L7" i="69"/>
  <c r="L6" i="69"/>
  <c r="K39" i="69"/>
  <c r="K38" i="69"/>
  <c r="K37" i="69"/>
  <c r="K36" i="69"/>
  <c r="K35" i="69"/>
  <c r="K34" i="69"/>
  <c r="K33" i="69"/>
  <c r="K32" i="69"/>
  <c r="K31" i="69"/>
  <c r="K30" i="69"/>
  <c r="K29" i="69"/>
  <c r="K28" i="69"/>
  <c r="K27" i="69"/>
  <c r="K24" i="69"/>
  <c r="K23" i="69"/>
  <c r="K22" i="69"/>
  <c r="K21" i="69"/>
  <c r="K20" i="69"/>
  <c r="K19" i="69"/>
  <c r="K18" i="69"/>
  <c r="K17" i="69"/>
  <c r="K16" i="69"/>
  <c r="K15" i="69"/>
  <c r="K14" i="69"/>
  <c r="K13" i="69"/>
  <c r="K12" i="69"/>
  <c r="K11" i="69"/>
  <c r="K10" i="69"/>
  <c r="K9" i="69"/>
  <c r="K8" i="69"/>
  <c r="K7" i="69"/>
  <c r="K6" i="69"/>
  <c r="C26" i="69"/>
  <c r="G5" i="69"/>
  <c r="I9" i="57" l="1"/>
  <c r="L9" i="57"/>
  <c r="M9" i="57"/>
  <c r="J9" i="57"/>
  <c r="G9" i="57"/>
  <c r="G5" i="57" s="1"/>
  <c r="D9" i="57"/>
  <c r="D5" i="57" s="1"/>
  <c r="C9" i="57"/>
  <c r="M6" i="57"/>
  <c r="L6" i="57"/>
  <c r="J6" i="57"/>
  <c r="I6" i="57"/>
  <c r="F9" i="57"/>
  <c r="F6" i="57"/>
  <c r="C6" i="57"/>
  <c r="C5" i="57" l="1"/>
  <c r="M5" i="57"/>
  <c r="L5" i="57"/>
  <c r="I5" i="57"/>
  <c r="J5" i="57"/>
  <c r="F5" i="57"/>
  <c r="F26" i="22"/>
  <c r="C26" i="22"/>
  <c r="F36" i="22"/>
  <c r="L26" i="22"/>
  <c r="I26" i="22"/>
  <c r="M26" i="22"/>
  <c r="J26" i="22"/>
  <c r="G26" i="22"/>
  <c r="D26" i="22"/>
  <c r="G36" i="22"/>
  <c r="D36" i="22"/>
  <c r="C36" i="22"/>
  <c r="G35" i="22"/>
  <c r="C35" i="22"/>
  <c r="D35" i="22"/>
  <c r="F15" i="22"/>
  <c r="Q38" i="74"/>
  <c r="O38" i="74"/>
  <c r="I38" i="74"/>
  <c r="G38" i="74"/>
  <c r="S40" i="74"/>
  <c r="S39" i="74"/>
  <c r="E37" i="74"/>
  <c r="E36" i="74"/>
  <c r="Q35" i="74"/>
  <c r="O35" i="74"/>
  <c r="M35" i="74"/>
  <c r="K35" i="74"/>
  <c r="I35" i="74"/>
  <c r="G35" i="74"/>
  <c r="E24" i="74"/>
  <c r="E23" i="74"/>
  <c r="U23" i="74" s="1"/>
  <c r="E22" i="74"/>
  <c r="U22" i="74" s="1"/>
  <c r="H18" i="74"/>
  <c r="E35" i="74" l="1"/>
  <c r="U35" i="74" s="1"/>
  <c r="U36" i="74"/>
  <c r="E21" i="74"/>
  <c r="U21" i="74" s="1"/>
  <c r="U37" i="74"/>
  <c r="U39" i="74"/>
  <c r="U40" i="74"/>
  <c r="S36" i="74"/>
  <c r="S37" i="74"/>
  <c r="S38" i="74"/>
  <c r="E16" i="49"/>
  <c r="E15" i="49"/>
  <c r="D17" i="49"/>
  <c r="D16" i="49"/>
  <c r="D15" i="49"/>
  <c r="D20" i="49"/>
  <c r="S35" i="74" l="1"/>
  <c r="U38" i="74"/>
  <c r="I23" i="49"/>
  <c r="E23" i="49"/>
  <c r="D23" i="49"/>
  <c r="D19" i="49"/>
  <c r="D22" i="49"/>
  <c r="D21" i="49"/>
  <c r="E18" i="49"/>
  <c r="C16" i="49"/>
  <c r="C15" i="49"/>
  <c r="E20" i="49"/>
  <c r="C20" i="49" s="1"/>
  <c r="E17" i="49"/>
  <c r="C17" i="49" s="1"/>
  <c r="L23" i="49"/>
  <c r="F23" i="49"/>
  <c r="L20" i="49"/>
  <c r="I20" i="49"/>
  <c r="F20" i="49"/>
  <c r="U17" i="49"/>
  <c r="I17" i="49"/>
  <c r="R17" i="49"/>
  <c r="O17" i="49"/>
  <c r="L17" i="49"/>
  <c r="F17" i="49"/>
  <c r="U16" i="49"/>
  <c r="R16" i="49"/>
  <c r="O16" i="49"/>
  <c r="L16" i="49"/>
  <c r="I16" i="49"/>
  <c r="F16" i="49"/>
  <c r="C23" i="49" l="1"/>
  <c r="H26" i="69"/>
  <c r="H5" i="69"/>
  <c r="D26" i="69"/>
  <c r="L26" i="69" s="1"/>
  <c r="D5" i="69"/>
  <c r="C5" i="69"/>
  <c r="K5" i="69" s="1"/>
  <c r="L5" i="69" l="1"/>
  <c r="C19" i="49"/>
  <c r="C6" i="41" l="1"/>
  <c r="I6" i="41"/>
  <c r="C7" i="41"/>
  <c r="F7" i="41"/>
  <c r="I7" i="41"/>
  <c r="L7" i="41"/>
  <c r="C8" i="41"/>
  <c r="F8" i="41"/>
  <c r="I8" i="41"/>
  <c r="L8" i="41"/>
  <c r="C9" i="41"/>
  <c r="F9" i="41"/>
  <c r="I9" i="41"/>
  <c r="L9" i="41"/>
  <c r="C10" i="41"/>
  <c r="F10" i="41"/>
  <c r="I10" i="41"/>
  <c r="L10" i="41"/>
  <c r="C11" i="41"/>
  <c r="F11" i="41"/>
  <c r="I11" i="41"/>
  <c r="L11" i="41"/>
  <c r="C12" i="41"/>
  <c r="F12" i="41"/>
  <c r="I12" i="41"/>
  <c r="L12" i="41"/>
  <c r="C13" i="41"/>
  <c r="F13" i="41"/>
  <c r="I13" i="41"/>
  <c r="L13" i="41"/>
  <c r="C14" i="41"/>
  <c r="F14" i="41"/>
  <c r="I14" i="41"/>
  <c r="L14" i="41"/>
  <c r="C15" i="41"/>
  <c r="F15" i="41"/>
  <c r="I15" i="41"/>
  <c r="L15" i="41"/>
  <c r="C16" i="41"/>
  <c r="F16" i="41"/>
  <c r="I16" i="41"/>
  <c r="L16" i="41"/>
  <c r="C17" i="41"/>
  <c r="F17" i="41"/>
  <c r="I17" i="41"/>
  <c r="L17" i="41"/>
  <c r="C18" i="41"/>
  <c r="F18" i="41"/>
  <c r="I18" i="41"/>
  <c r="L18" i="41"/>
  <c r="C19" i="41"/>
  <c r="F19" i="41"/>
  <c r="I19" i="41"/>
  <c r="L19" i="41"/>
  <c r="C20" i="41"/>
  <c r="F20" i="41"/>
  <c r="I20" i="41"/>
  <c r="L20" i="41"/>
  <c r="C21" i="41"/>
  <c r="F21" i="41"/>
  <c r="I21" i="41"/>
  <c r="L21" i="41"/>
  <c r="C22" i="41"/>
  <c r="F22" i="41"/>
  <c r="I22" i="41"/>
  <c r="L22" i="41"/>
  <c r="C23" i="41"/>
  <c r="F23" i="41"/>
  <c r="I23" i="41"/>
  <c r="L23" i="41"/>
  <c r="C24" i="41"/>
  <c r="F24" i="41"/>
  <c r="I24" i="41"/>
  <c r="L24" i="41"/>
  <c r="C5" i="33" l="1"/>
  <c r="C4" i="33"/>
  <c r="E36" i="22"/>
  <c r="B36" i="22"/>
  <c r="K26" i="22"/>
  <c r="H26" i="22"/>
  <c r="E26" i="22"/>
  <c r="B26" i="22"/>
  <c r="J14" i="22"/>
  <c r="F14" i="22"/>
  <c r="E34" i="74"/>
  <c r="E33" i="74"/>
  <c r="Q32" i="74"/>
  <c r="M32" i="74"/>
  <c r="K32" i="74"/>
  <c r="I32" i="74"/>
  <c r="G32" i="74"/>
  <c r="Q6" i="74"/>
  <c r="H37" i="75"/>
  <c r="E37" i="75"/>
  <c r="B37" i="75"/>
  <c r="M32" i="75"/>
  <c r="J32" i="75"/>
  <c r="G32" i="75"/>
  <c r="B32" i="75"/>
  <c r="N24" i="75"/>
  <c r="K24" i="75"/>
  <c r="H24" i="75"/>
  <c r="E24" i="75"/>
  <c r="U15" i="49"/>
  <c r="R15" i="49"/>
  <c r="O15" i="49"/>
  <c r="L15" i="49"/>
  <c r="I15" i="49"/>
  <c r="F15" i="49"/>
  <c r="G26" i="69"/>
  <c r="K26" i="69" s="1"/>
  <c r="E21" i="49"/>
  <c r="C21" i="49" s="1"/>
  <c r="D18" i="49"/>
  <c r="C18" i="49" s="1"/>
  <c r="F21" i="49"/>
  <c r="S34" i="74" l="1"/>
  <c r="U34" i="74"/>
  <c r="U33" i="74"/>
  <c r="S33" i="74"/>
  <c r="E32" i="74"/>
  <c r="B35" i="22"/>
  <c r="E18" i="74"/>
  <c r="U18" i="74" s="1"/>
  <c r="E19" i="74"/>
  <c r="U19" i="74" s="1"/>
  <c r="E20" i="74"/>
  <c r="U20" i="74" s="1"/>
  <c r="E22" i="49"/>
  <c r="L22" i="49"/>
  <c r="I22" i="49"/>
  <c r="F22" i="49"/>
  <c r="I19" i="49"/>
  <c r="F19" i="49"/>
  <c r="L19" i="49"/>
  <c r="J42" i="41"/>
  <c r="H42" i="41"/>
  <c r="F42" i="41"/>
  <c r="D42" i="41"/>
  <c r="L21" i="49"/>
  <c r="I21" i="49"/>
  <c r="L18" i="49"/>
  <c r="I18" i="49"/>
  <c r="B42" i="41"/>
  <c r="A42" i="41"/>
  <c r="C41" i="41"/>
  <c r="C40" i="41"/>
  <c r="C39" i="41"/>
  <c r="C38" i="41"/>
  <c r="C37" i="41"/>
  <c r="C36" i="41"/>
  <c r="C35" i="41"/>
  <c r="C34" i="41"/>
  <c r="C33" i="41"/>
  <c r="C32" i="41"/>
  <c r="C31" i="41"/>
  <c r="C30" i="41"/>
  <c r="P25" i="41"/>
  <c r="O25" i="41"/>
  <c r="N25" i="41"/>
  <c r="M25" i="41"/>
  <c r="K25" i="41"/>
  <c r="J25" i="41"/>
  <c r="H25" i="41"/>
  <c r="G25" i="41"/>
  <c r="E25" i="41"/>
  <c r="D25" i="41"/>
  <c r="B25" i="41"/>
  <c r="A25" i="41"/>
  <c r="K42" i="70"/>
  <c r="J42" i="70"/>
  <c r="H42" i="70"/>
  <c r="E42" i="70"/>
  <c r="D42" i="70"/>
  <c r="L41" i="70"/>
  <c r="I41" i="70"/>
  <c r="F41" i="70"/>
  <c r="L40" i="70"/>
  <c r="I40" i="70"/>
  <c r="F40" i="70"/>
  <c r="L39" i="70"/>
  <c r="I39" i="70"/>
  <c r="F39" i="70"/>
  <c r="L38" i="70"/>
  <c r="I38" i="70"/>
  <c r="F38" i="70"/>
  <c r="L37" i="70"/>
  <c r="I37" i="70"/>
  <c r="F37" i="70"/>
  <c r="L36" i="70"/>
  <c r="I36" i="70"/>
  <c r="F36" i="70"/>
  <c r="L35" i="70"/>
  <c r="I35" i="70"/>
  <c r="F35" i="70"/>
  <c r="L34" i="70"/>
  <c r="I34" i="70"/>
  <c r="F34" i="70"/>
  <c r="L33" i="70"/>
  <c r="I33" i="70"/>
  <c r="F33" i="70"/>
  <c r="L32" i="70"/>
  <c r="I32" i="70"/>
  <c r="F32" i="70"/>
  <c r="L31" i="70"/>
  <c r="I31" i="70"/>
  <c r="F31" i="70"/>
  <c r="L30" i="70"/>
  <c r="I30" i="70"/>
  <c r="F30" i="70"/>
  <c r="I29" i="70"/>
  <c r="K25" i="70"/>
  <c r="J25" i="70"/>
  <c r="H25" i="70"/>
  <c r="G25" i="70"/>
  <c r="E25" i="70"/>
  <c r="D25" i="70"/>
  <c r="L24" i="70"/>
  <c r="I24" i="70"/>
  <c r="F24" i="70"/>
  <c r="L23" i="70"/>
  <c r="I23" i="70"/>
  <c r="F23" i="70"/>
  <c r="L22" i="70"/>
  <c r="I22" i="70"/>
  <c r="F22" i="70"/>
  <c r="L21" i="70"/>
  <c r="I21" i="70"/>
  <c r="F21" i="70"/>
  <c r="L20" i="70"/>
  <c r="I20" i="70"/>
  <c r="F20" i="70"/>
  <c r="L19" i="70"/>
  <c r="I19" i="70"/>
  <c r="F19" i="70"/>
  <c r="L18" i="70"/>
  <c r="I18" i="70"/>
  <c r="F18" i="70"/>
  <c r="L17" i="70"/>
  <c r="I17" i="70"/>
  <c r="F17" i="70"/>
  <c r="L16" i="70"/>
  <c r="I16" i="70"/>
  <c r="F16" i="70"/>
  <c r="L15" i="70"/>
  <c r="I15" i="70"/>
  <c r="F15" i="70"/>
  <c r="L14" i="70"/>
  <c r="I14" i="70"/>
  <c r="F14" i="70"/>
  <c r="L13" i="70"/>
  <c r="I13" i="70"/>
  <c r="F13" i="70"/>
  <c r="L12" i="70"/>
  <c r="I12" i="70"/>
  <c r="F12" i="70"/>
  <c r="L11" i="70"/>
  <c r="I11" i="70"/>
  <c r="F11" i="70"/>
  <c r="L10" i="70"/>
  <c r="I10" i="70"/>
  <c r="F10" i="70"/>
  <c r="L9" i="70"/>
  <c r="I9" i="70"/>
  <c r="F9" i="70"/>
  <c r="L8" i="70"/>
  <c r="I8" i="70"/>
  <c r="F8" i="70"/>
  <c r="L7" i="70"/>
  <c r="I7" i="70"/>
  <c r="F7" i="70"/>
  <c r="F6" i="70"/>
  <c r="I25" i="70" l="1"/>
  <c r="S32" i="74"/>
  <c r="U32" i="74"/>
  <c r="L25" i="70"/>
  <c r="C42" i="41"/>
  <c r="L25" i="41"/>
  <c r="I25" i="41"/>
  <c r="F25" i="41"/>
  <c r="C25" i="41"/>
  <c r="L42" i="70"/>
  <c r="I42" i="70"/>
  <c r="F42" i="70"/>
  <c r="F25" i="70"/>
  <c r="C22" i="49"/>
</calcChain>
</file>

<file path=xl/sharedStrings.xml><?xml version="1.0" encoding="utf-8"?>
<sst xmlns="http://schemas.openxmlformats.org/spreadsheetml/2006/main" count="1110" uniqueCount="450">
  <si>
    <t>総　　数</t>
    <rPh sb="0" eb="1">
      <t>フサ</t>
    </rPh>
    <rPh sb="3" eb="4">
      <t>カズ</t>
    </rPh>
    <phoneticPr fontId="2"/>
  </si>
  <si>
    <t>学校数</t>
    <rPh sb="0" eb="2">
      <t>ガッコウ</t>
    </rPh>
    <rPh sb="2" eb="3">
      <t>スウ</t>
    </rPh>
    <phoneticPr fontId="2"/>
  </si>
  <si>
    <t>学級数</t>
    <rPh sb="0" eb="3">
      <t>ガッキュウスウ</t>
    </rPh>
    <phoneticPr fontId="2"/>
  </si>
  <si>
    <t>教員数</t>
    <rPh sb="0" eb="2">
      <t>キョウイン</t>
    </rPh>
    <rPh sb="2" eb="3">
      <t>スウ</t>
    </rPh>
    <phoneticPr fontId="2"/>
  </si>
  <si>
    <t>児童数</t>
    <rPh sb="0" eb="3">
      <t>ジドウスウ</t>
    </rPh>
    <phoneticPr fontId="1"/>
  </si>
  <si>
    <t>特殊学級児童数（再掲）</t>
    <rPh sb="0" eb="2">
      <t>トクシュ</t>
    </rPh>
    <rPh sb="2" eb="4">
      <t>ガッキュウ</t>
    </rPh>
    <rPh sb="4" eb="6">
      <t>ジドウ</t>
    </rPh>
    <rPh sb="6" eb="7">
      <t>スウ</t>
    </rPh>
    <rPh sb="8" eb="9">
      <t>サイ</t>
    </rPh>
    <rPh sb="9" eb="10">
      <t>ケイ</t>
    </rPh>
    <phoneticPr fontId="2"/>
  </si>
  <si>
    <t>区　　　　　　　分</t>
    <rPh sb="0" eb="1">
      <t>ク</t>
    </rPh>
    <rPh sb="8" eb="9">
      <t>ブン</t>
    </rPh>
    <phoneticPr fontId="2"/>
  </si>
  <si>
    <t>私　　立</t>
    <rPh sb="0" eb="1">
      <t>ワタシ</t>
    </rPh>
    <rPh sb="3" eb="4">
      <t>タテ</t>
    </rPh>
    <phoneticPr fontId="2"/>
  </si>
  <si>
    <t>単式</t>
    <rPh sb="0" eb="2">
      <t>タンシキ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</si>
  <si>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</si>
  <si>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</si>
  <si>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生徒数</t>
    <rPh sb="0" eb="3">
      <t>セイトスウ</t>
    </rPh>
    <phoneticPr fontId="1"/>
  </si>
  <si>
    <t>教員数</t>
    <rPh sb="0" eb="3">
      <t>キョウインスウ</t>
    </rPh>
    <phoneticPr fontId="1"/>
  </si>
  <si>
    <t>生徒数</t>
    <rPh sb="0" eb="3">
      <t>セイトスウ</t>
    </rPh>
    <phoneticPr fontId="2"/>
  </si>
  <si>
    <t>中学部</t>
    <rPh sb="0" eb="2">
      <t>チュウガク</t>
    </rPh>
    <rPh sb="2" eb="3">
      <t>ブ</t>
    </rPh>
    <phoneticPr fontId="2"/>
  </si>
  <si>
    <t>小学部</t>
    <rPh sb="0" eb="2">
      <t>ショウガク</t>
    </rPh>
    <rPh sb="2" eb="3">
      <t>ブ</t>
    </rPh>
    <phoneticPr fontId="2"/>
  </si>
  <si>
    <t>高等部</t>
    <rPh sb="0" eb="3">
      <t>コウトウブ</t>
    </rPh>
    <phoneticPr fontId="2"/>
  </si>
  <si>
    <t>幼稚部</t>
    <rPh sb="0" eb="3">
      <t>ヨウチブ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</si>
  <si>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</si>
  <si>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</si>
  <si>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>本務者数</t>
    <rPh sb="0" eb="2">
      <t>ホンム</t>
    </rPh>
    <rPh sb="2" eb="3">
      <t>シャ</t>
    </rPh>
    <rPh sb="3" eb="4">
      <t>カズ</t>
    </rPh>
    <phoneticPr fontId="2"/>
  </si>
  <si>
    <t>兼務者数</t>
    <rPh sb="0" eb="2">
      <t>ケンム</t>
    </rPh>
    <rPh sb="2" eb="3">
      <t>シャ</t>
    </rPh>
    <rPh sb="3" eb="4">
      <t>カズ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</si>
  <si>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</si>
  <si>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</si>
  <si>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</si>
  <si>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</si>
  <si>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</si>
  <si>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</si>
  <si>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</si>
  <si>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</si>
  <si>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教員数</t>
    <rPh sb="0" eb="2">
      <t>キョウイン</t>
    </rPh>
    <rPh sb="2" eb="3">
      <t>カズ</t>
    </rPh>
    <phoneticPr fontId="1"/>
  </si>
  <si>
    <t>職員（本務者）数</t>
    <rPh sb="0" eb="2">
      <t>ショクイン</t>
    </rPh>
    <rPh sb="3" eb="5">
      <t>ホンム</t>
    </rPh>
    <rPh sb="5" eb="6">
      <t>シャ</t>
    </rPh>
    <rPh sb="7" eb="8">
      <t>カズ</t>
    </rPh>
    <phoneticPr fontId="1"/>
  </si>
  <si>
    <t>１年</t>
    <rPh sb="1" eb="2">
      <t>ネン</t>
    </rPh>
    <phoneticPr fontId="1"/>
  </si>
  <si>
    <t>本務者数</t>
    <rPh sb="0" eb="2">
      <t>ホンム</t>
    </rPh>
    <rPh sb="2" eb="3">
      <t>シャ</t>
    </rPh>
    <rPh sb="3" eb="4">
      <t>カズ</t>
    </rPh>
    <phoneticPr fontId="1"/>
  </si>
  <si>
    <t>兼務者数</t>
    <rPh sb="0" eb="2">
      <t>ケンム</t>
    </rPh>
    <rPh sb="2" eb="3">
      <t>シャ</t>
    </rPh>
    <rPh sb="3" eb="4">
      <t>カズ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</si>
  <si>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</si>
  <si>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</si>
  <si>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</si>
  <si>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職員(本務者）数</t>
    <rPh sb="0" eb="2">
      <t>ショクイン</t>
    </rPh>
    <rPh sb="3" eb="5">
      <t>ホンム</t>
    </rPh>
    <rPh sb="5" eb="6">
      <t>シャ</t>
    </rPh>
    <rPh sb="7" eb="8">
      <t>カズ</t>
    </rPh>
    <phoneticPr fontId="2"/>
  </si>
  <si>
    <t>区分</t>
    <rPh sb="0" eb="2">
      <t>クブン</t>
    </rPh>
    <phoneticPr fontId="1"/>
  </si>
  <si>
    <t>総数</t>
    <rPh sb="0" eb="2">
      <t>ソウスウ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</si>
  <si>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</si>
  <si>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</si>
  <si>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</si>
  <si>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</si>
  <si>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</si>
  <si>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学級数</t>
  </si>
  <si>
    <t>茅ヶ崎小学校</t>
  </si>
  <si>
    <t>鶴嶺小学校</t>
  </si>
  <si>
    <t>松林小学校</t>
  </si>
  <si>
    <t>西浜小学校</t>
  </si>
  <si>
    <t>小出小学校</t>
  </si>
  <si>
    <t>松浪小学校</t>
  </si>
  <si>
    <t>梅田小学校</t>
  </si>
  <si>
    <t>香川小学校</t>
  </si>
  <si>
    <t>浜須賀小学校</t>
  </si>
  <si>
    <t>鶴が台小学校</t>
  </si>
  <si>
    <t>柳島小学校</t>
  </si>
  <si>
    <t>小和田小学校</t>
  </si>
  <si>
    <t>円蔵小学校</t>
  </si>
  <si>
    <t>今宿小学校</t>
  </si>
  <si>
    <t>室田小学校</t>
  </si>
  <si>
    <t>東海岸小学校</t>
  </si>
  <si>
    <t>浜之郷小学校</t>
  </si>
  <si>
    <t>緑が浜小学校</t>
  </si>
  <si>
    <t>合　計</t>
  </si>
  <si>
    <t>第一中学校</t>
  </si>
  <si>
    <t>鶴嶺中学校</t>
  </si>
  <si>
    <t>松林中学校</t>
  </si>
  <si>
    <t>西浜中学校</t>
  </si>
  <si>
    <t>松浪中学校</t>
  </si>
  <si>
    <t>梅田中学校</t>
  </si>
  <si>
    <t>鶴が台中学校</t>
  </si>
  <si>
    <t>浜須賀中学校</t>
  </si>
  <si>
    <t>北陽中学校</t>
  </si>
  <si>
    <t>中島中学校</t>
  </si>
  <si>
    <t>円蔵中学校</t>
  </si>
  <si>
    <t>赤羽根中学校</t>
  </si>
  <si>
    <t>萩園中学校</t>
  </si>
  <si>
    <t>創立年月日</t>
    <rPh sb="0" eb="2">
      <t>ソウリツ</t>
    </rPh>
    <rPh sb="2" eb="5">
      <t>ネンガッピ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</si>
  <si>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</si>
  <si>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</si>
  <si>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</si>
  <si>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</si>
  <si>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>未就学</t>
    <rPh sb="0" eb="3">
      <t>ミシュウガク</t>
    </rPh>
    <phoneticPr fontId="10"/>
  </si>
  <si>
    <t>小学校</t>
    <rPh sb="0" eb="3">
      <t>ショウガッコウ</t>
    </rPh>
    <phoneticPr fontId="10"/>
  </si>
  <si>
    <t>中学校</t>
    <rPh sb="0" eb="3">
      <t>チュウガッコウ</t>
    </rPh>
    <phoneticPr fontId="10"/>
  </si>
  <si>
    <t>高等学校</t>
    <rPh sb="0" eb="2">
      <t>コウトウ</t>
    </rPh>
    <rPh sb="2" eb="4">
      <t>ガッコウ</t>
    </rPh>
    <phoneticPr fontId="10"/>
  </si>
  <si>
    <t>一般</t>
    <rPh sb="0" eb="2">
      <t>イッパン</t>
    </rPh>
    <phoneticPr fontId="10"/>
  </si>
  <si>
    <t>合計</t>
    <rPh sb="0" eb="2">
      <t>ゴウケイ</t>
    </rPh>
    <phoneticPr fontId="10"/>
  </si>
  <si>
    <t>来所</t>
    <rPh sb="0" eb="2">
      <t>ライショ</t>
    </rPh>
    <phoneticPr fontId="10"/>
  </si>
  <si>
    <t>計</t>
    <rPh sb="0" eb="1">
      <t>ケイ</t>
    </rPh>
    <phoneticPr fontId="10"/>
  </si>
  <si>
    <t>小和田公民館</t>
    <rPh sb="0" eb="3">
      <t>コワダ</t>
    </rPh>
    <rPh sb="3" eb="6">
      <t>コウミンカン</t>
    </rPh>
    <phoneticPr fontId="2"/>
  </si>
  <si>
    <t>鶴嶺公民館</t>
    <rPh sb="0" eb="1">
      <t>ツル</t>
    </rPh>
    <rPh sb="1" eb="2">
      <t>ミネ</t>
    </rPh>
    <rPh sb="2" eb="5">
      <t>コウミンカン</t>
    </rPh>
    <phoneticPr fontId="2"/>
  </si>
  <si>
    <t>香川公民館</t>
    <rPh sb="0" eb="2">
      <t>カガワ</t>
    </rPh>
    <rPh sb="2" eb="5">
      <t>コウミンカン</t>
    </rPh>
    <phoneticPr fontId="2"/>
  </si>
  <si>
    <t>民俗資料館</t>
    <rPh sb="0" eb="2">
      <t>ミンゾク</t>
    </rPh>
    <rPh sb="2" eb="5">
      <t>シリョウカン</t>
    </rPh>
    <phoneticPr fontId="2"/>
  </si>
  <si>
    <t>創作室</t>
    <rPh sb="0" eb="2">
      <t>ソウサク</t>
    </rPh>
    <rPh sb="2" eb="3">
      <t>シツ</t>
    </rPh>
    <phoneticPr fontId="2"/>
  </si>
  <si>
    <t>会議室</t>
    <rPh sb="0" eb="3">
      <t>カイギシツ</t>
    </rPh>
    <phoneticPr fontId="2"/>
  </si>
  <si>
    <t>展示室</t>
    <rPh sb="0" eb="3">
      <t>テンジシツ</t>
    </rPh>
    <phoneticPr fontId="2"/>
  </si>
  <si>
    <t>総　数</t>
    <rPh sb="0" eb="1">
      <t>フサ</t>
    </rPh>
    <rPh sb="2" eb="3">
      <t>カズ</t>
    </rPh>
    <phoneticPr fontId="2"/>
  </si>
  <si>
    <t>史　跡</t>
    <rPh sb="0" eb="1">
      <t>シ</t>
    </rPh>
    <rPh sb="2" eb="3">
      <t>アト</t>
    </rPh>
    <phoneticPr fontId="2"/>
  </si>
  <si>
    <t>蔵書冊数（冊）</t>
    <rPh sb="0" eb="2">
      <t>ゾウショ</t>
    </rPh>
    <rPh sb="2" eb="4">
      <t>サッスウ</t>
    </rPh>
    <rPh sb="5" eb="6">
      <t>サツ</t>
    </rPh>
    <phoneticPr fontId="2"/>
  </si>
  <si>
    <t>登録者数（人）</t>
    <rPh sb="0" eb="3">
      <t>トウロクシャ</t>
    </rPh>
    <rPh sb="3" eb="4">
      <t>スウ</t>
    </rPh>
    <rPh sb="5" eb="6">
      <t>ヒト</t>
    </rPh>
    <phoneticPr fontId="2"/>
  </si>
  <si>
    <t>貸出利用者数（人）</t>
    <rPh sb="0" eb="2">
      <t>カシダシ</t>
    </rPh>
    <rPh sb="2" eb="5">
      <t>リヨウシャ</t>
    </rPh>
    <rPh sb="5" eb="6">
      <t>スウ</t>
    </rPh>
    <rPh sb="7" eb="8">
      <t>ヒト</t>
    </rPh>
    <phoneticPr fontId="2"/>
  </si>
  <si>
    <t>貸出冊数（冊）</t>
    <rPh sb="0" eb="2">
      <t>カシダシ</t>
    </rPh>
    <rPh sb="2" eb="4">
      <t>サッスウ</t>
    </rPh>
    <rPh sb="5" eb="6">
      <t>サツ</t>
    </rPh>
    <phoneticPr fontId="2"/>
  </si>
  <si>
    <t>総数</t>
    <rPh sb="0" eb="2">
      <t>ソウスウ</t>
    </rPh>
    <phoneticPr fontId="2"/>
  </si>
  <si>
    <t>児童</t>
    <rPh sb="0" eb="2">
      <t>ジドウ</t>
    </rPh>
    <phoneticPr fontId="2"/>
  </si>
  <si>
    <t>成人</t>
    <rPh sb="0" eb="2">
      <t>セイジン</t>
    </rPh>
    <phoneticPr fontId="2"/>
  </si>
  <si>
    <t>香川分館</t>
    <rPh sb="0" eb="2">
      <t>カガワ</t>
    </rPh>
    <rPh sb="2" eb="4">
      <t>ブンカン</t>
    </rPh>
    <phoneticPr fontId="2"/>
  </si>
  <si>
    <t>団体貸出文庫数</t>
    <rPh sb="0" eb="2">
      <t>ダンタイ</t>
    </rPh>
    <rPh sb="2" eb="4">
      <t>カシダシ</t>
    </rPh>
    <rPh sb="4" eb="6">
      <t>ブンコ</t>
    </rPh>
    <rPh sb="6" eb="7">
      <t>スウ</t>
    </rPh>
    <phoneticPr fontId="2"/>
  </si>
  <si>
    <t>分室数</t>
    <rPh sb="0" eb="2">
      <t>ブンシツ</t>
    </rPh>
    <rPh sb="2" eb="3">
      <t>カズ</t>
    </rPh>
    <phoneticPr fontId="2"/>
  </si>
  <si>
    <t>青少年会館</t>
    <rPh sb="0" eb="3">
      <t>セイショウネン</t>
    </rPh>
    <rPh sb="3" eb="5">
      <t>カイカン</t>
    </rPh>
    <phoneticPr fontId="2"/>
  </si>
  <si>
    <t>個人</t>
    <rPh sb="0" eb="2">
      <t>コジン</t>
    </rPh>
    <phoneticPr fontId="2"/>
  </si>
  <si>
    <t>青少年関係団体</t>
    <rPh sb="0" eb="3">
      <t>セイショウネン</t>
    </rPh>
    <rPh sb="3" eb="5">
      <t>カンケイ</t>
    </rPh>
    <rPh sb="5" eb="7">
      <t>ダンタイ</t>
    </rPh>
    <phoneticPr fontId="2"/>
  </si>
  <si>
    <t>その他の
団体</t>
    <rPh sb="2" eb="3">
      <t>タ</t>
    </rPh>
    <rPh sb="5" eb="7">
      <t>ダンタイ</t>
    </rPh>
    <phoneticPr fontId="2"/>
  </si>
  <si>
    <t>幼児</t>
    <rPh sb="0" eb="2">
      <t>ヨウジ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</si>
  <si>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</si>
  <si>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</si>
  <si>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</si>
  <si>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４年生</t>
    <rPh sb="1" eb="3">
      <t>ネンセイ</t>
    </rPh>
    <phoneticPr fontId="2"/>
  </si>
  <si>
    <t>５年生</t>
    <rPh sb="1" eb="3">
      <t>ネンセイ</t>
    </rPh>
    <phoneticPr fontId="2"/>
  </si>
  <si>
    <t>６年生</t>
    <rPh sb="1" eb="3">
      <t>ネンセイ</t>
    </rPh>
    <phoneticPr fontId="2"/>
  </si>
  <si>
    <t>区　　　　分</t>
    <rPh sb="0" eb="1">
      <t>ク</t>
    </rPh>
    <rPh sb="5" eb="6">
      <t>ブン</t>
    </rPh>
    <phoneticPr fontId="2"/>
  </si>
  <si>
    <t>大ホール</t>
    <rPh sb="0" eb="1">
      <t>ダイ</t>
    </rPh>
    <phoneticPr fontId="2"/>
  </si>
  <si>
    <t>小ホール</t>
    <rPh sb="0" eb="1">
      <t>ショウ</t>
    </rPh>
    <phoneticPr fontId="2"/>
  </si>
  <si>
    <t>練習室</t>
    <rPh sb="0" eb="3">
      <t>レンシュウシツ</t>
    </rPh>
    <phoneticPr fontId="2"/>
  </si>
  <si>
    <t>浜須賀プール</t>
    <rPh sb="0" eb="3">
      <t>ハマスカ</t>
    </rPh>
    <phoneticPr fontId="2"/>
  </si>
  <si>
    <t>殿山プール</t>
    <rPh sb="0" eb="2">
      <t>トノヤマ</t>
    </rPh>
    <phoneticPr fontId="2"/>
  </si>
  <si>
    <t>来館者数</t>
    <rPh sb="0" eb="3">
      <t>ライカンシャ</t>
    </rPh>
    <rPh sb="3" eb="4">
      <t>スウ</t>
    </rPh>
    <phoneticPr fontId="2"/>
  </si>
  <si>
    <t>件数</t>
    <rPh sb="0" eb="2">
      <t>ケンスウ</t>
    </rPh>
    <phoneticPr fontId="4"/>
  </si>
  <si>
    <t>人数</t>
    <rPh sb="0" eb="2">
      <t>ニンズウ</t>
    </rPh>
    <phoneticPr fontId="4"/>
  </si>
  <si>
    <t>総数</t>
    <rPh sb="0" eb="2">
      <t>ソウスウ</t>
    </rPh>
    <phoneticPr fontId="4"/>
  </si>
  <si>
    <t>弓道場</t>
    <rPh sb="0" eb="3">
      <t>キュウドウジョウ</t>
    </rPh>
    <phoneticPr fontId="4"/>
  </si>
  <si>
    <t>会議室</t>
    <rPh sb="0" eb="3">
      <t>カイギシツ</t>
    </rPh>
    <phoneticPr fontId="4"/>
  </si>
  <si>
    <t>多目的室</t>
    <rPh sb="0" eb="3">
      <t>タモクテキ</t>
    </rPh>
    <rPh sb="3" eb="4">
      <t>シツ</t>
    </rPh>
    <phoneticPr fontId="4"/>
  </si>
  <si>
    <t>ｵｰｹｽﾄﾗ練習室</t>
    <rPh sb="6" eb="9">
      <t>レンシュウシツ</t>
    </rPh>
    <phoneticPr fontId="4"/>
  </si>
  <si>
    <t>競技場</t>
    <rPh sb="0" eb="3">
      <t>キョウギジョウ</t>
    </rPh>
    <phoneticPr fontId="4"/>
  </si>
  <si>
    <t>柔剣道場</t>
    <rPh sb="0" eb="3">
      <t>ジュウケンドウ</t>
    </rPh>
    <rPh sb="3" eb="4">
      <t>バ</t>
    </rPh>
    <phoneticPr fontId="4"/>
  </si>
  <si>
    <t>野球場</t>
    <rPh sb="0" eb="3">
      <t>ヤキュウジョウ</t>
    </rPh>
    <phoneticPr fontId="2"/>
  </si>
  <si>
    <t>ｻｯｶｰ兼野球場</t>
    <rPh sb="4" eb="5">
      <t>ケン</t>
    </rPh>
    <rPh sb="5" eb="8">
      <t>ヤキュウジョウ</t>
    </rPh>
    <phoneticPr fontId="2"/>
  </si>
  <si>
    <t>神道</t>
    <rPh sb="0" eb="2">
      <t>シントウ</t>
    </rPh>
    <phoneticPr fontId="2"/>
  </si>
  <si>
    <t>神社本庁</t>
    <rPh sb="0" eb="2">
      <t>ジンジャ</t>
    </rPh>
    <rPh sb="2" eb="4">
      <t>ホンチョウ</t>
    </rPh>
    <phoneticPr fontId="2"/>
  </si>
  <si>
    <t>仏教</t>
    <rPh sb="0" eb="2">
      <t>ブッキョウ</t>
    </rPh>
    <phoneticPr fontId="2"/>
  </si>
  <si>
    <t>高野山真言宗</t>
    <rPh sb="0" eb="3">
      <t>コウヤサン</t>
    </rPh>
    <rPh sb="3" eb="6">
      <t>シンゴンシュウ</t>
    </rPh>
    <phoneticPr fontId="2"/>
  </si>
  <si>
    <t>浄土宗</t>
    <rPh sb="0" eb="3">
      <t>ジョウドシュウ</t>
    </rPh>
    <phoneticPr fontId="2"/>
  </si>
  <si>
    <t>浄土真宗本願寺派</t>
    <rPh sb="0" eb="2">
      <t>ジョウド</t>
    </rPh>
    <rPh sb="2" eb="4">
      <t>シンシュウ</t>
    </rPh>
    <rPh sb="4" eb="7">
      <t>ホンガンジ</t>
    </rPh>
    <rPh sb="7" eb="8">
      <t>ハ</t>
    </rPh>
    <phoneticPr fontId="2"/>
  </si>
  <si>
    <t>曹洞宗</t>
    <rPh sb="0" eb="3">
      <t>ソウトウシュウ</t>
    </rPh>
    <phoneticPr fontId="2"/>
  </si>
  <si>
    <t>日蓮宗</t>
    <rPh sb="0" eb="3">
      <t>ニチレンシュウ</t>
    </rPh>
    <phoneticPr fontId="2"/>
  </si>
  <si>
    <t>キリスト教</t>
    <rPh sb="4" eb="5">
      <t>キョウ</t>
    </rPh>
    <phoneticPr fontId="2"/>
  </si>
  <si>
    <t>日本基督教団</t>
    <rPh sb="0" eb="2">
      <t>ニホン</t>
    </rPh>
    <rPh sb="2" eb="4">
      <t>キリスト</t>
    </rPh>
    <rPh sb="4" eb="6">
      <t>キョウダン</t>
    </rPh>
    <phoneticPr fontId="2"/>
  </si>
  <si>
    <t>日本ｷﾘｽﾄ教会</t>
    <rPh sb="0" eb="2">
      <t>ニホン</t>
    </rPh>
    <rPh sb="6" eb="8">
      <t>キョウカイ</t>
    </rPh>
    <phoneticPr fontId="2"/>
  </si>
  <si>
    <t>日本同盟基督教団</t>
    <rPh sb="0" eb="2">
      <t>ニホン</t>
    </rPh>
    <rPh sb="2" eb="4">
      <t>ドウメイ</t>
    </rPh>
    <rPh sb="4" eb="6">
      <t>キリスト</t>
    </rPh>
    <rPh sb="6" eb="8">
      <t>キョウダン</t>
    </rPh>
    <phoneticPr fontId="2"/>
  </si>
  <si>
    <t>日本ホーリネス教団</t>
    <rPh sb="0" eb="2">
      <t>ニホン</t>
    </rPh>
    <rPh sb="7" eb="9">
      <t>キョウダン</t>
    </rPh>
    <phoneticPr fontId="2"/>
  </si>
  <si>
    <t>諸教</t>
    <rPh sb="0" eb="1">
      <t>ショ</t>
    </rPh>
    <rPh sb="1" eb="2">
      <t>キョウ</t>
    </rPh>
    <phoneticPr fontId="2"/>
  </si>
  <si>
    <t>天理教</t>
    <rPh sb="0" eb="3">
      <t>テンリキョウ</t>
    </rPh>
    <phoneticPr fontId="2"/>
  </si>
  <si>
    <t>区分</t>
    <rPh sb="0" eb="2">
      <t>クブン</t>
    </rPh>
    <phoneticPr fontId="2"/>
  </si>
  <si>
    <t>就職者</t>
    <rPh sb="0" eb="3">
      <t>シュウショクシャ</t>
    </rPh>
    <phoneticPr fontId="2"/>
  </si>
  <si>
    <t>宗派</t>
    <rPh sb="0" eb="1">
      <t>シュウ</t>
    </rPh>
    <rPh sb="1" eb="2">
      <t>ハ</t>
    </rPh>
    <phoneticPr fontId="2"/>
  </si>
  <si>
    <t>松林公民館</t>
    <rPh sb="0" eb="1">
      <t>マツ</t>
    </rPh>
    <rPh sb="1" eb="2">
      <t>ハヤシ</t>
    </rPh>
    <rPh sb="2" eb="5">
      <t>コウミンカン</t>
    </rPh>
    <phoneticPr fontId="2"/>
  </si>
  <si>
    <t>南湖公民館</t>
    <rPh sb="0" eb="1">
      <t>ミナミ</t>
    </rPh>
    <rPh sb="1" eb="2">
      <t>ミズウミ</t>
    </rPh>
    <rPh sb="2" eb="5">
      <t>コウミンカン</t>
    </rPh>
    <phoneticPr fontId="2"/>
  </si>
  <si>
    <t>（１）　蔵書冊数及び貸出状況</t>
    <rPh sb="4" eb="6">
      <t>ゾウショ</t>
    </rPh>
    <rPh sb="6" eb="8">
      <t>サッスウ</t>
    </rPh>
    <rPh sb="8" eb="9">
      <t>オヨ</t>
    </rPh>
    <rPh sb="10" eb="12">
      <t>カシダシ</t>
    </rPh>
    <rPh sb="12" eb="14">
      <t>ジョウキョウ</t>
    </rPh>
    <phoneticPr fontId="2"/>
  </si>
  <si>
    <t>（２）館外活動状況</t>
    <rPh sb="3" eb="5">
      <t>カンガイ</t>
    </rPh>
    <rPh sb="5" eb="7">
      <t>カツドウ</t>
    </rPh>
    <rPh sb="7" eb="9">
      <t>ジョウキョウ</t>
    </rPh>
    <phoneticPr fontId="2"/>
  </si>
  <si>
    <t>（１）　総合体育館利用状況</t>
    <rPh sb="4" eb="6">
      <t>ソウゴウ</t>
    </rPh>
    <rPh sb="6" eb="9">
      <t>タイイクカン</t>
    </rPh>
    <rPh sb="9" eb="11">
      <t>リヨウ</t>
    </rPh>
    <rPh sb="11" eb="13">
      <t>ジョウキョウ</t>
    </rPh>
    <phoneticPr fontId="4"/>
  </si>
  <si>
    <t>芹沢スポーツ広場</t>
    <rPh sb="0" eb="2">
      <t>セリザワ</t>
    </rPh>
    <rPh sb="6" eb="8">
      <t>ヒロバ</t>
    </rPh>
    <phoneticPr fontId="2"/>
  </si>
  <si>
    <t>（２）　園児数</t>
    <rPh sb="4" eb="6">
      <t>エンジ</t>
    </rPh>
    <rPh sb="6" eb="7">
      <t>スウ</t>
    </rPh>
    <phoneticPr fontId="1"/>
  </si>
  <si>
    <t>（１）　幼稚園数・学級数・教職員数</t>
    <rPh sb="4" eb="7">
      <t>ヨウチエン</t>
    </rPh>
    <rPh sb="7" eb="8">
      <t>スウ</t>
    </rPh>
    <rPh sb="9" eb="12">
      <t>ガッキュウスウ</t>
    </rPh>
    <rPh sb="13" eb="15">
      <t>キョウショク</t>
    </rPh>
    <rPh sb="15" eb="17">
      <t>インズウ</t>
    </rPh>
    <phoneticPr fontId="1"/>
  </si>
  <si>
    <t>学校数
（私立）</t>
    <rPh sb="0" eb="2">
      <t>ガッコウ</t>
    </rPh>
    <rPh sb="2" eb="3">
      <t>スウ</t>
    </rPh>
    <rPh sb="5" eb="7">
      <t>シリツ</t>
    </rPh>
    <phoneticPr fontId="2"/>
  </si>
  <si>
    <t>計</t>
    <rPh sb="0" eb="1">
      <t>ケイ</t>
    </rPh>
    <phoneticPr fontId="1"/>
  </si>
  <si>
    <t>（１）　学校数・学級数・教職員数</t>
    <rPh sb="4" eb="7">
      <t>ガッコウスウ</t>
    </rPh>
    <rPh sb="8" eb="11">
      <t>ガッキュウスウ</t>
    </rPh>
    <rPh sb="12" eb="15">
      <t>キョウショクイン</t>
    </rPh>
    <rPh sb="15" eb="16">
      <t>スウ</t>
    </rPh>
    <phoneticPr fontId="1"/>
  </si>
  <si>
    <t>（２）　児童・生徒数</t>
    <rPh sb="4" eb="6">
      <t>ジドウ</t>
    </rPh>
    <rPh sb="7" eb="10">
      <t>セイトスウ</t>
    </rPh>
    <phoneticPr fontId="1"/>
  </si>
  <si>
    <t>高等学校</t>
    <rPh sb="0" eb="2">
      <t>コウトウ</t>
    </rPh>
    <rPh sb="2" eb="4">
      <t>ガッコウ</t>
    </rPh>
    <phoneticPr fontId="2"/>
  </si>
  <si>
    <t>公共職業能力開発施設等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phoneticPr fontId="2"/>
  </si>
  <si>
    <t>進路別</t>
    <rPh sb="0" eb="2">
      <t>シンロ</t>
    </rPh>
    <rPh sb="2" eb="3">
      <t>ベツ</t>
    </rPh>
    <phoneticPr fontId="1"/>
  </si>
  <si>
    <t>高等学校等
進学率(%)</t>
    <rPh sb="0" eb="2">
      <t>コウトウ</t>
    </rPh>
    <rPh sb="2" eb="5">
      <t>ガッコウナド</t>
    </rPh>
    <rPh sb="6" eb="8">
      <t>シンガク</t>
    </rPh>
    <rPh sb="8" eb="9">
      <t>リツ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</si>
  <si>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</si>
  <si>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</si>
  <si>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区分</t>
    <rPh sb="0" eb="2">
      <t>クブン</t>
    </rPh>
    <phoneticPr fontId="10"/>
  </si>
  <si>
    <t>区分</t>
    <rPh sb="0" eb="2">
      <t>クブン</t>
    </rPh>
    <phoneticPr fontId="4"/>
  </si>
  <si>
    <t>合計</t>
    <rPh sb="0" eb="2">
      <t>ゴウケイ</t>
    </rPh>
    <phoneticPr fontId="1"/>
  </si>
  <si>
    <t>合計（人）</t>
    <rPh sb="0" eb="2">
      <t>ゴウケイ</t>
    </rPh>
    <rPh sb="3" eb="4">
      <t>ヒト</t>
    </rPh>
    <phoneticPr fontId="2"/>
  </si>
  <si>
    <t>大学等</t>
    <rPh sb="0" eb="2">
      <t>ダイガク</t>
    </rPh>
    <rPh sb="2" eb="3">
      <t>ナド</t>
    </rPh>
    <phoneticPr fontId="2"/>
  </si>
  <si>
    <t>大学等
進学率(%)</t>
    <rPh sb="0" eb="2">
      <t>ダイガク</t>
    </rPh>
    <rPh sb="2" eb="3">
      <t>ナド</t>
    </rPh>
    <rPh sb="4" eb="6">
      <t>シンガク</t>
    </rPh>
    <rPh sb="6" eb="7">
      <t>リツ</t>
    </rPh>
    <phoneticPr fontId="2"/>
  </si>
  <si>
    <t>就職率(%)</t>
    <rPh sb="0" eb="3">
      <t>シュウショクリツ</t>
    </rPh>
    <phoneticPr fontId="1"/>
  </si>
  <si>
    <t>公立</t>
    <rPh sb="0" eb="2">
      <t>コウリツ</t>
    </rPh>
    <phoneticPr fontId="2"/>
  </si>
  <si>
    <t>私立</t>
    <rPh sb="0" eb="2">
      <t>シリツ</t>
    </rPh>
    <phoneticPr fontId="2"/>
  </si>
  <si>
    <t>（１）　中学校</t>
    <rPh sb="4" eb="7">
      <t>チュウガッコウ</t>
    </rPh>
    <phoneticPr fontId="2"/>
  </si>
  <si>
    <t>（２）　高等学校</t>
    <rPh sb="4" eb="6">
      <t>コウトウ</t>
    </rPh>
    <rPh sb="6" eb="8">
      <t>ガッコウ</t>
    </rPh>
    <phoneticPr fontId="1"/>
  </si>
  <si>
    <t>本　　　館</t>
    <rPh sb="0" eb="1">
      <t>ホン</t>
    </rPh>
    <rPh sb="4" eb="5">
      <t>カン</t>
    </rPh>
    <phoneticPr fontId="2"/>
  </si>
  <si>
    <t>屋内温水プール</t>
    <rPh sb="0" eb="2">
      <t>オクナイ</t>
    </rPh>
    <rPh sb="2" eb="4">
      <t>オンスイ</t>
    </rPh>
    <phoneticPr fontId="2"/>
  </si>
  <si>
    <t>茅ヶ崎公園野球場</t>
    <rPh sb="0" eb="3">
      <t>チガサキ</t>
    </rPh>
    <rPh sb="3" eb="5">
      <t>コウエン</t>
    </rPh>
    <rPh sb="5" eb="8">
      <t>ヤキュウジョウ</t>
    </rPh>
    <phoneticPr fontId="2"/>
  </si>
  <si>
    <t>その他</t>
    <rPh sb="2" eb="3">
      <t>タ</t>
    </rPh>
    <phoneticPr fontId="10"/>
  </si>
  <si>
    <t>本人</t>
    <rPh sb="0" eb="2">
      <t>ホンニン</t>
    </rPh>
    <phoneticPr fontId="10"/>
  </si>
  <si>
    <t>保護者</t>
    <rPh sb="0" eb="3">
      <t>ホゴシャ</t>
    </rPh>
    <phoneticPr fontId="10"/>
  </si>
  <si>
    <t>国</t>
    <rPh sb="0" eb="1">
      <t>クニ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</si>
  <si>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</si>
  <si>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</si>
  <si>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館　　外</t>
    <rPh sb="0" eb="1">
      <t>カン</t>
    </rPh>
    <rPh sb="3" eb="4">
      <t>ガイ</t>
    </rPh>
    <phoneticPr fontId="2"/>
  </si>
  <si>
    <t>公民館等</t>
    <rPh sb="0" eb="3">
      <t>コウミンカン</t>
    </rPh>
    <rPh sb="3" eb="4">
      <t>トウ</t>
    </rPh>
    <phoneticPr fontId="2"/>
  </si>
  <si>
    <t>個人利用</t>
    <rPh sb="0" eb="2">
      <t>コジン</t>
    </rPh>
    <rPh sb="2" eb="4">
      <t>リヨウ</t>
    </rPh>
    <phoneticPr fontId="4"/>
  </si>
  <si>
    <t>高等学校等</t>
    <rPh sb="0" eb="2">
      <t>コウトウ</t>
    </rPh>
    <rPh sb="2" eb="4">
      <t>ガッコウ</t>
    </rPh>
    <rPh sb="4" eb="5">
      <t>トウ</t>
    </rPh>
    <phoneticPr fontId="2"/>
  </si>
  <si>
    <t>専修学校 (高等課程)</t>
    <rPh sb="0" eb="2">
      <t>センシュウ</t>
    </rPh>
    <rPh sb="2" eb="4">
      <t>ガッコウ</t>
    </rPh>
    <rPh sb="6" eb="8">
      <t>コウトウ</t>
    </rPh>
    <rPh sb="8" eb="10">
      <t>カテイ</t>
    </rPh>
    <phoneticPr fontId="2"/>
  </si>
  <si>
    <t>専修学校(一般課程)等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phoneticPr fontId="2"/>
  </si>
  <si>
    <t>不詳・     その他</t>
    <rPh sb="0" eb="2">
      <t>フショウ</t>
    </rPh>
    <rPh sb="10" eb="11">
      <t>タ</t>
    </rPh>
    <phoneticPr fontId="2"/>
  </si>
  <si>
    <t>専修学校(専門課程)進学率(%)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シンガクリツ</t>
    </rPh>
    <phoneticPr fontId="2"/>
  </si>
  <si>
    <t>専修学校 (専門課程)</t>
    <rPh sb="0" eb="2">
      <t>センシュウ</t>
    </rPh>
    <rPh sb="2" eb="4">
      <t>ガッコウ</t>
    </rPh>
    <rPh sb="6" eb="8">
      <t>センモン</t>
    </rPh>
    <rPh sb="8" eb="10">
      <t>カテイ</t>
    </rPh>
    <phoneticPr fontId="2"/>
  </si>
  <si>
    <t>相談件数の内訳</t>
    <rPh sb="0" eb="2">
      <t>ソウダン</t>
    </rPh>
    <rPh sb="2" eb="4">
      <t>ケンスウ</t>
    </rPh>
    <rPh sb="5" eb="7">
      <t>ウチワケ</t>
    </rPh>
    <phoneticPr fontId="10"/>
  </si>
  <si>
    <t>１学級当たり平均人数</t>
  </si>
  <si>
    <t>学年別生徒数</t>
  </si>
  <si>
    <t>合計</t>
  </si>
  <si>
    <t>１年</t>
  </si>
  <si>
    <t>２年</t>
  </si>
  <si>
    <t>男</t>
  </si>
  <si>
    <t>女</t>
  </si>
  <si>
    <t>計</t>
  </si>
  <si>
    <t>普通級
学級数</t>
    <rPh sb="0" eb="2">
      <t>フツウ</t>
    </rPh>
    <rPh sb="2" eb="3">
      <t>キュウ</t>
    </rPh>
    <phoneticPr fontId="2"/>
  </si>
  <si>
    <t>特　学
児童数</t>
    <rPh sb="0" eb="1">
      <t>トク</t>
    </rPh>
    <rPh sb="2" eb="3">
      <t>ガク</t>
    </rPh>
    <rPh sb="4" eb="7">
      <t>ジドウスウ</t>
    </rPh>
    <phoneticPr fontId="2"/>
  </si>
  <si>
    <t>特　学
学級数</t>
    <rPh sb="0" eb="1">
      <t>トク</t>
    </rPh>
    <rPh sb="2" eb="3">
      <t>ガク</t>
    </rPh>
    <rPh sb="4" eb="7">
      <t>ガッキュウスウ</t>
    </rPh>
    <phoneticPr fontId="2"/>
  </si>
  <si>
    <t>総　　数</t>
  </si>
  <si>
    <t>公　　立</t>
  </si>
  <si>
    <t>私　　立</t>
  </si>
  <si>
    <t>資料：青少年課</t>
    <rPh sb="0" eb="2">
      <t>シリョウ</t>
    </rPh>
    <rPh sb="3" eb="6">
      <t>セイショウネン</t>
    </rPh>
    <rPh sb="6" eb="7">
      <t>カ</t>
    </rPh>
    <phoneticPr fontId="2"/>
  </si>
  <si>
    <t>資料：図書館</t>
    <rPh sb="0" eb="2">
      <t>シリョウ</t>
    </rPh>
    <rPh sb="3" eb="6">
      <t>トショカン</t>
    </rPh>
    <phoneticPr fontId="2"/>
  </si>
  <si>
    <t>区分</t>
  </si>
  <si>
    <t>資料：学務課</t>
    <rPh sb="0" eb="2">
      <t>シリョウ</t>
    </rPh>
    <rPh sb="3" eb="4">
      <t>ガク</t>
    </rPh>
    <rPh sb="4" eb="5">
      <t>ム</t>
    </rPh>
    <rPh sb="5" eb="6">
      <t>カ</t>
    </rPh>
    <phoneticPr fontId="2"/>
  </si>
  <si>
    <t>特別支援</t>
    <rPh sb="0" eb="2">
      <t>トクベツ</t>
    </rPh>
    <rPh sb="2" eb="4">
      <t>シエン</t>
    </rPh>
    <phoneticPr fontId="1"/>
  </si>
  <si>
    <t>帰国児童数</t>
    <rPh sb="0" eb="2">
      <t>キコク</t>
    </rPh>
    <rPh sb="2" eb="4">
      <t>ジドウ</t>
    </rPh>
    <rPh sb="4" eb="5">
      <t>スウ</t>
    </rPh>
    <phoneticPr fontId="2"/>
  </si>
  <si>
    <t>堤スポーツ広場</t>
    <rPh sb="0" eb="1">
      <t>ツツミ</t>
    </rPh>
    <rPh sb="5" eb="7">
      <t>ヒロバ</t>
    </rPh>
    <phoneticPr fontId="2"/>
  </si>
  <si>
    <t>銀河</t>
  </si>
  <si>
    <t>わいわいハウス</t>
  </si>
  <si>
    <t>わくわくらんど</t>
  </si>
  <si>
    <t>茅っ子</t>
  </si>
  <si>
    <t>さんぽみち</t>
  </si>
  <si>
    <t>園数      （私立）</t>
    <rPh sb="0" eb="1">
      <t>エン</t>
    </rPh>
    <rPh sb="1" eb="2">
      <t>スウ</t>
    </rPh>
    <rPh sb="9" eb="11">
      <t>シリツ</t>
    </rPh>
    <phoneticPr fontId="2"/>
  </si>
  <si>
    <t>県　　立</t>
    <rPh sb="0" eb="1">
      <t>ケン</t>
    </rPh>
    <rPh sb="3" eb="4">
      <t>タテ</t>
    </rPh>
    <phoneticPr fontId="2"/>
  </si>
  <si>
    <t>不詳・
その他</t>
    <rPh sb="0" eb="2">
      <t>フショウ</t>
    </rPh>
    <rPh sb="6" eb="7">
      <t>タ</t>
    </rPh>
    <phoneticPr fontId="2"/>
  </si>
  <si>
    <t>重要
文化財</t>
    <rPh sb="0" eb="1">
      <t>シゲル</t>
    </rPh>
    <rPh sb="1" eb="2">
      <t>ヨウ</t>
    </rPh>
    <rPh sb="3" eb="6">
      <t>ブンカザイ</t>
    </rPh>
    <phoneticPr fontId="2"/>
  </si>
  <si>
    <t>天然
記念物</t>
    <rPh sb="0" eb="1">
      <t>テン</t>
    </rPh>
    <rPh sb="1" eb="2">
      <t>ゼン</t>
    </rPh>
    <rPh sb="3" eb="6">
      <t>キネンブツ</t>
    </rPh>
    <phoneticPr fontId="2"/>
  </si>
  <si>
    <t>資料：社会教育課</t>
    <phoneticPr fontId="2"/>
  </si>
  <si>
    <t xml:space="preserve">学年別児童数   </t>
    <rPh sb="0" eb="3">
      <t>ガクネンベツ</t>
    </rPh>
    <rPh sb="3" eb="6">
      <t>ジドウスウ</t>
    </rPh>
    <phoneticPr fontId="2"/>
  </si>
  <si>
    <t>件数</t>
    <rPh sb="0" eb="2">
      <t>ケンスウ</t>
    </rPh>
    <phoneticPr fontId="1"/>
  </si>
  <si>
    <t>人員</t>
    <rPh sb="0" eb="2">
      <t>ジンイン</t>
    </rPh>
    <phoneticPr fontId="1"/>
  </si>
  <si>
    <t>件数</t>
    <rPh sb="0" eb="2">
      <t>ケンスウ</t>
    </rPh>
    <phoneticPr fontId="5"/>
  </si>
  <si>
    <t>人数</t>
    <rPh sb="0" eb="2">
      <t>ニンズウ</t>
    </rPh>
    <phoneticPr fontId="5"/>
  </si>
  <si>
    <t xml:space="preserve">  　　 （単位：件）</t>
    <rPh sb="9" eb="10">
      <t>ケン</t>
    </rPh>
    <phoneticPr fontId="2"/>
  </si>
  <si>
    <t>有形・無形民俗
文化財</t>
    <rPh sb="0" eb="2">
      <t>ユウケイ</t>
    </rPh>
    <rPh sb="3" eb="4">
      <t>ム</t>
    </rPh>
    <rPh sb="4" eb="5">
      <t>カタチ</t>
    </rPh>
    <rPh sb="5" eb="7">
      <t>ミンゾク</t>
    </rPh>
    <rPh sb="8" eb="11">
      <t>ブンカザイ</t>
    </rPh>
    <phoneticPr fontId="2"/>
  </si>
  <si>
    <t>資料：教育センター</t>
    <rPh sb="0" eb="2">
      <t>シリョウ</t>
    </rPh>
    <rPh sb="3" eb="5">
      <t>キョウイク</t>
    </rPh>
    <phoneticPr fontId="10"/>
  </si>
  <si>
    <t>特殊学級生徒数（再掲）</t>
    <rPh sb="0" eb="2">
      <t>トクシュ</t>
    </rPh>
    <rPh sb="2" eb="4">
      <t>ガッキュウ</t>
    </rPh>
    <rPh sb="4" eb="6">
      <t>セイト</t>
    </rPh>
    <rPh sb="6" eb="7">
      <t>スウ</t>
    </rPh>
    <rPh sb="8" eb="9">
      <t>サイ</t>
    </rPh>
    <rPh sb="9" eb="10">
      <t>ケイ</t>
    </rPh>
    <phoneticPr fontId="2"/>
  </si>
  <si>
    <t>高等部</t>
    <rPh sb="0" eb="2">
      <t>コウトウ</t>
    </rPh>
    <rPh sb="2" eb="3">
      <t>ブ</t>
    </rPh>
    <phoneticPr fontId="2"/>
  </si>
  <si>
    <t xml:space="preserve">発達障害 </t>
    <phoneticPr fontId="2"/>
  </si>
  <si>
    <t>性格  ・ 行動</t>
    <phoneticPr fontId="2"/>
  </si>
  <si>
    <t>家族関係</t>
    <phoneticPr fontId="2"/>
  </si>
  <si>
    <t>養育</t>
    <phoneticPr fontId="2"/>
  </si>
  <si>
    <t>家庭内暴力</t>
    <phoneticPr fontId="2"/>
  </si>
  <si>
    <t>児童虐待</t>
    <phoneticPr fontId="2"/>
  </si>
  <si>
    <t>いじめ</t>
    <phoneticPr fontId="2"/>
  </si>
  <si>
    <t>不登校・ひきこもり</t>
    <phoneticPr fontId="2"/>
  </si>
  <si>
    <t>学校生活</t>
    <phoneticPr fontId="2"/>
  </si>
  <si>
    <t>対人関係</t>
    <phoneticPr fontId="2"/>
  </si>
  <si>
    <t>一般・
その他</t>
    <phoneticPr fontId="2"/>
  </si>
  <si>
    <t>児童・生徒・学生</t>
    <phoneticPr fontId="2"/>
  </si>
  <si>
    <t>県費
負担
教職
員数</t>
    <rPh sb="0" eb="2">
      <t>ケンピ</t>
    </rPh>
    <rPh sb="3" eb="5">
      <t>フタン</t>
    </rPh>
    <rPh sb="6" eb="8">
      <t>キョウショク</t>
    </rPh>
    <rPh sb="9" eb="10">
      <t>イン</t>
    </rPh>
    <rPh sb="10" eb="11">
      <t>スウ</t>
    </rPh>
    <phoneticPr fontId="2"/>
  </si>
  <si>
    <t>調理室</t>
    <rPh sb="0" eb="3">
      <t>チョウリシツ</t>
    </rPh>
    <phoneticPr fontId="2"/>
  </si>
  <si>
    <t>音楽室</t>
    <rPh sb="0" eb="3">
      <t>オンガクシツ</t>
    </rPh>
    <phoneticPr fontId="2"/>
  </si>
  <si>
    <t>体育室</t>
    <rPh sb="0" eb="3">
      <t>タイイクシツ</t>
    </rPh>
    <phoneticPr fontId="2"/>
  </si>
  <si>
    <t>卓球練習場</t>
    <rPh sb="0" eb="2">
      <t>タッキュウ</t>
    </rPh>
    <rPh sb="2" eb="5">
      <t>レンシュウジョウ</t>
    </rPh>
    <phoneticPr fontId="4"/>
  </si>
  <si>
    <t>柳島しおさい公園</t>
    <rPh sb="0" eb="2">
      <t>ヤナギシマ</t>
    </rPh>
    <rPh sb="6" eb="8">
      <t>コウエン</t>
    </rPh>
    <phoneticPr fontId="2"/>
  </si>
  <si>
    <t>少年蹴球場</t>
    <rPh sb="0" eb="2">
      <t>ショウネン</t>
    </rPh>
    <rPh sb="2" eb="4">
      <t>シュウキュウ</t>
    </rPh>
    <rPh sb="4" eb="5">
      <t>バ</t>
    </rPh>
    <phoneticPr fontId="2"/>
  </si>
  <si>
    <t>ﾃﾆｽｺｰﾄ</t>
    <phoneticPr fontId="2"/>
  </si>
  <si>
    <t>資料：スポーツ推進課</t>
    <rPh sb="0" eb="2">
      <t>シリョウ</t>
    </rPh>
    <rPh sb="7" eb="9">
      <t>スイシン</t>
    </rPh>
    <rPh sb="9" eb="10">
      <t>カ</t>
    </rPh>
    <phoneticPr fontId="4"/>
  </si>
  <si>
    <t>資料：公園緑地課、スポーツ推進課</t>
    <rPh sb="0" eb="2">
      <t>シリョウ</t>
    </rPh>
    <rPh sb="3" eb="5">
      <t>コウエン</t>
    </rPh>
    <rPh sb="5" eb="7">
      <t>リョクチ</t>
    </rPh>
    <rPh sb="7" eb="8">
      <t>カ</t>
    </rPh>
    <rPh sb="13" eb="15">
      <t>スイシン</t>
    </rPh>
    <rPh sb="15" eb="16">
      <t>カ</t>
    </rPh>
    <phoneticPr fontId="4"/>
  </si>
  <si>
    <t>-</t>
  </si>
  <si>
    <t>県費負担
教職員数</t>
  </si>
  <si>
    <t>３年</t>
  </si>
  <si>
    <t>普通級
学級数</t>
  </si>
  <si>
    <t>特　学
生徒数</t>
  </si>
  <si>
    <t>特　学
学級数</t>
  </si>
  <si>
    <t>史跡天然
記念物</t>
    <rPh sb="0" eb="1">
      <t>シ</t>
    </rPh>
    <rPh sb="1" eb="2">
      <t>アト</t>
    </rPh>
    <rPh sb="2" eb="4">
      <t>テンネン</t>
    </rPh>
    <rPh sb="5" eb="8">
      <t>キネンブツ</t>
    </rPh>
    <phoneticPr fontId="2"/>
  </si>
  <si>
    <t>史跡名勝
天然
記念物</t>
    <rPh sb="0" eb="2">
      <t>シセキ</t>
    </rPh>
    <rPh sb="2" eb="4">
      <t>メイショウ</t>
    </rPh>
    <rPh sb="5" eb="7">
      <t>テンネン</t>
    </rPh>
    <rPh sb="8" eb="10">
      <t>キネン</t>
    </rPh>
    <rPh sb="10" eb="11">
      <t>ブツ</t>
    </rPh>
    <phoneticPr fontId="2"/>
  </si>
  <si>
    <t>第１
体育室</t>
    <rPh sb="0" eb="1">
      <t>ダイ</t>
    </rPh>
    <rPh sb="3" eb="6">
      <t>タイイクシツ</t>
    </rPh>
    <phoneticPr fontId="4"/>
  </si>
  <si>
    <t>第２
体育室</t>
    <rPh sb="0" eb="1">
      <t>ダイ</t>
    </rPh>
    <rPh sb="3" eb="6">
      <t>タイイクシツ</t>
    </rPh>
    <phoneticPr fontId="4"/>
  </si>
  <si>
    <t>柔剣
道場</t>
    <rPh sb="0" eb="1">
      <t>ジュウ</t>
    </rPh>
    <rPh sb="1" eb="2">
      <t>ケン</t>
    </rPh>
    <rPh sb="3" eb="5">
      <t>ドウジョウ</t>
    </rPh>
    <phoneticPr fontId="4"/>
  </si>
  <si>
    <t>学年別児童数</t>
    <rPh sb="0" eb="2">
      <t>ガクネン</t>
    </rPh>
    <rPh sb="2" eb="3">
      <t>ベツ</t>
    </rPh>
    <rPh sb="3" eb="5">
      <t>ジドウ</t>
    </rPh>
    <rPh sb="5" eb="6">
      <t>スウ</t>
    </rPh>
    <phoneticPr fontId="2"/>
  </si>
  <si>
    <t>学業・進路・進学</t>
    <rPh sb="0" eb="2">
      <t>ガクギョウ</t>
    </rPh>
    <rPh sb="3" eb="5">
      <t>シンロ</t>
    </rPh>
    <rPh sb="6" eb="8">
      <t>シンガク</t>
    </rPh>
    <phoneticPr fontId="2"/>
  </si>
  <si>
    <t>性に関すること</t>
    <rPh sb="0" eb="1">
      <t>セイ</t>
    </rPh>
    <rPh sb="2" eb="3">
      <t>カン</t>
    </rPh>
    <phoneticPr fontId="2"/>
  </si>
  <si>
    <r>
      <t xml:space="preserve">その他
</t>
    </r>
    <r>
      <rPr>
        <sz val="8"/>
        <rFont val="ＭＳ Ｐ明朝"/>
        <family val="1"/>
        <charset val="128"/>
      </rPr>
      <t>（犯罪触法・</t>
    </r>
    <r>
      <rPr>
        <sz val="9"/>
        <rFont val="ＭＳ Ｐ明朝"/>
        <family val="1"/>
        <charset val="128"/>
      </rPr>
      <t>　　</t>
    </r>
    <r>
      <rPr>
        <sz val="8"/>
        <rFont val="ＭＳ Ｐ明朝"/>
        <family val="1"/>
        <charset val="128"/>
      </rPr>
      <t>ぐ犯・不良行為）</t>
    </r>
    <phoneticPr fontId="2"/>
  </si>
  <si>
    <t>神社神道系単立</t>
    <rPh sb="0" eb="2">
      <t>ジンジャ</t>
    </rPh>
    <rPh sb="2" eb="3">
      <t>カミ</t>
    </rPh>
    <rPh sb="3" eb="4">
      <t>ミチ</t>
    </rPh>
    <rPh sb="4" eb="5">
      <t>ケイ</t>
    </rPh>
    <rPh sb="5" eb="6">
      <t>タン</t>
    </rPh>
    <rPh sb="6" eb="7">
      <t>リツ</t>
    </rPh>
    <phoneticPr fontId="2"/>
  </si>
  <si>
    <t>キリスト教系単立</t>
    <rPh sb="4" eb="5">
      <t>キョウ</t>
    </rPh>
    <rPh sb="5" eb="6">
      <t>ケイ</t>
    </rPh>
    <rPh sb="6" eb="7">
      <t>タン</t>
    </rPh>
    <rPh sb="7" eb="8">
      <t>リツ</t>
    </rPh>
    <phoneticPr fontId="2"/>
  </si>
  <si>
    <t>なみっこ</t>
    <phoneticPr fontId="2"/>
  </si>
  <si>
    <t>松籟庵</t>
    <phoneticPr fontId="2"/>
  </si>
  <si>
    <t>明治25年6月7日</t>
    <rPh sb="0" eb="2">
      <t>メイジ</t>
    </rPh>
    <rPh sb="4" eb="5">
      <t>ネン</t>
    </rPh>
    <rPh sb="6" eb="7">
      <t>ツキ</t>
    </rPh>
    <rPh sb="8" eb="9">
      <t>ヒ</t>
    </rPh>
    <phoneticPr fontId="2"/>
  </si>
  <si>
    <t>明治27年11月3日</t>
    <rPh sb="0" eb="2">
      <t>メイジ</t>
    </rPh>
    <rPh sb="4" eb="5">
      <t>ネン</t>
    </rPh>
    <rPh sb="7" eb="8">
      <t>ツキ</t>
    </rPh>
    <rPh sb="9" eb="10">
      <t>ヒ</t>
    </rPh>
    <phoneticPr fontId="2"/>
  </si>
  <si>
    <t>明治25年5月5日</t>
    <rPh sb="0" eb="2">
      <t>メイジ</t>
    </rPh>
    <rPh sb="4" eb="5">
      <t>ネン</t>
    </rPh>
    <rPh sb="6" eb="7">
      <t>ツキ</t>
    </rPh>
    <rPh sb="8" eb="9">
      <t>ヒ</t>
    </rPh>
    <phoneticPr fontId="2"/>
  </si>
  <si>
    <t>児童・生徒数</t>
    <rPh sb="0" eb="2">
      <t>ジドウ</t>
    </rPh>
    <rPh sb="3" eb="6">
      <t>セイトスウ</t>
    </rPh>
    <phoneticPr fontId="2"/>
  </si>
  <si>
    <t>対前年増減</t>
    <rPh sb="0" eb="1">
      <t>タイ</t>
    </rPh>
    <rPh sb="1" eb="3">
      <t>ゼンネン</t>
    </rPh>
    <rPh sb="3" eb="5">
      <t>ゾウゲン</t>
    </rPh>
    <phoneticPr fontId="1"/>
  </si>
  <si>
    <t>合　計</t>
    <rPh sb="0" eb="1">
      <t>ゴウ</t>
    </rPh>
    <rPh sb="2" eb="3">
      <t>ケイ</t>
    </rPh>
    <phoneticPr fontId="2"/>
  </si>
  <si>
    <t>茅ヶ崎小学校</t>
    <rPh sb="0" eb="3">
      <t>チガサキ</t>
    </rPh>
    <rPh sb="3" eb="4">
      <t>ショウ</t>
    </rPh>
    <rPh sb="4" eb="6">
      <t>ガッコウ</t>
    </rPh>
    <phoneticPr fontId="2"/>
  </si>
  <si>
    <t>鶴嶺小学校</t>
    <rPh sb="0" eb="1">
      <t>ツル</t>
    </rPh>
    <rPh sb="1" eb="2">
      <t>ミネ</t>
    </rPh>
    <rPh sb="2" eb="3">
      <t>ショウ</t>
    </rPh>
    <phoneticPr fontId="2"/>
  </si>
  <si>
    <t>松林小学校</t>
    <rPh sb="0" eb="2">
      <t>ショウリン</t>
    </rPh>
    <rPh sb="2" eb="3">
      <t>ショウ</t>
    </rPh>
    <phoneticPr fontId="2"/>
  </si>
  <si>
    <t>西浜小学校</t>
    <rPh sb="0" eb="2">
      <t>ニシハマ</t>
    </rPh>
    <rPh sb="2" eb="3">
      <t>ショウ</t>
    </rPh>
    <phoneticPr fontId="2"/>
  </si>
  <si>
    <t>小出小学校</t>
    <rPh sb="0" eb="2">
      <t>コイデ</t>
    </rPh>
    <rPh sb="2" eb="3">
      <t>ショウ</t>
    </rPh>
    <phoneticPr fontId="2"/>
  </si>
  <si>
    <t>松浪小学校</t>
    <rPh sb="0" eb="2">
      <t>マツナミ</t>
    </rPh>
    <rPh sb="2" eb="3">
      <t>ショウ</t>
    </rPh>
    <phoneticPr fontId="2"/>
  </si>
  <si>
    <t>梅田小学校</t>
    <rPh sb="0" eb="2">
      <t>ウメダ</t>
    </rPh>
    <rPh sb="2" eb="3">
      <t>ショウ</t>
    </rPh>
    <phoneticPr fontId="2"/>
  </si>
  <si>
    <t>香川小学校</t>
    <rPh sb="0" eb="2">
      <t>カガワ</t>
    </rPh>
    <rPh sb="2" eb="3">
      <t>ショウ</t>
    </rPh>
    <phoneticPr fontId="2"/>
  </si>
  <si>
    <t>浜須賀小学校</t>
    <rPh sb="0" eb="3">
      <t>ハマスカ</t>
    </rPh>
    <rPh sb="3" eb="4">
      <t>ショウ</t>
    </rPh>
    <phoneticPr fontId="2"/>
  </si>
  <si>
    <t>鶴が台小学校</t>
    <rPh sb="0" eb="3">
      <t>ツルガダイ</t>
    </rPh>
    <rPh sb="3" eb="4">
      <t>ショウ</t>
    </rPh>
    <phoneticPr fontId="2"/>
  </si>
  <si>
    <t>柳島小学校</t>
    <rPh sb="0" eb="2">
      <t>ヤナギシマ</t>
    </rPh>
    <rPh sb="2" eb="3">
      <t>ショウ</t>
    </rPh>
    <phoneticPr fontId="2"/>
  </si>
  <si>
    <t>緑が浜小学校</t>
    <rPh sb="0" eb="1">
      <t>ミドリ</t>
    </rPh>
    <rPh sb="2" eb="3">
      <t>ハマ</t>
    </rPh>
    <phoneticPr fontId="2"/>
  </si>
  <si>
    <t>汐見台小学校</t>
    <phoneticPr fontId="2"/>
  </si>
  <si>
    <t>第一中学校</t>
    <rPh sb="0" eb="2">
      <t>ダイイチ</t>
    </rPh>
    <rPh sb="2" eb="3">
      <t>チュウ</t>
    </rPh>
    <rPh sb="3" eb="5">
      <t>ガッコウ</t>
    </rPh>
    <phoneticPr fontId="2"/>
  </si>
  <si>
    <t>鶴嶺中学校</t>
    <rPh sb="0" eb="1">
      <t>ツル</t>
    </rPh>
    <rPh sb="1" eb="2">
      <t>ミネ</t>
    </rPh>
    <rPh sb="2" eb="3">
      <t>チュウ</t>
    </rPh>
    <phoneticPr fontId="2"/>
  </si>
  <si>
    <t>西浜中学校</t>
    <rPh sb="0" eb="2">
      <t>ニシハマ</t>
    </rPh>
    <rPh sb="2" eb="3">
      <t>チュウ</t>
    </rPh>
    <phoneticPr fontId="2"/>
  </si>
  <si>
    <t>中島中学校</t>
    <rPh sb="0" eb="2">
      <t>ナカジマ</t>
    </rPh>
    <rPh sb="2" eb="3">
      <t>チュウ</t>
    </rPh>
    <phoneticPr fontId="2"/>
  </si>
  <si>
    <t>円蔵中学校</t>
    <rPh sb="0" eb="2">
      <t>エンゾウ</t>
    </rPh>
    <rPh sb="2" eb="3">
      <t>チュウ</t>
    </rPh>
    <phoneticPr fontId="2"/>
  </si>
  <si>
    <t>赤羽根中学校</t>
    <rPh sb="0" eb="3">
      <t>アカバネ</t>
    </rPh>
    <rPh sb="3" eb="4">
      <t>チュウ</t>
    </rPh>
    <phoneticPr fontId="2"/>
  </si>
  <si>
    <t>小和田小学校</t>
    <phoneticPr fontId="2"/>
  </si>
  <si>
    <t>円蔵小学校</t>
    <phoneticPr fontId="2"/>
  </si>
  <si>
    <t>今宿小学校</t>
    <phoneticPr fontId="2"/>
  </si>
  <si>
    <t>室田小学校</t>
    <phoneticPr fontId="2"/>
  </si>
  <si>
    <t>東海岸小学校</t>
    <phoneticPr fontId="2"/>
  </si>
  <si>
    <t>浜之郷小学校</t>
    <phoneticPr fontId="2"/>
  </si>
  <si>
    <t>汐見台小学校</t>
    <phoneticPr fontId="2"/>
  </si>
  <si>
    <t>松林中学校</t>
    <phoneticPr fontId="2"/>
  </si>
  <si>
    <t>松浪中学校</t>
    <phoneticPr fontId="2"/>
  </si>
  <si>
    <t>梅田中学校</t>
    <phoneticPr fontId="2"/>
  </si>
  <si>
    <t>鶴が台中学校</t>
    <phoneticPr fontId="2"/>
  </si>
  <si>
    <t>浜須賀中学校</t>
    <phoneticPr fontId="2"/>
  </si>
  <si>
    <t>北陽中学校</t>
    <phoneticPr fontId="2"/>
  </si>
  <si>
    <t>萩園中学校</t>
    <phoneticPr fontId="2"/>
  </si>
  <si>
    <t>団体利用者数</t>
    <rPh sb="0" eb="2">
      <t>ダンタイ</t>
    </rPh>
    <rPh sb="2" eb="4">
      <t>リヨウ</t>
    </rPh>
    <rPh sb="4" eb="5">
      <t>シャ</t>
    </rPh>
    <rPh sb="5" eb="6">
      <t>スウ</t>
    </rPh>
    <phoneticPr fontId="2"/>
  </si>
  <si>
    <t>体験学習センター
うみかぜテラス</t>
    <rPh sb="0" eb="4">
      <t>タイケンガクシュウ</t>
    </rPh>
    <phoneticPr fontId="2"/>
  </si>
  <si>
    <t>合計
（人）</t>
    <rPh sb="0" eb="2">
      <t>ゴウケイ</t>
    </rPh>
    <rPh sb="4" eb="5">
      <t>ヒト</t>
    </rPh>
    <phoneticPr fontId="2"/>
  </si>
  <si>
    <t>８２　児童・生徒数、学級数の推移</t>
    <rPh sb="3" eb="5">
      <t>ジドウ</t>
    </rPh>
    <rPh sb="6" eb="9">
      <t>セイトスウ</t>
    </rPh>
    <rPh sb="10" eb="13">
      <t>ガッキュウスウ</t>
    </rPh>
    <rPh sb="14" eb="16">
      <t>スイイ</t>
    </rPh>
    <phoneticPr fontId="2"/>
  </si>
  <si>
    <t>８４　小学校</t>
    <rPh sb="3" eb="6">
      <t>ショウガッコウ</t>
    </rPh>
    <phoneticPr fontId="2"/>
  </si>
  <si>
    <t>８５　中学校</t>
    <rPh sb="3" eb="6">
      <t>チュウガッコウ</t>
    </rPh>
    <phoneticPr fontId="2"/>
  </si>
  <si>
    <t>８６　高等学校</t>
    <rPh sb="3" eb="5">
      <t>コウトウ</t>
    </rPh>
    <rPh sb="5" eb="7">
      <t>ガッコウ</t>
    </rPh>
    <phoneticPr fontId="2"/>
  </si>
  <si>
    <t>８７　特別支援学校</t>
    <rPh sb="3" eb="5">
      <t>トクベツ</t>
    </rPh>
    <rPh sb="5" eb="7">
      <t>シエン</t>
    </rPh>
    <rPh sb="7" eb="8">
      <t>ガク</t>
    </rPh>
    <rPh sb="8" eb="9">
      <t>コウ</t>
    </rPh>
    <phoneticPr fontId="1"/>
  </si>
  <si>
    <t>８８　専修学校</t>
    <rPh sb="3" eb="5">
      <t>センシュウ</t>
    </rPh>
    <rPh sb="5" eb="7">
      <t>ガッコウ</t>
    </rPh>
    <phoneticPr fontId="1"/>
  </si>
  <si>
    <t>９０　帰国児童・生徒数及び外国人児童・生徒数</t>
    <rPh sb="3" eb="5">
      <t>キコク</t>
    </rPh>
    <rPh sb="5" eb="7">
      <t>ジドウ</t>
    </rPh>
    <rPh sb="8" eb="10">
      <t>セイト</t>
    </rPh>
    <rPh sb="10" eb="11">
      <t>スウ</t>
    </rPh>
    <rPh sb="11" eb="12">
      <t>オヨ</t>
    </rPh>
    <rPh sb="13" eb="16">
      <t>ガイコクジン</t>
    </rPh>
    <rPh sb="16" eb="18">
      <t>ジドウ</t>
    </rPh>
    <rPh sb="19" eb="21">
      <t>セイト</t>
    </rPh>
    <rPh sb="21" eb="22">
      <t>スウ</t>
    </rPh>
    <phoneticPr fontId="2"/>
  </si>
  <si>
    <t>９１　進路別卒業者数</t>
    <rPh sb="3" eb="5">
      <t>シンロ</t>
    </rPh>
    <rPh sb="5" eb="6">
      <t>ベツ</t>
    </rPh>
    <rPh sb="6" eb="9">
      <t>ソツギョウシャ</t>
    </rPh>
    <rPh sb="9" eb="10">
      <t>スウ</t>
    </rPh>
    <phoneticPr fontId="1"/>
  </si>
  <si>
    <t>９３　宗教法人数</t>
    <rPh sb="3" eb="5">
      <t>シュウキョウ</t>
    </rPh>
    <rPh sb="5" eb="7">
      <t>ホウジン</t>
    </rPh>
    <rPh sb="7" eb="8">
      <t>スウ</t>
    </rPh>
    <phoneticPr fontId="2"/>
  </si>
  <si>
    <t>９４　公民館利用状況</t>
    <rPh sb="3" eb="6">
      <t>コウミンカン</t>
    </rPh>
    <rPh sb="6" eb="8">
      <t>リヨウ</t>
    </rPh>
    <rPh sb="8" eb="10">
      <t>ジョウキョウ</t>
    </rPh>
    <phoneticPr fontId="2"/>
  </si>
  <si>
    <t>９５　国・県・市指定文化財</t>
    <rPh sb="3" eb="4">
      <t>クニ</t>
    </rPh>
    <rPh sb="5" eb="6">
      <t>ケン</t>
    </rPh>
    <rPh sb="7" eb="8">
      <t>シ</t>
    </rPh>
    <rPh sb="8" eb="10">
      <t>シテイ</t>
    </rPh>
    <rPh sb="10" eb="13">
      <t>ブンカザイ</t>
    </rPh>
    <phoneticPr fontId="2"/>
  </si>
  <si>
    <t>９８　子どもの家利用状況</t>
    <rPh sb="3" eb="4">
      <t>コ</t>
    </rPh>
    <rPh sb="7" eb="8">
      <t>イエ</t>
    </rPh>
    <rPh sb="8" eb="10">
      <t>リヨウ</t>
    </rPh>
    <rPh sb="10" eb="12">
      <t>ジョウキョウ</t>
    </rPh>
    <phoneticPr fontId="2"/>
  </si>
  <si>
    <t>９９　図書館</t>
    <rPh sb="3" eb="6">
      <t>トショカン</t>
    </rPh>
    <phoneticPr fontId="2"/>
  </si>
  <si>
    <t>１００　体育館</t>
    <rPh sb="4" eb="7">
      <t>タイイクカン</t>
    </rPh>
    <phoneticPr fontId="4"/>
  </si>
  <si>
    <t>１０１　市営体育施設利用状況</t>
    <rPh sb="4" eb="6">
      <t>シエイ</t>
    </rPh>
    <rPh sb="6" eb="8">
      <t>タイイク</t>
    </rPh>
    <rPh sb="8" eb="10">
      <t>シセツ</t>
    </rPh>
    <rPh sb="10" eb="12">
      <t>リヨウ</t>
    </rPh>
    <rPh sb="12" eb="14">
      <t>ジョウキョウ</t>
    </rPh>
    <phoneticPr fontId="4"/>
  </si>
  <si>
    <t>１０２　市営プール利用状況</t>
    <rPh sb="4" eb="6">
      <t>シエイ</t>
    </rPh>
    <rPh sb="9" eb="11">
      <t>リヨウ</t>
    </rPh>
    <rPh sb="11" eb="13">
      <t>ジョウキョウ</t>
    </rPh>
    <phoneticPr fontId="4"/>
  </si>
  <si>
    <t>１０３　茅ヶ崎市美術館来館者数</t>
    <rPh sb="4" eb="8">
      <t>チガサキシ</t>
    </rPh>
    <rPh sb="8" eb="11">
      <t>ビジュツカン</t>
    </rPh>
    <rPh sb="11" eb="14">
      <t>ライカンシャ</t>
    </rPh>
    <rPh sb="14" eb="15">
      <t>スウ</t>
    </rPh>
    <phoneticPr fontId="4"/>
  </si>
  <si>
    <t>１０４　茅ヶ崎市民ギャラリー利用状況</t>
    <rPh sb="4" eb="7">
      <t>チガサキ</t>
    </rPh>
    <rPh sb="7" eb="9">
      <t>シミン</t>
    </rPh>
    <rPh sb="14" eb="16">
      <t>リヨウ</t>
    </rPh>
    <rPh sb="16" eb="18">
      <t>ジョウキョウ</t>
    </rPh>
    <phoneticPr fontId="2"/>
  </si>
  <si>
    <t>１０５　松籟庵利用状況</t>
    <rPh sb="4" eb="5">
      <t>マツ</t>
    </rPh>
    <rPh sb="6" eb="7">
      <t>イオリ</t>
    </rPh>
    <rPh sb="7" eb="9">
      <t>リヨウ</t>
    </rPh>
    <rPh sb="9" eb="11">
      <t>ジョウキョウ</t>
    </rPh>
    <phoneticPr fontId="4"/>
  </si>
  <si>
    <t>１０６　市民文化会館利用状況</t>
    <rPh sb="4" eb="6">
      <t>シミン</t>
    </rPh>
    <rPh sb="6" eb="8">
      <t>ブンカ</t>
    </rPh>
    <rPh sb="8" eb="10">
      <t>カイカン</t>
    </rPh>
    <rPh sb="10" eb="12">
      <t>リヨウ</t>
    </rPh>
    <rPh sb="12" eb="14">
      <t>ジョウキョウ</t>
    </rPh>
    <phoneticPr fontId="4"/>
  </si>
  <si>
    <t>１０７　茅ヶ崎市開高健記念館来館者数</t>
    <rPh sb="4" eb="8">
      <t>チガサキシ</t>
    </rPh>
    <rPh sb="8" eb="10">
      <t>カイコウ</t>
    </rPh>
    <rPh sb="10" eb="11">
      <t>ケン</t>
    </rPh>
    <rPh sb="11" eb="13">
      <t>キネン</t>
    </rPh>
    <rPh sb="13" eb="14">
      <t>カン</t>
    </rPh>
    <rPh sb="14" eb="17">
      <t>ライカンシャ</t>
    </rPh>
    <rPh sb="17" eb="18">
      <t>スウ</t>
    </rPh>
    <phoneticPr fontId="4"/>
  </si>
  <si>
    <t>１０８　茅ヶ崎ゆかりの人物館来館者数</t>
    <rPh sb="4" eb="7">
      <t>チガサキ</t>
    </rPh>
    <rPh sb="11" eb="13">
      <t>ジンブツ</t>
    </rPh>
    <rPh sb="13" eb="14">
      <t>カン</t>
    </rPh>
    <rPh sb="14" eb="17">
      <t>ライカンシャ</t>
    </rPh>
    <rPh sb="17" eb="18">
      <t>スウ</t>
    </rPh>
    <phoneticPr fontId="4"/>
  </si>
  <si>
    <t>１０９　ハマミーナまなびプラザ利用状況</t>
    <rPh sb="15" eb="17">
      <t>リヨウ</t>
    </rPh>
    <rPh sb="17" eb="19">
      <t>ジョウキョウ</t>
    </rPh>
    <phoneticPr fontId="4"/>
  </si>
  <si>
    <t>資料：神奈川県ホームページ「宗教法人について」</t>
    <rPh sb="0" eb="2">
      <t>シリョウ</t>
    </rPh>
    <rPh sb="3" eb="7">
      <t>カナガワケン</t>
    </rPh>
    <rPh sb="14" eb="16">
      <t>シュウキョウ</t>
    </rPh>
    <rPh sb="16" eb="18">
      <t>ホウジン</t>
    </rPh>
    <phoneticPr fontId="2"/>
  </si>
  <si>
    <t>職員（本務者）数</t>
    <rPh sb="0" eb="2">
      <t>ショクイン</t>
    </rPh>
    <rPh sb="3" eb="5">
      <t>ホンム</t>
    </rPh>
    <rPh sb="5" eb="6">
      <t>シャ</t>
    </rPh>
    <rPh sb="7" eb="8">
      <t>スウ</t>
    </rPh>
    <phoneticPr fontId="2"/>
  </si>
  <si>
    <t>（各年５月１日現在）</t>
    <rPh sb="1" eb="2">
      <t>カク</t>
    </rPh>
    <rPh sb="2" eb="3">
      <t>トシ</t>
    </rPh>
    <rPh sb="4" eb="5">
      <t>ガツ</t>
    </rPh>
    <rPh sb="6" eb="7">
      <t>ヒ</t>
    </rPh>
    <rPh sb="7" eb="9">
      <t>ゲンザイ</t>
    </rPh>
    <phoneticPr fontId="2"/>
  </si>
  <si>
    <t>（各年５月１日現在）</t>
    <rPh sb="1" eb="3">
      <t>カクネン</t>
    </rPh>
    <rPh sb="4" eb="5">
      <t>ガツ</t>
    </rPh>
    <rPh sb="6" eb="7">
      <t>ヒ</t>
    </rPh>
    <rPh sb="7" eb="9">
      <t>ゲンザイ</t>
    </rPh>
    <phoneticPr fontId="2"/>
  </si>
  <si>
    <t>（各年５月１日現在）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</si>
  <si>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柳島スポーツ公園</t>
    <rPh sb="0" eb="2">
      <t>ヤナギシマ</t>
    </rPh>
    <rPh sb="6" eb="8">
      <t>コウエン</t>
    </rPh>
    <phoneticPr fontId="2"/>
  </si>
  <si>
    <t>総合競技場</t>
    <rPh sb="0" eb="2">
      <t>ソウゴウ</t>
    </rPh>
    <rPh sb="2" eb="5">
      <t>キョウギジョウ</t>
    </rPh>
    <phoneticPr fontId="2"/>
  </si>
  <si>
    <t>８９　幼稚園・幼保連携こども園</t>
    <rPh sb="3" eb="6">
      <t>ヨウチエン</t>
    </rPh>
    <rPh sb="7" eb="11">
      <t>ヨウホレンケイ</t>
    </rPh>
    <rPh sb="14" eb="15">
      <t>エン</t>
    </rPh>
    <phoneticPr fontId="1"/>
  </si>
  <si>
    <t>（３）　幼保連携こども園数・学級数・教職員数</t>
    <rPh sb="4" eb="6">
      <t>ヨウホ</t>
    </rPh>
    <rPh sb="6" eb="8">
      <t>レンケイ</t>
    </rPh>
    <rPh sb="11" eb="12">
      <t>エン</t>
    </rPh>
    <rPh sb="12" eb="13">
      <t>スウ</t>
    </rPh>
    <rPh sb="14" eb="17">
      <t>ガッキュウスウ</t>
    </rPh>
    <rPh sb="18" eb="20">
      <t>キョウショク</t>
    </rPh>
    <rPh sb="20" eb="22">
      <t>インズウ</t>
    </rPh>
    <phoneticPr fontId="1"/>
  </si>
  <si>
    <t>（４）　園児数</t>
    <rPh sb="4" eb="6">
      <t>エンジ</t>
    </rPh>
    <rPh sb="6" eb="7">
      <t>スウ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</si>
  <si>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</si>
  <si>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</si>
  <si>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</si>
  <si>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外国人児童</t>
    <rPh sb="0" eb="2">
      <t>ガイコク</t>
    </rPh>
    <rPh sb="2" eb="3">
      <t>ジン</t>
    </rPh>
    <rPh sb="3" eb="5">
      <t>ジドウ</t>
    </rPh>
    <phoneticPr fontId="2"/>
  </si>
  <si>
    <t>帰国生徒数</t>
    <rPh sb="0" eb="2">
      <t>キコク</t>
    </rPh>
    <rPh sb="2" eb="5">
      <t>セイトスウ</t>
    </rPh>
    <phoneticPr fontId="2"/>
  </si>
  <si>
    <t>（注）　「帰国児童・生徒」とは、海外勤務者等の子どもで、引き続き１年を超える期間海外に在留し、前年度間に帰国した児童・生徒</t>
    <rPh sb="1" eb="2">
      <t>チュウ</t>
    </rPh>
    <rPh sb="5" eb="7">
      <t>キコク</t>
    </rPh>
    <rPh sb="7" eb="9">
      <t>ジドウ</t>
    </rPh>
    <rPh sb="10" eb="12">
      <t>セイト</t>
    </rPh>
    <rPh sb="16" eb="18">
      <t>カイガイ</t>
    </rPh>
    <rPh sb="18" eb="21">
      <t>キンムシャ</t>
    </rPh>
    <rPh sb="21" eb="22">
      <t>ナド</t>
    </rPh>
    <rPh sb="23" eb="24">
      <t>コ</t>
    </rPh>
    <rPh sb="28" eb="29">
      <t>ヒ</t>
    </rPh>
    <rPh sb="30" eb="31">
      <t>ツヅ</t>
    </rPh>
    <rPh sb="33" eb="34">
      <t>ネン</t>
    </rPh>
    <rPh sb="35" eb="36">
      <t>コ</t>
    </rPh>
    <rPh sb="38" eb="40">
      <t>キカン</t>
    </rPh>
    <rPh sb="40" eb="42">
      <t>カイガイ</t>
    </rPh>
    <rPh sb="43" eb="45">
      <t>ザイリュウ</t>
    </rPh>
    <phoneticPr fontId="1"/>
  </si>
  <si>
    <t>　　　をいいます。</t>
    <phoneticPr fontId="1"/>
  </si>
  <si>
    <t xml:space="preserve">学年別生徒数   </t>
    <rPh sb="3" eb="5">
      <t>セイト</t>
    </rPh>
    <phoneticPr fontId="2"/>
  </si>
  <si>
    <t>公　　立</t>
    <phoneticPr fontId="1"/>
  </si>
  <si>
    <t xml:space="preserve">         ２ 「児童」とは０～１５歳。「成人」とは１６歳以上のことをいいます。</t>
    <rPh sb="12" eb="14">
      <t>ジドウ</t>
    </rPh>
    <rPh sb="21" eb="22">
      <t>サイ</t>
    </rPh>
    <rPh sb="24" eb="26">
      <t>セイジン</t>
    </rPh>
    <rPh sb="31" eb="32">
      <t>サイ</t>
    </rPh>
    <rPh sb="32" eb="34">
      <t>イジョウ</t>
    </rPh>
    <phoneticPr fontId="2"/>
  </si>
  <si>
    <t>ﾃﾆｽｺｰﾄ</t>
    <phoneticPr fontId="2"/>
  </si>
  <si>
    <t>（注）　１ 「公民館等」は小出支所、小和田・鶴嶺・松林・南湖公民館、青少年会館、浜須賀会館、 小和田地区コミュニティーセンター、</t>
    <rPh sb="1" eb="2">
      <t>チュウ</t>
    </rPh>
    <phoneticPr fontId="2"/>
  </si>
  <si>
    <t>　　</t>
    <phoneticPr fontId="4"/>
  </si>
  <si>
    <t>　　　</t>
    <phoneticPr fontId="2"/>
  </si>
  <si>
    <t>(注)令和3年10月7日発生の震度4地震の影響で、第1体育室は令和4年6月30日まで、第2体育室は令和4年7月28日まで使用不可。</t>
    <rPh sb="1" eb="2">
      <t>チュウ</t>
    </rPh>
    <rPh sb="3" eb="5">
      <t>レイワ</t>
    </rPh>
    <rPh sb="6" eb="7">
      <t>ネン</t>
    </rPh>
    <rPh sb="9" eb="10">
      <t>ガツ</t>
    </rPh>
    <rPh sb="11" eb="12">
      <t>ニチ</t>
    </rPh>
    <rPh sb="12" eb="14">
      <t>ハッセイ</t>
    </rPh>
    <rPh sb="15" eb="17">
      <t>シンド</t>
    </rPh>
    <rPh sb="18" eb="20">
      <t>ジシン</t>
    </rPh>
    <rPh sb="21" eb="23">
      <t>エイキョウ</t>
    </rPh>
    <rPh sb="25" eb="26">
      <t>ダイ</t>
    </rPh>
    <rPh sb="27" eb="30">
      <t>タイイクシツ</t>
    </rPh>
    <rPh sb="31" eb="33">
      <t>レイワ</t>
    </rPh>
    <rPh sb="34" eb="35">
      <t>ネン</t>
    </rPh>
    <rPh sb="36" eb="37">
      <t>ガツ</t>
    </rPh>
    <rPh sb="39" eb="40">
      <t>ニチ</t>
    </rPh>
    <rPh sb="43" eb="44">
      <t>ダイ</t>
    </rPh>
    <rPh sb="45" eb="48">
      <t>タイイクシツ</t>
    </rPh>
    <rPh sb="49" eb="51">
      <t>レイワ</t>
    </rPh>
    <rPh sb="52" eb="53">
      <t>ネン</t>
    </rPh>
    <rPh sb="54" eb="55">
      <t>ガツ</t>
    </rPh>
    <rPh sb="57" eb="58">
      <t>ニチ</t>
    </rPh>
    <rPh sb="60" eb="62">
      <t>シヨウ</t>
    </rPh>
    <rPh sb="62" eb="64">
      <t>フカ</t>
    </rPh>
    <phoneticPr fontId="4"/>
  </si>
  <si>
    <t>９７　青少年会館・体験学習センター利用状況</t>
    <phoneticPr fontId="2"/>
  </si>
  <si>
    <t>令和５年</t>
    <rPh sb="0" eb="2">
      <t>レイワ</t>
    </rPh>
    <rPh sb="3" eb="4">
      <t>ネン</t>
    </rPh>
    <phoneticPr fontId="1"/>
  </si>
  <si>
    <t>令和５年</t>
    <rPh sb="0" eb="1">
      <t>レイ</t>
    </rPh>
    <rPh sb="1" eb="2">
      <t>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</si>
  <si>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</si>
  <si>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</si>
  <si>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４年度</t>
    <rPh sb="1" eb="3">
      <t>ネンド</t>
    </rPh>
    <phoneticPr fontId="1"/>
  </si>
  <si>
    <t>茅ヶ崎市博物館</t>
    <rPh sb="0" eb="4">
      <t>チガサキシ</t>
    </rPh>
    <rPh sb="4" eb="7">
      <t>ハクブツカン</t>
    </rPh>
    <phoneticPr fontId="2"/>
  </si>
  <si>
    <t>（注）茅ヶ崎市博物館は茅ヶ崎市文化資料館に代わり令和４年７月に開館しました。</t>
    <rPh sb="3" eb="7">
      <t>チガサキシ</t>
    </rPh>
    <rPh sb="7" eb="10">
      <t>ハクブツカン</t>
    </rPh>
    <rPh sb="11" eb="15">
      <t>チガサキシ</t>
    </rPh>
    <rPh sb="15" eb="17">
      <t>ブンカ</t>
    </rPh>
    <rPh sb="17" eb="20">
      <t>シリョウカン</t>
    </rPh>
    <rPh sb="21" eb="22">
      <t>カ</t>
    </rPh>
    <rPh sb="24" eb="26">
      <t>レイワ</t>
    </rPh>
    <rPh sb="27" eb="28">
      <t>ネン</t>
    </rPh>
    <rPh sb="29" eb="30">
      <t>ガツ</t>
    </rPh>
    <rPh sb="31" eb="33">
      <t>カイカン</t>
    </rPh>
    <phoneticPr fontId="2"/>
  </si>
  <si>
    <t>令和４年度</t>
    <rPh sb="0" eb="2">
      <t>レイワ</t>
    </rPh>
    <rPh sb="3" eb="5">
      <t>ネンド</t>
    </rPh>
    <rPh sb="4" eb="5">
      <t>ド</t>
    </rPh>
    <phoneticPr fontId="5"/>
  </si>
  <si>
    <t>令和４年度</t>
    <rPh sb="0" eb="2">
      <t>レイワ</t>
    </rPh>
    <rPh sb="3" eb="5">
      <t>ネンド</t>
    </rPh>
    <rPh sb="4" eb="5">
      <t>ド</t>
    </rPh>
    <phoneticPr fontId="4"/>
  </si>
  <si>
    <t>令和４年度</t>
    <rPh sb="0" eb="1">
      <t>レイ</t>
    </rPh>
    <rPh sb="1" eb="2">
      <t>ワ</t>
    </rPh>
    <rPh sb="3" eb="5">
      <t>ネンド</t>
    </rPh>
    <phoneticPr fontId="2"/>
  </si>
  <si>
    <t>令和４年度</t>
    <rPh sb="0" eb="2">
      <t>レイワ</t>
    </rPh>
    <rPh sb="3" eb="5">
      <t>ネンド</t>
    </rPh>
    <rPh sb="4" eb="5">
      <t>ド</t>
    </rPh>
    <phoneticPr fontId="1"/>
  </si>
  <si>
    <t>資料：文化推進課</t>
    <rPh sb="0" eb="2">
      <t>シリョウ</t>
    </rPh>
    <rPh sb="3" eb="5">
      <t>ブンカ</t>
    </rPh>
    <rPh sb="5" eb="7">
      <t>スイシン</t>
    </rPh>
    <rPh sb="7" eb="8">
      <t>カ</t>
    </rPh>
    <phoneticPr fontId="4"/>
  </si>
  <si>
    <t>資料：文化推進課</t>
    <rPh sb="0" eb="2">
      <t>シリョウ</t>
    </rPh>
    <rPh sb="3" eb="5">
      <t>ブンカ</t>
    </rPh>
    <rPh sb="5" eb="7">
      <t>スイシン</t>
    </rPh>
    <rPh sb="7" eb="8">
      <t>カ</t>
    </rPh>
    <phoneticPr fontId="2"/>
  </si>
  <si>
    <t>-</t>
    <phoneticPr fontId="2"/>
  </si>
  <si>
    <t>-</t>
    <phoneticPr fontId="4"/>
  </si>
  <si>
    <t>９６　博物館・民俗資料館利用状況</t>
    <rPh sb="3" eb="6">
      <t>ハクブツカン</t>
    </rPh>
    <rPh sb="7" eb="9">
      <t>ミンゾク</t>
    </rPh>
    <rPh sb="9" eb="12">
      <t>シリョウカン</t>
    </rPh>
    <rPh sb="12" eb="14">
      <t>リヨウ</t>
    </rPh>
    <rPh sb="14" eb="16">
      <t>ジョウキョウ</t>
    </rPh>
    <phoneticPr fontId="2"/>
  </si>
  <si>
    <t>来館者数（人）</t>
    <rPh sb="0" eb="3">
      <t>ライカンシャ</t>
    </rPh>
    <rPh sb="3" eb="4">
      <t>スウ</t>
    </rPh>
    <rPh sb="5" eb="6">
      <t>ヒト</t>
    </rPh>
    <phoneticPr fontId="2"/>
  </si>
  <si>
    <t>資料：博物館</t>
    <rPh sb="3" eb="6">
      <t>ハクブツカン</t>
    </rPh>
    <phoneticPr fontId="2"/>
  </si>
  <si>
    <t xml:space="preserve">        　  ネスパ茅ヶ崎、ハマミーナ、松浪コミュニティセンター、茅ヶ崎市立博物館、団体貸出文庫の数値を合計したものです。</t>
    <rPh sb="14" eb="17">
      <t>チガサキ</t>
    </rPh>
    <rPh sb="24" eb="26">
      <t>マツナミ</t>
    </rPh>
    <rPh sb="37" eb="42">
      <t>チガサキシリツ</t>
    </rPh>
    <rPh sb="42" eb="45">
      <t>ハクブツカン</t>
    </rPh>
    <phoneticPr fontId="2"/>
  </si>
  <si>
    <r>
      <t>（２）　</t>
    </r>
    <r>
      <rPr>
        <sz val="11"/>
        <rFont val="ＭＳ Ｐゴシック"/>
        <family val="3"/>
        <charset val="128"/>
      </rPr>
      <t>市体育館利用状況</t>
    </r>
    <rPh sb="4" eb="5">
      <t>シ</t>
    </rPh>
    <rPh sb="5" eb="8">
      <t>タイイクカン</t>
    </rPh>
    <rPh sb="8" eb="10">
      <t>リヨウ</t>
    </rPh>
    <rPh sb="10" eb="12">
      <t>ジョウキョウ</t>
    </rPh>
    <phoneticPr fontId="4"/>
  </si>
  <si>
    <t>多目的球技場</t>
    <rPh sb="0" eb="3">
      <t>タモクテキ</t>
    </rPh>
    <rPh sb="3" eb="6">
      <t>キュウギジョウ</t>
    </rPh>
    <phoneticPr fontId="2"/>
  </si>
  <si>
    <t>（注）　「分室数」については、令和４年７月３０日に開室した茅ヶ崎市立博物館図書室を反映したものです。</t>
    <rPh sb="1" eb="2">
      <t>チュウ</t>
    </rPh>
    <phoneticPr fontId="2"/>
  </si>
  <si>
    <t>令和６年</t>
    <rPh sb="0" eb="2">
      <t>レイワ</t>
    </rPh>
    <rPh sb="3" eb="4">
      <t>ネン</t>
    </rPh>
    <phoneticPr fontId="1"/>
  </si>
  <si>
    <t>令和６年</t>
    <rPh sb="0" eb="1">
      <t>レイ</t>
    </rPh>
    <rPh sb="1" eb="2">
      <t>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</si>
  <si>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</si>
  <si>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</si>
  <si>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５年度</t>
    <rPh sb="1" eb="3">
      <t>ネンド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</si>
  <si>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5"/>
  </si>
  <si>
    <t>令和５年度</t>
    <rPh sb="0" eb="2">
      <t>レイワ</t>
    </rPh>
    <rPh sb="3" eb="5">
      <t>ネンド</t>
    </rPh>
    <rPh sb="4" eb="5">
      <t>ド</t>
    </rPh>
    <phoneticPr fontId="4"/>
  </si>
  <si>
    <t>令和５年度</t>
    <rPh sb="0" eb="1">
      <t>レイ</t>
    </rPh>
    <rPh sb="1" eb="2">
      <t>ワ</t>
    </rPh>
    <rPh sb="3" eb="5">
      <t>ネンド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</si>
  <si>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1"/>
  </si>
  <si>
    <t>（各年１月１日現在）</t>
    <phoneticPr fontId="2"/>
  </si>
  <si>
    <t>令和５年</t>
    <phoneticPr fontId="2"/>
  </si>
  <si>
    <t>令和７年</t>
    <phoneticPr fontId="2"/>
  </si>
  <si>
    <t>令和６年</t>
    <phoneticPr fontId="2"/>
  </si>
  <si>
    <t>令和５年</t>
    <phoneticPr fontId="2"/>
  </si>
  <si>
    <t>令和７年</t>
    <phoneticPr fontId="2"/>
  </si>
  <si>
    <r>
      <t xml:space="preserve">８３　令和７年　学校別学年別 </t>
    </r>
    <r>
      <rPr>
        <sz val="12"/>
        <color indexed="8"/>
        <rFont val="ＭＳ Ｐゴシック"/>
        <family val="3"/>
        <charset val="128"/>
      </rPr>
      <t>児童</t>
    </r>
    <r>
      <rPr>
        <sz val="12"/>
        <rFont val="ＭＳ Ｐゴシック"/>
        <family val="3"/>
        <charset val="128"/>
      </rPr>
      <t>数・生徒数等</t>
    </r>
    <rPh sb="3" eb="4">
      <t>レイ</t>
    </rPh>
    <rPh sb="4" eb="5">
      <t>ワ</t>
    </rPh>
    <rPh sb="6" eb="7">
      <t>ネン</t>
    </rPh>
    <rPh sb="8" eb="11">
      <t>ガッコウベツ</t>
    </rPh>
    <rPh sb="11" eb="14">
      <t>ガクネンベツ</t>
    </rPh>
    <rPh sb="15" eb="18">
      <t>ジドウスウ</t>
    </rPh>
    <rPh sb="19" eb="21">
      <t>セイト</t>
    </rPh>
    <rPh sb="21" eb="22">
      <t>スウ</t>
    </rPh>
    <rPh sb="22" eb="23">
      <t>トウ</t>
    </rPh>
    <phoneticPr fontId="2"/>
  </si>
  <si>
    <t>（令和７年５月１日現在）</t>
    <rPh sb="1" eb="2">
      <t>レイ</t>
    </rPh>
    <rPh sb="2" eb="3">
      <t>ワ</t>
    </rPh>
    <rPh sb="9" eb="11">
      <t>ゲンザイ</t>
    </rPh>
    <phoneticPr fontId="2"/>
  </si>
  <si>
    <t>令和７年</t>
    <rPh sb="0" eb="2">
      <t>レイワ</t>
    </rPh>
    <rPh sb="3" eb="4">
      <t>ネン</t>
    </rPh>
    <phoneticPr fontId="1"/>
  </si>
  <si>
    <t>資料：令和７年度神奈川県学校基本統計（学校基本調査報告書）</t>
    <rPh sb="0" eb="2">
      <t>シリョウ</t>
    </rPh>
    <rPh sb="3" eb="4">
      <t>レイ</t>
    </rPh>
    <rPh sb="4" eb="5">
      <t>ワ</t>
    </rPh>
    <rPh sb="6" eb="8">
      <t>ネンド</t>
    </rPh>
    <rPh sb="7" eb="8">
      <t>ド</t>
    </rPh>
    <rPh sb="8" eb="12">
      <t>カナガワケン</t>
    </rPh>
    <rPh sb="12" eb="14">
      <t>ガッコウ</t>
    </rPh>
    <rPh sb="14" eb="16">
      <t>キホン</t>
    </rPh>
    <rPh sb="16" eb="18">
      <t>トウケイ</t>
    </rPh>
    <rPh sb="19" eb="21">
      <t>ガッコウ</t>
    </rPh>
    <rPh sb="21" eb="23">
      <t>キホン</t>
    </rPh>
    <rPh sb="23" eb="25">
      <t>チョウサ</t>
    </rPh>
    <rPh sb="25" eb="28">
      <t>ホウコクショ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</si>
  <si>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</si>
  <si>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</si>
  <si>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令和7年</t>
    <phoneticPr fontId="2"/>
  </si>
  <si>
    <t>令和５年</t>
    <phoneticPr fontId="2"/>
  </si>
  <si>
    <t>９２　令和６年度 青少年教育相談状況（来所・その他別）</t>
    <rPh sb="3" eb="5">
      <t>レイワ</t>
    </rPh>
    <rPh sb="6" eb="8">
      <t>ネンド</t>
    </rPh>
    <rPh sb="7" eb="8">
      <t>ド</t>
    </rPh>
    <rPh sb="9" eb="12">
      <t>セイショウネン</t>
    </rPh>
    <rPh sb="12" eb="14">
      <t>キョウイク</t>
    </rPh>
    <rPh sb="14" eb="16">
      <t>ソウダン</t>
    </rPh>
    <rPh sb="16" eb="18">
      <t>ジョウキョウ</t>
    </rPh>
    <rPh sb="19" eb="21">
      <t>ライショ</t>
    </rPh>
    <rPh sb="24" eb="25">
      <t>タ</t>
    </rPh>
    <rPh sb="25" eb="26">
      <t>ベツ</t>
    </rPh>
    <phoneticPr fontId="10"/>
  </si>
  <si>
    <t>令和６年度</t>
    <rPh sb="0" eb="2">
      <t>レイワ</t>
    </rPh>
    <rPh sb="3" eb="5">
      <t>ネンド</t>
    </rPh>
    <rPh sb="4" eb="5">
      <t>ド</t>
    </rPh>
    <phoneticPr fontId="2"/>
  </si>
  <si>
    <t>６年度</t>
    <rPh sb="1" eb="3">
      <t>ネンド</t>
    </rPh>
    <phoneticPr fontId="1"/>
  </si>
  <si>
    <t>令和６年度</t>
    <phoneticPr fontId="2"/>
  </si>
  <si>
    <t>令和７年</t>
    <phoneticPr fontId="2"/>
  </si>
  <si>
    <t>令和６年度</t>
    <rPh sb="0" eb="2">
      <t>レイワ</t>
    </rPh>
    <rPh sb="3" eb="5">
      <t>ネンド</t>
    </rPh>
    <rPh sb="4" eb="5">
      <t>ド</t>
    </rPh>
    <phoneticPr fontId="5"/>
  </si>
  <si>
    <t>令和６年度</t>
    <rPh sb="0" eb="2">
      <t>レイワ</t>
    </rPh>
    <rPh sb="3" eb="5">
      <t>ネンド</t>
    </rPh>
    <rPh sb="4" eb="5">
      <t>ド</t>
    </rPh>
    <phoneticPr fontId="4"/>
  </si>
  <si>
    <t>令和６年度</t>
    <rPh sb="0" eb="1">
      <t>レイ</t>
    </rPh>
    <rPh sb="1" eb="2">
      <t>ワ</t>
    </rPh>
    <rPh sb="3" eb="5">
      <t>ネンド</t>
    </rPh>
    <phoneticPr fontId="2"/>
  </si>
  <si>
    <t>令和６年度</t>
    <rPh sb="0" eb="2">
      <t>レイワ</t>
    </rPh>
    <rPh sb="3" eb="5">
      <t>ネンド</t>
    </rPh>
    <rPh sb="4" eb="5">
      <t>ド</t>
    </rPh>
    <phoneticPr fontId="1"/>
  </si>
  <si>
    <t>-</t>
    <phoneticPr fontId="4"/>
  </si>
  <si>
    <t xml:space="preserve"> 　　令和5年10月1日から令和7年1月31日まで空調設備設置工事等のため休館。</t>
    <rPh sb="3" eb="5">
      <t>レイワ</t>
    </rPh>
    <rPh sb="6" eb="7">
      <t>ネン</t>
    </rPh>
    <rPh sb="9" eb="10">
      <t>ガツ</t>
    </rPh>
    <rPh sb="10" eb="12">
      <t>ツイタチ</t>
    </rPh>
    <rPh sb="25" eb="33">
      <t>クウチョウセツビセッチコウジ</t>
    </rPh>
    <rPh sb="33" eb="34">
      <t>トウ</t>
    </rPh>
    <rPh sb="37" eb="39">
      <t>キュウカン</t>
    </rPh>
    <phoneticPr fontId="4"/>
  </si>
  <si>
    <t>－</t>
  </si>
  <si>
    <t>－</t>
    <phoneticPr fontId="2"/>
  </si>
  <si>
    <t>－</t>
    <phoneticPr fontId="2"/>
  </si>
  <si>
    <t>－</t>
    <phoneticPr fontId="2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</si>
  <si>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</si>
  <si>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</si>
  <si>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</si>
  <si>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</si>
  <si>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2"/>
  </si>
  <si>
    <t>-</t>
    <phoneticPr fontId="2"/>
  </si>
  <si>
    <t>-</t>
    <phoneticPr fontId="2"/>
  </si>
  <si>
    <t>-</t>
    <phoneticPr fontId="2"/>
  </si>
  <si>
    <t xml:space="preserve">         ３ 「館外」の貸出利用者数、貸出冊数については、令和５年３月２８日より利用を開始した「予約資料受取ロッカー」の利用分を含みます。</t>
    <rPh sb="12" eb="14">
      <t>カンガイ</t>
    </rPh>
    <rPh sb="16" eb="18">
      <t>カシダシ</t>
    </rPh>
    <rPh sb="18" eb="20">
      <t>リヨウ</t>
    </rPh>
    <rPh sb="20" eb="21">
      <t>シャ</t>
    </rPh>
    <rPh sb="21" eb="22">
      <t>スウ</t>
    </rPh>
    <rPh sb="23" eb="25">
      <t>カシダシ</t>
    </rPh>
    <rPh sb="25" eb="27">
      <t>サッスウ</t>
    </rPh>
    <rPh sb="33" eb="35">
      <t>レイワ</t>
    </rPh>
    <rPh sb="36" eb="37">
      <t>ネン</t>
    </rPh>
    <rPh sb="38" eb="39">
      <t>ガツ</t>
    </rPh>
    <rPh sb="41" eb="42">
      <t>ニチ</t>
    </rPh>
    <rPh sb="44" eb="46">
      <t>リヨウ</t>
    </rPh>
    <rPh sb="47" eb="49">
      <t>カイシ</t>
    </rPh>
    <rPh sb="52" eb="54">
      <t>ヨヤク</t>
    </rPh>
    <rPh sb="54" eb="58">
      <t>シリョウウケトリ</t>
    </rPh>
    <rPh sb="64" eb="66">
      <t>リヨウ</t>
    </rPh>
    <rPh sb="66" eb="67">
      <t>ブン</t>
    </rPh>
    <rPh sb="68" eb="69">
      <t>フク</t>
    </rPh>
    <phoneticPr fontId="2"/>
  </si>
  <si>
    <t>正信会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</si>
</sst>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_ "/>
    <numFmt numFmtId="178" formatCode="#,##0_);[Red]\(#,##0\)"/>
    <numFmt numFmtId="179" formatCode="0_);[Red]\(0\)"/>
    <numFmt numFmtId="180" formatCode="#,##0_ ;[Red]\-#,##0\ "/>
    <numFmt numFmtId="181" formatCode="#,##0.0_);[Red]\(#,##0.0\)"/>
    <numFmt numFmtId="182" formatCode="0.0_);[Red]\(0.0\)"/>
    <numFmt numFmtId="183" formatCode="#,##0;&quot;△ &quot;#,##0"/>
    <numFmt numFmtId="184" formatCode="#,##0.0_ ;[Red]\-#,##0.0\ "/>
    <numFmt numFmtId="185" formatCode="_ * #,##0;_ * \-#,##0;_ * &quot;-&quot;"/>
  </numFmts>
  <fonts count="3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12" fillId="0" borderId="0" applyFont="0" applyFill="0" applyBorder="0" applyAlignment="0" applyProtection="0"/>
    <xf numFmtId="0" fontId="12" fillId="0" borderId="0"/>
    <xf numFmtId="0" fontId="5" fillId="0" borderId="0"/>
    <xf numFmtId="0" fontId="15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63">
    <xf numFmtId="0" fontId="0" fillId="0" borderId="0" xfId="0"/>
    <xf numFmtId="0" fontId="15" fillId="0" borderId="0" xfId="4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15" fillId="2" borderId="0" xfId="4" applyFill="1">
      <alignment vertical="center"/>
    </xf>
    <xf numFmtId="0" fontId="15" fillId="0" borderId="0" xfId="4" applyBorder="1">
      <alignment vertical="center"/>
    </xf>
    <xf numFmtId="0" fontId="15" fillId="2" borderId="0" xfId="4" applyFill="1" applyBorder="1">
      <alignment vertical="center"/>
    </xf>
    <xf numFmtId="0" fontId="15" fillId="0" borderId="3" xfId="4" applyBorder="1">
      <alignment vertical="center"/>
    </xf>
    <xf numFmtId="0" fontId="15" fillId="2" borderId="3" xfId="4" applyFill="1" applyBorder="1">
      <alignment vertical="center"/>
    </xf>
    <xf numFmtId="0" fontId="5" fillId="0" borderId="0" xfId="3" applyFill="1"/>
    <xf numFmtId="0" fontId="0" fillId="0" borderId="0" xfId="0" applyFill="1"/>
    <xf numFmtId="0" fontId="20" fillId="0" borderId="0" xfId="0" applyFont="1" applyFill="1"/>
    <xf numFmtId="0" fontId="7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4" fillId="0" borderId="0" xfId="0" applyFont="1" applyFill="1" applyAlignment="1"/>
    <xf numFmtId="0" fontId="7" fillId="0" borderId="0" xfId="0" applyFont="1" applyFill="1"/>
    <xf numFmtId="0" fontId="22" fillId="0" borderId="0" xfId="0" applyFont="1" applyFill="1" applyBorder="1"/>
    <xf numFmtId="0" fontId="11" fillId="0" borderId="0" xfId="0" applyFont="1" applyFill="1" applyAlignment="1">
      <alignment vertical="center"/>
    </xf>
    <xf numFmtId="0" fontId="8" fillId="0" borderId="0" xfId="0" applyFont="1" applyFill="1"/>
    <xf numFmtId="0" fontId="9" fillId="0" borderId="3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5" fillId="0" borderId="0" xfId="0" applyFont="1" applyFill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23" fillId="0" borderId="0" xfId="0" applyFont="1" applyFill="1"/>
    <xf numFmtId="176" fontId="14" fillId="0" borderId="2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/>
    <xf numFmtId="0" fontId="21" fillId="0" borderId="0" xfId="3" applyFont="1" applyFill="1" applyAlignment="1">
      <alignment vertical="center"/>
    </xf>
    <xf numFmtId="0" fontId="20" fillId="0" borderId="0" xfId="3" applyFont="1" applyFill="1"/>
    <xf numFmtId="0" fontId="11" fillId="0" borderId="0" xfId="3" applyFont="1" applyFill="1" applyAlignment="1">
      <alignment vertical="center"/>
    </xf>
    <xf numFmtId="0" fontId="4" fillId="0" borderId="0" xfId="3" applyFont="1" applyFill="1"/>
    <xf numFmtId="0" fontId="5" fillId="0" borderId="0" xfId="0" applyFont="1" applyFill="1" applyAlignment="1"/>
    <xf numFmtId="0" fontId="5" fillId="0" borderId="0" xfId="0" applyFont="1" applyFill="1" applyBorder="1"/>
    <xf numFmtId="0" fontId="17" fillId="0" borderId="0" xfId="0" applyFont="1" applyFill="1" applyAlignment="1">
      <alignment vertical="center"/>
    </xf>
    <xf numFmtId="0" fontId="0" fillId="0" borderId="0" xfId="0" applyFill="1" applyBorder="1"/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0" fillId="0" borderId="3" xfId="0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left"/>
    </xf>
    <xf numFmtId="0" fontId="7" fillId="0" borderId="0" xfId="0" applyFont="1" applyFill="1" applyBorder="1" applyAlignment="1"/>
    <xf numFmtId="42" fontId="7" fillId="0" borderId="0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6" fillId="0" borderId="0" xfId="0" applyFont="1" applyFill="1" applyAlignment="1">
      <alignment horizontal="center" vertical="center"/>
    </xf>
    <xf numFmtId="0" fontId="24" fillId="0" borderId="0" xfId="0" applyFont="1" applyFill="1"/>
    <xf numFmtId="0" fontId="22" fillId="0" borderId="0" xfId="0" applyFont="1" applyFill="1" applyAlignment="1">
      <alignment horizontal="center" vertical="center"/>
    </xf>
    <xf numFmtId="176" fontId="5" fillId="0" borderId="0" xfId="0" applyNumberFormat="1" applyFont="1" applyFill="1"/>
    <xf numFmtId="0" fontId="2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5" fillId="0" borderId="0" xfId="0" applyFont="1" applyFill="1"/>
    <xf numFmtId="0" fontId="27" fillId="0" borderId="0" xfId="0" applyFont="1" applyFill="1" applyAlignment="1">
      <alignment vertical="center"/>
    </xf>
    <xf numFmtId="0" fontId="20" fillId="0" borderId="0" xfId="0" applyFont="1" applyFill="1" applyBorder="1"/>
    <xf numFmtId="0" fontId="7" fillId="0" borderId="0" xfId="0" applyFont="1" applyFill="1" applyBorder="1"/>
    <xf numFmtId="0" fontId="23" fillId="0" borderId="0" xfId="0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horizontal="distributed" vertical="center" shrinkToFit="1"/>
    </xf>
    <xf numFmtId="180" fontId="7" fillId="0" borderId="3" xfId="1" applyNumberFormat="1" applyFont="1" applyFill="1" applyBorder="1" applyAlignment="1">
      <alignment horizontal="distributed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shrinkToFit="1"/>
    </xf>
    <xf numFmtId="178" fontId="7" fillId="0" borderId="3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4" fillId="0" borderId="14" xfId="3" applyFont="1" applyFill="1" applyBorder="1" applyAlignment="1">
      <alignment horizontal="center" vertical="center" textRotation="255" shrinkToFi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distributed" vertical="center"/>
    </xf>
    <xf numFmtId="0" fontId="3" fillId="0" borderId="4" xfId="3" applyFont="1" applyFill="1" applyBorder="1" applyAlignment="1">
      <alignment horizontal="distributed" vertical="center"/>
    </xf>
    <xf numFmtId="0" fontId="4" fillId="0" borderId="9" xfId="3" applyFont="1" applyFill="1" applyBorder="1" applyAlignment="1">
      <alignment horizontal="distributed" vertical="center"/>
    </xf>
    <xf numFmtId="0" fontId="4" fillId="0" borderId="18" xfId="3" applyFont="1" applyFill="1" applyBorder="1" applyAlignment="1">
      <alignment horizontal="distributed" vertical="center"/>
    </xf>
    <xf numFmtId="0" fontId="3" fillId="0" borderId="19" xfId="3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8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176" fontId="7" fillId="0" borderId="3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178" fontId="3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0" fontId="7" fillId="0" borderId="0" xfId="0" applyFont="1" applyFill="1" applyBorder="1" applyAlignment="1">
      <alignment vertical="center" wrapText="1"/>
    </xf>
    <xf numFmtId="0" fontId="26" fillId="0" borderId="0" xfId="0" applyFont="1" applyFill="1"/>
    <xf numFmtId="179" fontId="7" fillId="0" borderId="1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5" fillId="0" borderId="0" xfId="3" applyFill="1" applyBorder="1"/>
    <xf numFmtId="0" fontId="4" fillId="0" borderId="9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Border="1" applyAlignment="1">
      <alignment horizontal="center" vertical="distributed" wrapText="1"/>
    </xf>
    <xf numFmtId="0" fontId="7" fillId="0" borderId="0" xfId="0" applyFont="1" applyFill="1" applyBorder="1" applyAlignment="1">
      <alignment horizontal="center" vertical="distributed" textRotation="255" wrapText="1" justifyLastLine="1"/>
    </xf>
    <xf numFmtId="0" fontId="3" fillId="0" borderId="0" xfId="0" applyFont="1" applyFill="1" applyBorder="1" applyAlignment="1">
      <alignment vertical="center"/>
    </xf>
    <xf numFmtId="178" fontId="5" fillId="0" borderId="0" xfId="0" applyNumberFormat="1" applyFont="1" applyFill="1"/>
    <xf numFmtId="178" fontId="26" fillId="0" borderId="0" xfId="0" applyNumberFormat="1" applyFont="1" applyFill="1" applyBorder="1" applyAlignment="1" applyProtection="1">
      <alignment vertical="center"/>
      <protection locked="0"/>
    </xf>
    <xf numFmtId="180" fontId="11" fillId="0" borderId="0" xfId="1" applyNumberFormat="1" applyFont="1" applyFill="1" applyAlignment="1">
      <alignment vertical="center"/>
    </xf>
    <xf numFmtId="180" fontId="3" fillId="0" borderId="0" xfId="1" applyNumberFormat="1" applyFont="1" applyFill="1" applyAlignment="1">
      <alignment vertical="center" shrinkToFit="1"/>
    </xf>
    <xf numFmtId="180" fontId="12" fillId="0" borderId="0" xfId="1" applyNumberFormat="1" applyFill="1"/>
    <xf numFmtId="180" fontId="7" fillId="0" borderId="0" xfId="1" applyNumberFormat="1" applyFont="1" applyFill="1" applyAlignment="1">
      <alignment shrinkToFit="1"/>
    </xf>
    <xf numFmtId="180" fontId="7" fillId="0" borderId="0" xfId="1" applyNumberFormat="1" applyFont="1" applyFill="1" applyAlignment="1">
      <alignment vertical="center" shrinkToFit="1"/>
    </xf>
    <xf numFmtId="180" fontId="4" fillId="0" borderId="0" xfId="1" applyNumberFormat="1" applyFont="1" applyFill="1" applyBorder="1" applyAlignment="1"/>
    <xf numFmtId="180" fontId="3" fillId="0" borderId="0" xfId="1" applyNumberFormat="1" applyFont="1" applyFill="1" applyAlignment="1">
      <alignment shrinkToFit="1"/>
    </xf>
    <xf numFmtId="180" fontId="12" fillId="0" borderId="0" xfId="1" applyNumberFormat="1" applyFill="1" applyAlignment="1">
      <alignment vertical="center" shrinkToFit="1"/>
    </xf>
    <xf numFmtId="178" fontId="30" fillId="0" borderId="0" xfId="1" applyNumberFormat="1" applyFont="1" applyFill="1" applyBorder="1" applyAlignment="1">
      <alignment vertical="center"/>
    </xf>
    <xf numFmtId="0" fontId="23" fillId="0" borderId="0" xfId="0" applyFont="1" applyFill="1" applyBorder="1"/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78" fontId="0" fillId="0" borderId="0" xfId="0" applyNumberFormat="1" applyFill="1"/>
    <xf numFmtId="178" fontId="9" fillId="0" borderId="0" xfId="0" applyNumberFormat="1" applyFont="1" applyFill="1" applyBorder="1"/>
    <xf numFmtId="180" fontId="25" fillId="0" borderId="0" xfId="1" applyNumberFormat="1" applyFont="1" applyFill="1"/>
    <xf numFmtId="180" fontId="29" fillId="0" borderId="0" xfId="1" applyNumberFormat="1" applyFont="1" applyFill="1" applyBorder="1" applyAlignment="1" applyProtection="1">
      <alignment vertical="center" shrinkToFit="1"/>
      <protection locked="0"/>
    </xf>
    <xf numFmtId="182" fontId="29" fillId="0" borderId="0" xfId="1" applyNumberFormat="1" applyFont="1" applyFill="1" applyBorder="1" applyAlignment="1">
      <alignment horizontal="right" vertical="center" shrinkToFit="1"/>
    </xf>
    <xf numFmtId="182" fontId="29" fillId="0" borderId="3" xfId="1" applyNumberFormat="1" applyFont="1" applyFill="1" applyBorder="1" applyAlignment="1">
      <alignment horizontal="right" vertical="center" shrinkToFit="1"/>
    </xf>
    <xf numFmtId="180" fontId="32" fillId="0" borderId="0" xfId="1" applyNumberFormat="1" applyFont="1" applyFill="1" applyBorder="1" applyAlignment="1">
      <alignment vertical="center" shrinkToFit="1"/>
    </xf>
    <xf numFmtId="180" fontId="32" fillId="0" borderId="0" xfId="1" applyNumberFormat="1" applyFont="1" applyFill="1" applyAlignment="1">
      <alignment vertical="center" shrinkToFit="1"/>
    </xf>
    <xf numFmtId="0" fontId="26" fillId="0" borderId="0" xfId="0" applyFont="1" applyFill="1" applyBorder="1" applyAlignment="1">
      <alignment horizontal="distributed" vertical="center"/>
    </xf>
    <xf numFmtId="0" fontId="26" fillId="0" borderId="14" xfId="0" applyFont="1" applyFill="1" applyBorder="1" applyAlignment="1">
      <alignment horizontal="center" vertical="center"/>
    </xf>
    <xf numFmtId="58" fontId="26" fillId="0" borderId="14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/>
    <xf numFmtId="0" fontId="14" fillId="0" borderId="0" xfId="0" applyFont="1" applyFill="1" applyAlignment="1"/>
    <xf numFmtId="0" fontId="7" fillId="0" borderId="9" xfId="0" applyFont="1" applyFill="1" applyBorder="1" applyAlignment="1">
      <alignment horizontal="distributed" vertical="center" wrapText="1"/>
    </xf>
    <xf numFmtId="0" fontId="4" fillId="0" borderId="3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/>
    <xf numFmtId="0" fontId="7" fillId="0" borderId="11" xfId="0" applyFont="1" applyFill="1" applyBorder="1" applyAlignment="1">
      <alignment horizontal="center" vertical="distributed" wrapText="1"/>
    </xf>
    <xf numFmtId="0" fontId="7" fillId="0" borderId="20" xfId="0" applyFont="1" applyFill="1" applyBorder="1" applyAlignment="1">
      <alignment vertical="distributed" textRotation="255" wrapText="1"/>
    </xf>
    <xf numFmtId="0" fontId="7" fillId="0" borderId="11" xfId="0" applyFont="1" applyFill="1" applyBorder="1" applyAlignment="1">
      <alignment vertical="distributed" textRotation="255" wrapText="1"/>
    </xf>
    <xf numFmtId="0" fontId="7" fillId="0" borderId="6" xfId="0" applyFont="1" applyFill="1" applyBorder="1" applyAlignment="1">
      <alignment horizontal="center" vertical="distributed" textRotation="255" wrapText="1"/>
    </xf>
    <xf numFmtId="0" fontId="4" fillId="0" borderId="6" xfId="0" applyFont="1" applyFill="1" applyBorder="1" applyAlignment="1">
      <alignment horizontal="center" vertical="distributed" textRotation="255" shrinkToFit="1"/>
    </xf>
    <xf numFmtId="0" fontId="7" fillId="0" borderId="17" xfId="0" applyFont="1" applyFill="1" applyBorder="1" applyAlignment="1">
      <alignment horizontal="center" vertical="distributed" textRotation="255" justifyLastLine="1"/>
    </xf>
    <xf numFmtId="0" fontId="7" fillId="0" borderId="16" xfId="0" applyFont="1" applyFill="1" applyBorder="1" applyAlignment="1">
      <alignment horizontal="center" vertical="distributed" textRotation="255" wrapText="1" justifyLastLine="1"/>
    </xf>
    <xf numFmtId="0" fontId="7" fillId="0" borderId="12" xfId="0" applyFont="1" applyFill="1" applyBorder="1" applyAlignment="1">
      <alignment horizontal="center" vertical="distributed" textRotation="255" wrapText="1" justifyLastLine="1"/>
    </xf>
    <xf numFmtId="0" fontId="7" fillId="0" borderId="16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shrinkToFit="1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vertical="center"/>
    </xf>
    <xf numFmtId="0" fontId="19" fillId="0" borderId="16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horizontal="right"/>
    </xf>
    <xf numFmtId="180" fontId="4" fillId="0" borderId="5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/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right" vertical="center"/>
    </xf>
    <xf numFmtId="178" fontId="3" fillId="0" borderId="12" xfId="0" applyNumberFormat="1" applyFont="1" applyFill="1" applyBorder="1" applyAlignment="1">
      <alignment horizontal="right" vertical="center"/>
    </xf>
    <xf numFmtId="0" fontId="24" fillId="0" borderId="0" xfId="0" applyFont="1" applyFill="1" applyBorder="1"/>
    <xf numFmtId="0" fontId="7" fillId="0" borderId="8" xfId="0" applyFont="1" applyFill="1" applyBorder="1" applyAlignment="1">
      <alignment horizontal="distributed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180" fontId="16" fillId="0" borderId="9" xfId="1" applyNumberFormat="1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wrapText="1"/>
    </xf>
    <xf numFmtId="180" fontId="7" fillId="0" borderId="8" xfId="1" applyNumberFormat="1" applyFont="1" applyFill="1" applyBorder="1" applyAlignment="1">
      <alignment horizontal="distributed" vertical="center" shrinkToFit="1"/>
    </xf>
    <xf numFmtId="180" fontId="7" fillId="0" borderId="13" xfId="1" applyNumberFormat="1" applyFont="1" applyFill="1" applyBorder="1" applyAlignment="1">
      <alignment horizontal="distributed" vertical="center" shrinkToFit="1"/>
    </xf>
    <xf numFmtId="180" fontId="4" fillId="0" borderId="2" xfId="1" applyNumberFormat="1" applyFont="1" applyFill="1" applyBorder="1" applyAlignment="1"/>
    <xf numFmtId="176" fontId="7" fillId="0" borderId="22" xfId="0" applyNumberFormat="1" applyFont="1" applyFill="1" applyBorder="1" applyAlignment="1">
      <alignment vertical="center"/>
    </xf>
    <xf numFmtId="178" fontId="7" fillId="0" borderId="2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wrapText="1"/>
    </xf>
    <xf numFmtId="0" fontId="29" fillId="0" borderId="5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176" fontId="3" fillId="0" borderId="0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distributed" textRotation="255" wrapText="1"/>
    </xf>
    <xf numFmtId="0" fontId="7" fillId="0" borderId="0" xfId="0" applyFont="1" applyFill="1" applyBorder="1" applyAlignment="1">
      <alignment horizontal="center" vertical="distributed" textRotation="255" wrapText="1"/>
    </xf>
    <xf numFmtId="0" fontId="7" fillId="0" borderId="11" xfId="0" applyFont="1" applyFill="1" applyBorder="1" applyAlignment="1">
      <alignment horizontal="center" vertical="distributed" textRotation="255" wrapText="1"/>
    </xf>
    <xf numFmtId="0" fontId="7" fillId="0" borderId="9" xfId="0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wrapText="1"/>
    </xf>
    <xf numFmtId="183" fontId="7" fillId="0" borderId="8" xfId="1" applyNumberFormat="1" applyFont="1" applyFill="1" applyBorder="1" applyAlignment="1">
      <alignment horizontal="right" vertical="center" shrinkToFit="1"/>
    </xf>
    <xf numFmtId="180" fontId="7" fillId="0" borderId="0" xfId="1" applyNumberFormat="1" applyFont="1" applyFill="1" applyBorder="1" applyAlignment="1" applyProtection="1">
      <alignment vertical="center" shrinkToFit="1"/>
      <protection locked="0"/>
    </xf>
    <xf numFmtId="180" fontId="3" fillId="0" borderId="0" xfId="1" applyNumberFormat="1" applyFont="1" applyFill="1" applyBorder="1" applyAlignment="1">
      <alignment vertical="center" shrinkToFit="1"/>
    </xf>
    <xf numFmtId="180" fontId="7" fillId="0" borderId="0" xfId="1" applyNumberFormat="1" applyFont="1" applyFill="1" applyBorder="1" applyAlignment="1">
      <alignment vertical="center" shrinkToFit="1"/>
    </xf>
    <xf numFmtId="180" fontId="7" fillId="0" borderId="0" xfId="1" applyNumberFormat="1" applyFont="1" applyFill="1" applyBorder="1" applyAlignment="1" applyProtection="1">
      <alignment horizontal="right" vertical="center" shrinkToFit="1"/>
      <protection locked="0"/>
    </xf>
    <xf numFmtId="180" fontId="7" fillId="0" borderId="3" xfId="1" applyNumberFormat="1" applyFont="1" applyFill="1" applyBorder="1" applyAlignment="1" applyProtection="1">
      <alignment horizontal="right" vertical="center" shrinkToFit="1"/>
      <protection locked="0"/>
    </xf>
    <xf numFmtId="178" fontId="0" fillId="0" borderId="0" xfId="0" applyNumberFormat="1" applyFont="1" applyFill="1"/>
    <xf numFmtId="178" fontId="0" fillId="0" borderId="0" xfId="0" applyNumberFormat="1" applyFont="1" applyFill="1" applyBorder="1"/>
    <xf numFmtId="178" fontId="7" fillId="0" borderId="5" xfId="0" applyNumberFormat="1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vertical="center" shrinkToFit="1"/>
    </xf>
    <xf numFmtId="0" fontId="0" fillId="0" borderId="0" xfId="0" applyFont="1" applyFill="1" applyAlignment="1">
      <alignment horizontal="center"/>
    </xf>
    <xf numFmtId="176" fontId="14" fillId="0" borderId="0" xfId="0" applyNumberFormat="1" applyFont="1" applyFill="1" applyBorder="1" applyAlignment="1">
      <alignment vertical="center" shrinkToFit="1"/>
    </xf>
    <xf numFmtId="178" fontId="14" fillId="0" borderId="0" xfId="0" applyNumberFormat="1" applyFont="1" applyFill="1" applyBorder="1"/>
    <xf numFmtId="0" fontId="5" fillId="0" borderId="2" xfId="3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/>
    <xf numFmtId="0" fontId="0" fillId="0" borderId="0" xfId="0" applyFont="1" applyFill="1" applyAlignment="1"/>
    <xf numFmtId="0" fontId="0" fillId="0" borderId="0" xfId="0" applyFont="1" applyFill="1" applyBorder="1"/>
    <xf numFmtId="0" fontId="0" fillId="0" borderId="2" xfId="0" applyFont="1" applyFill="1" applyBorder="1"/>
    <xf numFmtId="0" fontId="7" fillId="0" borderId="2" xfId="0" applyFont="1" applyFill="1" applyBorder="1"/>
    <xf numFmtId="0" fontId="4" fillId="0" borderId="0" xfId="0" applyFont="1" applyFill="1" applyBorder="1"/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shrinkToFit="1"/>
    </xf>
    <xf numFmtId="179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176" fontId="7" fillId="0" borderId="17" xfId="0" applyNumberFormat="1" applyFont="1" applyFill="1" applyBorder="1" applyAlignment="1">
      <alignment vertical="center"/>
    </xf>
    <xf numFmtId="176" fontId="7" fillId="0" borderId="12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41" fontId="7" fillId="0" borderId="3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Alignment="1">
      <alignment vertical="center"/>
    </xf>
    <xf numFmtId="178" fontId="7" fillId="0" borderId="0" xfId="0" applyNumberFormat="1" applyFont="1" applyFill="1" applyAlignment="1">
      <alignment horizontal="right" vertical="center"/>
    </xf>
    <xf numFmtId="178" fontId="7" fillId="0" borderId="3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8" xfId="0" applyNumberFormat="1" applyFont="1" applyFill="1" applyBorder="1" applyAlignment="1">
      <alignment vertical="center"/>
    </xf>
    <xf numFmtId="178" fontId="4" fillId="0" borderId="7" xfId="0" applyNumberFormat="1" applyFont="1" applyFill="1" applyBorder="1" applyAlignment="1">
      <alignment vertical="center"/>
    </xf>
    <xf numFmtId="180" fontId="3" fillId="0" borderId="0" xfId="1" applyNumberFormat="1" applyFont="1" applyFill="1" applyBorder="1" applyAlignment="1" applyProtection="1">
      <alignment vertical="center" shrinkToFit="1"/>
      <protection locked="0"/>
    </xf>
    <xf numFmtId="180" fontId="31" fillId="0" borderId="0" xfId="1" applyNumberFormat="1" applyFont="1" applyFill="1" applyBorder="1" applyAlignment="1">
      <alignment vertical="center" shrinkToFit="1"/>
    </xf>
    <xf numFmtId="180" fontId="3" fillId="0" borderId="11" xfId="1" applyNumberFormat="1" applyFont="1" applyFill="1" applyBorder="1" applyAlignment="1">
      <alignment horizontal="distributed" vertical="center" justifyLastLine="1" shrinkToFit="1"/>
    </xf>
    <xf numFmtId="180" fontId="3" fillId="0" borderId="7" xfId="1" applyNumberFormat="1" applyFont="1" applyFill="1" applyBorder="1" applyAlignment="1">
      <alignment horizontal="distributed" vertical="center" shrinkToFit="1"/>
    </xf>
    <xf numFmtId="180" fontId="3" fillId="0" borderId="0" xfId="1" applyNumberFormat="1" applyFont="1" applyFill="1" applyBorder="1" applyAlignment="1">
      <alignment horizontal="distributed" vertical="center" justifyLastLine="1" shrinkToFit="1"/>
    </xf>
    <xf numFmtId="180" fontId="3" fillId="0" borderId="8" xfId="1" applyNumberFormat="1" applyFont="1" applyFill="1" applyBorder="1" applyAlignment="1">
      <alignment horizontal="distributed" vertical="center" shrinkToFit="1"/>
    </xf>
    <xf numFmtId="0" fontId="31" fillId="0" borderId="0" xfId="0" applyFont="1" applyFill="1" applyBorder="1" applyAlignment="1">
      <alignment horizontal="distributed" vertical="center" justifyLastLine="1"/>
    </xf>
    <xf numFmtId="0" fontId="31" fillId="0" borderId="0" xfId="0" applyFont="1" applyFill="1" applyBorder="1" applyAlignment="1">
      <alignment horizontal="distributed" vertical="center"/>
    </xf>
    <xf numFmtId="0" fontId="25" fillId="0" borderId="14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right" vertical="center" shrinkToFit="1"/>
    </xf>
    <xf numFmtId="178" fontId="14" fillId="0" borderId="0" xfId="0" applyNumberFormat="1" applyFont="1" applyFill="1" applyBorder="1" applyAlignment="1">
      <alignment horizontal="right" vertical="center"/>
    </xf>
    <xf numFmtId="178" fontId="14" fillId="0" borderId="10" xfId="0" applyNumberFormat="1" applyFont="1" applyFill="1" applyBorder="1" applyAlignment="1">
      <alignment horizontal="right" vertical="center" shrinkToFit="1"/>
    </xf>
    <xf numFmtId="178" fontId="14" fillId="0" borderId="8" xfId="0" applyNumberFormat="1" applyFont="1" applyFill="1" applyBorder="1" applyAlignment="1">
      <alignment horizontal="right" vertical="center"/>
    </xf>
    <xf numFmtId="0" fontId="31" fillId="0" borderId="3" xfId="0" applyFont="1" applyFill="1" applyBorder="1" applyAlignment="1">
      <alignment horizontal="distributed" vertical="center" justifyLastLine="1"/>
    </xf>
    <xf numFmtId="0" fontId="31" fillId="0" borderId="3" xfId="0" applyFont="1" applyFill="1" applyBorder="1" applyAlignment="1">
      <alignment horizontal="distributed" vertical="center"/>
    </xf>
    <xf numFmtId="0" fontId="31" fillId="0" borderId="21" xfId="0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vertical="center"/>
    </xf>
    <xf numFmtId="178" fontId="14" fillId="0" borderId="22" xfId="0" applyNumberFormat="1" applyFont="1" applyFill="1" applyBorder="1" applyAlignment="1">
      <alignment vertical="center" shrinkToFit="1"/>
    </xf>
    <xf numFmtId="178" fontId="14" fillId="0" borderId="3" xfId="0" applyNumberFormat="1" applyFont="1" applyFill="1" applyBorder="1" applyAlignment="1">
      <alignment vertical="center" shrinkToFit="1"/>
    </xf>
    <xf numFmtId="178" fontId="14" fillId="0" borderId="13" xfId="0" applyNumberFormat="1" applyFont="1" applyFill="1" applyBorder="1" applyAlignment="1">
      <alignment vertical="center"/>
    </xf>
    <xf numFmtId="178" fontId="23" fillId="0" borderId="3" xfId="1" applyNumberFormat="1" applyFont="1" applyFill="1" applyBorder="1" applyAlignment="1">
      <alignment vertical="center" shrinkToFit="1"/>
    </xf>
    <xf numFmtId="178" fontId="3" fillId="0" borderId="3" xfId="1" applyNumberFormat="1" applyFont="1" applyFill="1" applyBorder="1" applyAlignment="1">
      <alignment vertical="center"/>
    </xf>
    <xf numFmtId="178" fontId="23" fillId="0" borderId="22" xfId="1" applyNumberFormat="1" applyFont="1" applyFill="1" applyBorder="1" applyAlignment="1">
      <alignment vertical="center" shrinkToFit="1"/>
    </xf>
    <xf numFmtId="178" fontId="3" fillId="0" borderId="13" xfId="1" applyNumberFormat="1" applyFont="1" applyFill="1" applyBorder="1" applyAlignment="1">
      <alignment vertical="center"/>
    </xf>
    <xf numFmtId="178" fontId="23" fillId="0" borderId="21" xfId="1" applyNumberFormat="1" applyFont="1" applyFill="1" applyBorder="1" applyAlignment="1">
      <alignment vertical="center"/>
    </xf>
    <xf numFmtId="178" fontId="23" fillId="0" borderId="3" xfId="1" applyNumberFormat="1" applyFont="1" applyFill="1" applyBorder="1" applyAlignment="1">
      <alignment vertical="center"/>
    </xf>
    <xf numFmtId="178" fontId="23" fillId="0" borderId="21" xfId="0" applyNumberFormat="1" applyFont="1" applyFill="1" applyBorder="1" applyAlignment="1">
      <alignment vertical="center"/>
    </xf>
    <xf numFmtId="178" fontId="23" fillId="0" borderId="22" xfId="1" applyNumberFormat="1" applyFont="1" applyFill="1" applyBorder="1" applyAlignment="1">
      <alignment vertical="center"/>
    </xf>
    <xf numFmtId="178" fontId="3" fillId="0" borderId="3" xfId="1" applyNumberFormat="1" applyFont="1" applyFill="1" applyBorder="1" applyAlignment="1">
      <alignment vertical="center" shrinkToFit="1"/>
    </xf>
    <xf numFmtId="0" fontId="28" fillId="0" borderId="10" xfId="3" applyFont="1" applyFill="1" applyBorder="1" applyAlignment="1">
      <alignment horizontal="center" vertical="center" textRotation="255" shrinkToFit="1"/>
    </xf>
    <xf numFmtId="0" fontId="28" fillId="0" borderId="17" xfId="3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distributed" vertical="center" wrapTex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23" fillId="0" borderId="16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vertical="center"/>
    </xf>
    <xf numFmtId="176" fontId="7" fillId="0" borderId="1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79" fontId="3" fillId="0" borderId="17" xfId="0" applyNumberFormat="1" applyFont="1" applyFill="1" applyBorder="1" applyAlignment="1">
      <alignment vertical="center"/>
    </xf>
    <xf numFmtId="179" fontId="3" fillId="0" borderId="12" xfId="0" applyNumberFormat="1" applyFont="1" applyFill="1" applyBorder="1" applyAlignment="1">
      <alignment vertical="center"/>
    </xf>
    <xf numFmtId="179" fontId="3" fillId="0" borderId="22" xfId="0" applyNumberFormat="1" applyFont="1" applyFill="1" applyBorder="1" applyAlignment="1">
      <alignment vertical="center"/>
    </xf>
    <xf numFmtId="176" fontId="7" fillId="0" borderId="12" xfId="0" applyNumberFormat="1" applyFont="1" applyFill="1" applyBorder="1" applyAlignment="1">
      <alignment vertical="center"/>
    </xf>
    <xf numFmtId="0" fontId="24" fillId="0" borderId="0" xfId="3" applyFont="1" applyFill="1"/>
    <xf numFmtId="0" fontId="23" fillId="0" borderId="6" xfId="2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horizontal="center" vertical="center" textRotation="255" shrinkToFit="1"/>
    </xf>
    <xf numFmtId="0" fontId="34" fillId="0" borderId="16" xfId="3" applyFont="1" applyFill="1" applyBorder="1" applyAlignment="1">
      <alignment horizontal="center" vertical="center" shrinkToFit="1"/>
    </xf>
    <xf numFmtId="0" fontId="24" fillId="0" borderId="0" xfId="3" applyFont="1" applyFill="1" applyAlignment="1">
      <alignment vertical="center"/>
    </xf>
    <xf numFmtId="0" fontId="23" fillId="0" borderId="6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vertical="center"/>
    </xf>
    <xf numFmtId="0" fontId="23" fillId="0" borderId="15" xfId="3" applyFont="1" applyFill="1" applyBorder="1" applyAlignment="1">
      <alignment horizontal="center" vertical="center" wrapText="1"/>
    </xf>
    <xf numFmtId="0" fontId="35" fillId="0" borderId="4" xfId="3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vertical="center"/>
    </xf>
    <xf numFmtId="178" fontId="7" fillId="0" borderId="1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178" fontId="7" fillId="0" borderId="15" xfId="0" applyNumberFormat="1" applyFont="1" applyFill="1" applyBorder="1" applyAlignment="1">
      <alignment vertical="center"/>
    </xf>
    <xf numFmtId="178" fontId="7" fillId="0" borderId="11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6" fontId="7" fillId="0" borderId="1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8" fontId="7" fillId="0" borderId="22" xfId="0" applyNumberFormat="1" applyFont="1" applyFill="1" applyBorder="1" applyAlignment="1">
      <alignment horizontal="right" vertical="center"/>
    </xf>
    <xf numFmtId="179" fontId="3" fillId="0" borderId="10" xfId="0" applyNumberFormat="1" applyFont="1" applyFill="1" applyBorder="1" applyAlignment="1">
      <alignment vertical="center"/>
    </xf>
    <xf numFmtId="179" fontId="7" fillId="0" borderId="15" xfId="0" applyNumberFormat="1" applyFont="1" applyFill="1" applyBorder="1" applyAlignment="1">
      <alignment vertical="center"/>
    </xf>
    <xf numFmtId="179" fontId="7" fillId="0" borderId="11" xfId="0" applyNumberFormat="1" applyFont="1" applyFill="1" applyBorder="1" applyAlignment="1">
      <alignment vertical="center"/>
    </xf>
    <xf numFmtId="176" fontId="7" fillId="0" borderId="1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 shrinkToFit="1"/>
    </xf>
    <xf numFmtId="178" fontId="7" fillId="0" borderId="1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11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8" fontId="3" fillId="0" borderId="17" xfId="5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vertical="center"/>
    </xf>
    <xf numFmtId="176" fontId="7" fillId="0" borderId="15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182" fontId="29" fillId="0" borderId="22" xfId="1" applyNumberFormat="1" applyFont="1" applyFill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10" xfId="0" applyNumberFormat="1" applyFont="1" applyFill="1" applyBorder="1" applyAlignment="1">
      <alignment vertical="center"/>
    </xf>
    <xf numFmtId="176" fontId="7" fillId="0" borderId="15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176" fontId="7" fillId="0" borderId="10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vertical="center"/>
    </xf>
    <xf numFmtId="176" fontId="7" fillId="0" borderId="12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right" vertical="center"/>
    </xf>
    <xf numFmtId="180" fontId="31" fillId="0" borderId="0" xfId="1" applyNumberFormat="1" applyFont="1" applyFill="1" applyBorder="1" applyAlignment="1" applyProtection="1">
      <alignment vertical="center" shrinkToFit="1"/>
      <protection locked="0"/>
    </xf>
    <xf numFmtId="183" fontId="31" fillId="0" borderId="8" xfId="1" applyNumberFormat="1" applyFont="1" applyFill="1" applyBorder="1" applyAlignment="1">
      <alignment horizontal="right" vertical="center" shrinkToFit="1"/>
    </xf>
    <xf numFmtId="182" fontId="31" fillId="0" borderId="0" xfId="1" applyNumberFormat="1" applyFont="1" applyFill="1" applyBorder="1" applyAlignment="1">
      <alignment horizontal="right" vertical="center" shrinkToFit="1"/>
    </xf>
    <xf numFmtId="183" fontId="3" fillId="0" borderId="8" xfId="1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23" fillId="0" borderId="11" xfId="0" applyNumberFormat="1" applyFont="1" applyFill="1" applyBorder="1" applyAlignment="1">
      <alignment vertical="center" shrinkToFit="1"/>
    </xf>
    <xf numFmtId="176" fontId="23" fillId="0" borderId="11" xfId="0" applyNumberFormat="1" applyFont="1" applyFill="1" applyBorder="1" applyAlignment="1">
      <alignment vertical="center"/>
    </xf>
    <xf numFmtId="176" fontId="23" fillId="0" borderId="3" xfId="0" applyNumberFormat="1" applyFont="1" applyFill="1" applyBorder="1" applyAlignment="1">
      <alignment vertical="center" shrinkToFit="1"/>
    </xf>
    <xf numFmtId="176" fontId="23" fillId="0" borderId="3" xfId="0" applyNumberFormat="1" applyFont="1" applyFill="1" applyBorder="1" applyAlignment="1">
      <alignment vertical="center"/>
    </xf>
    <xf numFmtId="176" fontId="3" fillId="0" borderId="22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>
      <alignment vertical="center"/>
    </xf>
    <xf numFmtId="176" fontId="3" fillId="0" borderId="15" xfId="0" applyNumberFormat="1" applyFont="1" applyFill="1" applyBorder="1" applyAlignment="1">
      <alignment horizontal="right" vertical="center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22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vertical="center"/>
    </xf>
    <xf numFmtId="0" fontId="0" fillId="0" borderId="3" xfId="0" applyFont="1" applyFill="1" applyBorder="1"/>
    <xf numFmtId="38" fontId="3" fillId="0" borderId="0" xfId="5" applyFont="1" applyFill="1" applyBorder="1" applyAlignment="1">
      <alignment vertical="center"/>
    </xf>
    <xf numFmtId="38" fontId="12" fillId="0" borderId="0" xfId="5" applyFont="1" applyFill="1" applyAlignment="1"/>
    <xf numFmtId="38" fontId="12" fillId="0" borderId="3" xfId="5" applyFont="1" applyFill="1" applyBorder="1" applyAlignment="1"/>
    <xf numFmtId="41" fontId="26" fillId="0" borderId="20" xfId="3" quotePrefix="1" applyNumberFormat="1" applyFont="1" applyFill="1" applyBorder="1" applyAlignment="1">
      <alignment horizontal="right" vertical="center"/>
    </xf>
    <xf numFmtId="41" fontId="26" fillId="0" borderId="20" xfId="3" applyNumberFormat="1" applyFont="1" applyFill="1" applyBorder="1" applyAlignment="1">
      <alignment horizontal="right" vertical="center"/>
    </xf>
    <xf numFmtId="41" fontId="36" fillId="0" borderId="4" xfId="3" applyNumberFormat="1" applyFont="1" applyFill="1" applyBorder="1" applyAlignment="1">
      <alignment horizontal="right" vertical="center"/>
    </xf>
    <xf numFmtId="41" fontId="26" fillId="0" borderId="9" xfId="3" applyNumberFormat="1" applyFont="1" applyFill="1" applyBorder="1" applyAlignment="1">
      <alignment horizontal="right" vertical="center"/>
    </xf>
    <xf numFmtId="41" fontId="36" fillId="0" borderId="4" xfId="3" quotePrefix="1" applyNumberFormat="1" applyFont="1" applyFill="1" applyBorder="1" applyAlignment="1">
      <alignment horizontal="right" vertical="center"/>
    </xf>
    <xf numFmtId="41" fontId="36" fillId="0" borderId="20" xfId="3" quotePrefix="1" applyNumberFormat="1" applyFont="1" applyFill="1" applyBorder="1" applyAlignment="1">
      <alignment horizontal="right" vertical="center"/>
    </xf>
    <xf numFmtId="41" fontId="36" fillId="0" borderId="20" xfId="3" applyNumberFormat="1" applyFont="1" applyFill="1" applyBorder="1" applyAlignment="1">
      <alignment horizontal="right" vertical="center"/>
    </xf>
    <xf numFmtId="41" fontId="26" fillId="0" borderId="9" xfId="3" quotePrefix="1" applyNumberFormat="1" applyFont="1" applyFill="1" applyBorder="1" applyAlignment="1">
      <alignment horizontal="right" vertical="center"/>
    </xf>
    <xf numFmtId="41" fontId="36" fillId="0" borderId="9" xfId="3" applyNumberFormat="1" applyFont="1" applyFill="1" applyBorder="1" applyAlignment="1">
      <alignment horizontal="right" vertical="center"/>
    </xf>
    <xf numFmtId="41" fontId="36" fillId="0" borderId="20" xfId="3" applyNumberFormat="1" applyFont="1" applyFill="1" applyBorder="1" applyAlignment="1">
      <alignment horizontal="right" vertical="center" shrinkToFit="1"/>
    </xf>
    <xf numFmtId="41" fontId="36" fillId="0" borderId="9" xfId="3" quotePrefix="1" applyNumberFormat="1" applyFont="1" applyFill="1" applyBorder="1" applyAlignment="1">
      <alignment horizontal="right" vertical="center"/>
    </xf>
    <xf numFmtId="41" fontId="26" fillId="0" borderId="26" xfId="3" quotePrefix="1" applyNumberFormat="1" applyFont="1" applyFill="1" applyBorder="1" applyAlignment="1">
      <alignment horizontal="right" vertical="center"/>
    </xf>
    <xf numFmtId="41" fontId="36" fillId="0" borderId="19" xfId="3" quotePrefix="1" applyNumberFormat="1" applyFont="1" applyFill="1" applyBorder="1" applyAlignment="1">
      <alignment horizontal="right" vertical="center"/>
    </xf>
    <xf numFmtId="41" fontId="26" fillId="0" borderId="26" xfId="3" applyNumberFormat="1" applyFont="1" applyFill="1" applyBorder="1" applyAlignment="1">
      <alignment horizontal="right" vertical="center"/>
    </xf>
    <xf numFmtId="41" fontId="36" fillId="0" borderId="19" xfId="3" applyNumberFormat="1" applyFont="1" applyFill="1" applyBorder="1" applyAlignment="1">
      <alignment horizontal="right" vertical="center"/>
    </xf>
    <xf numFmtId="41" fontId="26" fillId="0" borderId="18" xfId="3" quotePrefix="1" applyNumberFormat="1" applyFont="1" applyFill="1" applyBorder="1" applyAlignment="1">
      <alignment horizontal="right" vertical="center"/>
    </xf>
    <xf numFmtId="41" fontId="36" fillId="0" borderId="26" xfId="3" applyNumberFormat="1" applyFont="1" applyFill="1" applyBorder="1" applyAlignment="1">
      <alignment horizontal="right" vertical="center"/>
    </xf>
    <xf numFmtId="41" fontId="26" fillId="0" borderId="18" xfId="3" applyNumberFormat="1" applyFont="1" applyFill="1" applyBorder="1" applyAlignment="1">
      <alignment horizontal="right" vertical="center"/>
    </xf>
    <xf numFmtId="183" fontId="3" fillId="0" borderId="13" xfId="1" applyNumberFormat="1" applyFont="1" applyFill="1" applyBorder="1" applyAlignment="1">
      <alignment horizontal="right" vertical="center" shrinkToFit="1"/>
    </xf>
    <xf numFmtId="183" fontId="31" fillId="0" borderId="13" xfId="1" applyNumberFormat="1" applyFont="1" applyFill="1" applyBorder="1" applyAlignment="1">
      <alignment horizontal="right" vertical="center" shrinkToFit="1"/>
    </xf>
    <xf numFmtId="176" fontId="14" fillId="0" borderId="4" xfId="0" applyNumberFormat="1" applyFont="1" applyFill="1" applyBorder="1" applyAlignment="1">
      <alignment vertical="center"/>
    </xf>
    <xf numFmtId="176" fontId="28" fillId="0" borderId="7" xfId="0" applyNumberFormat="1" applyFont="1" applyFill="1" applyBorder="1" applyAlignment="1">
      <alignment vertical="center"/>
    </xf>
    <xf numFmtId="176" fontId="28" fillId="0" borderId="8" xfId="0" applyNumberFormat="1" applyFont="1" applyFill="1" applyBorder="1" applyAlignment="1">
      <alignment vertical="center"/>
    </xf>
    <xf numFmtId="176" fontId="28" fillId="0" borderId="29" xfId="0" applyNumberFormat="1" applyFont="1" applyFill="1" applyBorder="1" applyAlignment="1">
      <alignment vertical="center"/>
    </xf>
    <xf numFmtId="176" fontId="14" fillId="0" borderId="7" xfId="0" applyNumberFormat="1" applyFont="1" applyFill="1" applyBorder="1" applyAlignment="1">
      <alignment vertical="center"/>
    </xf>
    <xf numFmtId="176" fontId="14" fillId="0" borderId="8" xfId="0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178" fontId="4" fillId="0" borderId="10" xfId="0" applyNumberFormat="1" applyFont="1" applyFill="1" applyBorder="1" applyAlignment="1">
      <alignment vertical="center"/>
    </xf>
    <xf numFmtId="180" fontId="33" fillId="0" borderId="9" xfId="1" applyNumberFormat="1" applyFont="1" applyFill="1" applyBorder="1" applyAlignment="1">
      <alignment horizontal="center" vertical="center" wrapText="1" shrinkToFit="1"/>
    </xf>
    <xf numFmtId="180" fontId="3" fillId="0" borderId="0" xfId="1" applyNumberFormat="1" applyFont="1" applyFill="1" applyBorder="1" applyAlignment="1" applyProtection="1">
      <alignment horizontal="right" vertical="center" shrinkToFit="1"/>
      <protection locked="0"/>
    </xf>
    <xf numFmtId="180" fontId="3" fillId="0" borderId="3" xfId="1" applyNumberFormat="1" applyFont="1" applyFill="1" applyBorder="1" applyAlignment="1" applyProtection="1">
      <alignment horizontal="right" vertical="center" shrinkToFit="1"/>
      <protection locked="0"/>
    </xf>
    <xf numFmtId="182" fontId="31" fillId="0" borderId="0" xfId="1" applyNumberFormat="1" applyFont="1" applyFill="1" applyBorder="1" applyAlignment="1" applyProtection="1">
      <alignment vertical="center" shrinkToFit="1"/>
      <protection locked="0"/>
    </xf>
    <xf numFmtId="182" fontId="30" fillId="0" borderId="0" xfId="1" applyNumberFormat="1" applyFont="1" applyFill="1" applyBorder="1" applyAlignment="1">
      <alignment horizontal="right" vertical="center" shrinkToFit="1"/>
    </xf>
    <xf numFmtId="184" fontId="3" fillId="0" borderId="0" xfId="1" applyNumberFormat="1" applyFont="1" applyFill="1" applyBorder="1" applyAlignment="1" applyProtection="1">
      <alignment vertical="center" shrinkToFit="1"/>
      <protection locked="0"/>
    </xf>
    <xf numFmtId="182" fontId="31" fillId="0" borderId="3" xfId="1" applyNumberFormat="1" applyFont="1" applyFill="1" applyBorder="1" applyAlignment="1">
      <alignment horizontal="right" vertical="center" shrinkToFit="1"/>
    </xf>
    <xf numFmtId="178" fontId="4" fillId="0" borderId="6" xfId="0" applyNumberFormat="1" applyFont="1" applyFill="1" applyBorder="1" applyAlignment="1">
      <alignment vertical="center"/>
    </xf>
    <xf numFmtId="178" fontId="4" fillId="0" borderId="11" xfId="0" applyNumberFormat="1" applyFont="1" applyFill="1" applyBorder="1" applyAlignment="1">
      <alignment vertical="center"/>
    </xf>
    <xf numFmtId="178" fontId="4" fillId="0" borderId="15" xfId="0" applyNumberFormat="1" applyFont="1" applyFill="1" applyBorder="1" applyAlignment="1" applyProtection="1">
      <alignment vertical="center"/>
      <protection locked="0"/>
    </xf>
    <xf numFmtId="178" fontId="4" fillId="0" borderId="14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10" xfId="0" applyNumberFormat="1" applyFont="1" applyFill="1" applyBorder="1" applyAlignment="1" applyProtection="1">
      <alignment vertical="center"/>
      <protection locked="0"/>
    </xf>
    <xf numFmtId="178" fontId="4" fillId="0" borderId="15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185" fontId="37" fillId="0" borderId="0" xfId="2" applyNumberFormat="1" applyFont="1" applyFill="1" applyAlignment="1">
      <alignment horizontal="right"/>
    </xf>
    <xf numFmtId="41" fontId="7" fillId="0" borderId="0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22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8" fontId="3" fillId="0" borderId="1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8" fontId="3" fillId="0" borderId="22" xfId="0" applyNumberFormat="1" applyFont="1" applyFill="1" applyBorder="1" applyAlignment="1">
      <alignment vertical="center"/>
    </xf>
    <xf numFmtId="178" fontId="3" fillId="0" borderId="3" xfId="0" applyNumberFormat="1" applyFont="1" applyFill="1" applyBorder="1" applyAlignment="1">
      <alignment vertical="center"/>
    </xf>
    <xf numFmtId="176" fontId="3" fillId="0" borderId="22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vertical="center"/>
    </xf>
    <xf numFmtId="41" fontId="23" fillId="0" borderId="3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 wrapText="1"/>
    </xf>
    <xf numFmtId="41" fontId="3" fillId="0" borderId="0" xfId="0" applyNumberFormat="1" applyFont="1" applyFill="1" applyBorder="1" applyAlignment="1">
      <alignment horizontal="right" vertical="center"/>
    </xf>
    <xf numFmtId="42" fontId="3" fillId="0" borderId="0" xfId="0" applyNumberFormat="1" applyFont="1" applyFill="1" applyBorder="1" applyAlignment="1">
      <alignment horizontal="right" vertical="center"/>
    </xf>
    <xf numFmtId="178" fontId="23" fillId="0" borderId="10" xfId="0" applyNumberFormat="1" applyFont="1" applyFill="1" applyBorder="1" applyAlignment="1">
      <alignment vertical="center"/>
    </xf>
    <xf numFmtId="178" fontId="23" fillId="0" borderId="0" xfId="0" applyNumberFormat="1" applyFont="1" applyFill="1" applyBorder="1" applyAlignment="1">
      <alignment vertical="center"/>
    </xf>
    <xf numFmtId="178" fontId="23" fillId="0" borderId="0" xfId="0" applyNumberFormat="1" applyFont="1" applyFill="1" applyBorder="1" applyAlignment="1">
      <alignment horizontal="right" vertical="center"/>
    </xf>
    <xf numFmtId="178" fontId="23" fillId="0" borderId="22" xfId="0" applyNumberFormat="1" applyFont="1" applyFill="1" applyBorder="1" applyAlignment="1">
      <alignment vertical="center"/>
    </xf>
    <xf numFmtId="178" fontId="23" fillId="0" borderId="3" xfId="0" applyNumberFormat="1" applyFont="1" applyFill="1" applyBorder="1" applyAlignment="1">
      <alignment vertical="center"/>
    </xf>
    <xf numFmtId="178" fontId="23" fillId="0" borderId="3" xfId="0" applyNumberFormat="1" applyFont="1" applyFill="1" applyBorder="1" applyAlignment="1">
      <alignment horizontal="right" vertical="center"/>
    </xf>
    <xf numFmtId="178" fontId="3" fillId="0" borderId="11" xfId="0" applyNumberFormat="1" applyFont="1" applyFill="1" applyBorder="1" applyAlignment="1">
      <alignment vertical="center"/>
    </xf>
    <xf numFmtId="42" fontId="3" fillId="0" borderId="3" xfId="0" applyNumberFormat="1" applyFont="1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horizontal="right" vertical="center"/>
    </xf>
    <xf numFmtId="177" fontId="3" fillId="0" borderId="12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76" fontId="28" fillId="0" borderId="7" xfId="0" applyNumberFormat="1" applyFont="1" applyFill="1" applyBorder="1" applyAlignment="1">
      <alignment vertical="center"/>
    </xf>
    <xf numFmtId="179" fontId="38" fillId="0" borderId="0" xfId="2" applyNumberFormat="1" applyFont="1" applyFill="1" applyAlignment="1">
      <alignment horizontal="right" vertical="center"/>
    </xf>
    <xf numFmtId="179" fontId="38" fillId="0" borderId="0" xfId="2" applyNumberFormat="1" applyFont="1" applyFill="1" applyAlignment="1">
      <alignment horizontal="right"/>
    </xf>
    <xf numFmtId="176" fontId="38" fillId="0" borderId="0" xfId="2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7" fillId="0" borderId="6" xfId="0" applyFont="1" applyFill="1" applyBorder="1" applyAlignment="1">
      <alignment vertical="distributed" textRotation="255" wrapText="1"/>
    </xf>
    <xf numFmtId="0" fontId="7" fillId="0" borderId="20" xfId="0" applyFont="1" applyFill="1" applyBorder="1" applyAlignment="1">
      <alignment horizontal="center" vertical="distributed" wrapText="1"/>
    </xf>
    <xf numFmtId="0" fontId="7" fillId="0" borderId="7" xfId="0" applyFont="1" applyFill="1" applyBorder="1" applyAlignment="1">
      <alignment vertical="distributed" textRotation="255" wrapText="1"/>
    </xf>
    <xf numFmtId="180" fontId="4" fillId="0" borderId="3" xfId="1" applyNumberFormat="1" applyFont="1" applyFill="1" applyBorder="1" applyAlignment="1">
      <alignment horizontal="right" shrinkToFit="1"/>
    </xf>
    <xf numFmtId="180" fontId="7" fillId="0" borderId="1" xfId="1" applyNumberFormat="1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180" fontId="7" fillId="0" borderId="4" xfId="1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180" fontId="7" fillId="0" borderId="24" xfId="1" applyNumberFormat="1" applyFont="1" applyFill="1" applyBorder="1" applyAlignment="1">
      <alignment horizontal="center" vertical="center" shrinkToFit="1"/>
    </xf>
    <xf numFmtId="180" fontId="7" fillId="0" borderId="27" xfId="1" applyNumberFormat="1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/>
    </xf>
    <xf numFmtId="0" fontId="32" fillId="0" borderId="28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distributed" vertical="center"/>
    </xf>
    <xf numFmtId="0" fontId="29" fillId="0" borderId="27" xfId="0" applyFont="1" applyFill="1" applyBorder="1" applyAlignment="1">
      <alignment horizontal="distributed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178" fontId="7" fillId="0" borderId="24" xfId="0" applyNumberFormat="1" applyFont="1" applyFill="1" applyBorder="1" applyAlignment="1">
      <alignment horizontal="distributed" vertical="center"/>
    </xf>
    <xf numFmtId="178" fontId="7" fillId="0" borderId="27" xfId="0" applyNumberFormat="1" applyFont="1" applyFill="1" applyBorder="1" applyAlignment="1">
      <alignment horizontal="distributed" vertical="center"/>
    </xf>
    <xf numFmtId="178" fontId="7" fillId="0" borderId="5" xfId="0" applyNumberFormat="1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178" fontId="4" fillId="0" borderId="15" xfId="0" applyNumberFormat="1" applyFont="1" applyFill="1" applyBorder="1" applyAlignment="1" applyProtection="1">
      <alignment horizontal="right" vertical="center"/>
      <protection locked="0"/>
    </xf>
    <xf numFmtId="178" fontId="4" fillId="0" borderId="7" xfId="0" applyNumberFormat="1" applyFont="1" applyFill="1" applyBorder="1" applyAlignment="1" applyProtection="1">
      <alignment horizontal="right" vertical="center"/>
      <protection locked="0"/>
    </xf>
    <xf numFmtId="178" fontId="4" fillId="0" borderId="11" xfId="0" applyNumberFormat="1" applyFont="1" applyFill="1" applyBorder="1" applyAlignment="1" applyProtection="1">
      <alignment horizontal="right" vertical="center"/>
      <protection locked="0"/>
    </xf>
    <xf numFmtId="178" fontId="4" fillId="0" borderId="10" xfId="0" applyNumberFormat="1" applyFont="1" applyFill="1" applyBorder="1" applyAlignment="1" applyProtection="1">
      <alignment horizontal="right" vertical="center"/>
      <protection locked="0"/>
    </xf>
    <xf numFmtId="178" fontId="4" fillId="0" borderId="8" xfId="0" applyNumberFormat="1" applyFont="1" applyFill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178" fontId="3" fillId="0" borderId="22" xfId="0" applyNumberFormat="1" applyFont="1" applyFill="1" applyBorder="1" applyAlignment="1">
      <alignment horizontal="right" vertical="center"/>
    </xf>
    <xf numFmtId="178" fontId="3" fillId="0" borderId="13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 shrinkToFit="1"/>
    </xf>
    <xf numFmtId="0" fontId="7" fillId="0" borderId="2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distributed" vertical="center"/>
    </xf>
    <xf numFmtId="0" fontId="16" fillId="0" borderId="23" xfId="0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 shrinkToFit="1"/>
    </xf>
    <xf numFmtId="0" fontId="16" fillId="0" borderId="17" xfId="0" applyFont="1" applyFill="1" applyBorder="1" applyAlignment="1">
      <alignment horizontal="center" vertical="center" wrapText="1" shrinkToFit="1"/>
    </xf>
    <xf numFmtId="176" fontId="7" fillId="0" borderId="30" xfId="0" applyNumberFormat="1" applyFont="1" applyFill="1" applyBorder="1" applyAlignment="1">
      <alignment horizontal="distributed" vertical="center" shrinkToFit="1"/>
    </xf>
    <xf numFmtId="176" fontId="7" fillId="0" borderId="1" xfId="0" applyNumberFormat="1" applyFont="1" applyFill="1" applyBorder="1" applyAlignment="1">
      <alignment horizontal="distributed" vertical="center" shrinkToFit="1"/>
    </xf>
    <xf numFmtId="0" fontId="4" fillId="0" borderId="2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/>
    <xf numFmtId="0" fontId="7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10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/>
    <xf numFmtId="0" fontId="7" fillId="0" borderId="9" xfId="0" applyFont="1" applyFill="1" applyBorder="1" applyAlignment="1">
      <alignment horizontal="distributed" vertical="center"/>
    </xf>
    <xf numFmtId="0" fontId="7" fillId="0" borderId="9" xfId="0" applyFont="1" applyFill="1" applyBorder="1" applyAlignment="1"/>
    <xf numFmtId="0" fontId="7" fillId="0" borderId="24" xfId="0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8" fontId="3" fillId="0" borderId="22" xfId="0" applyNumberFormat="1" applyFont="1" applyFill="1" applyBorder="1" applyAlignment="1">
      <alignment vertical="center"/>
    </xf>
    <xf numFmtId="178" fontId="3" fillId="0" borderId="3" xfId="0" applyNumberFormat="1" applyFont="1" applyFill="1" applyBorder="1" applyAlignment="1">
      <alignment vertical="center"/>
    </xf>
    <xf numFmtId="0" fontId="7" fillId="0" borderId="27" xfId="0" applyFont="1" applyFill="1" applyBorder="1" applyAlignment="1"/>
    <xf numFmtId="0" fontId="7" fillId="0" borderId="4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29" xfId="0" applyFont="1" applyFill="1" applyBorder="1" applyAlignment="1">
      <alignment horizontal="center" vertical="center" textRotation="255"/>
    </xf>
    <xf numFmtId="0" fontId="7" fillId="0" borderId="13" xfId="0" applyFont="1" applyFill="1" applyBorder="1" applyAlignment="1">
      <alignment horizontal="center" vertical="center" textRotation="255"/>
    </xf>
    <xf numFmtId="0" fontId="7" fillId="0" borderId="2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82" fontId="3" fillId="0" borderId="0" xfId="0" applyNumberFormat="1" applyFont="1" applyFill="1" applyBorder="1" applyAlignment="1">
      <alignment vertical="center"/>
    </xf>
    <xf numFmtId="176" fontId="3" fillId="0" borderId="11" xfId="0" applyNumberFormat="1" applyFont="1" applyFill="1" applyBorder="1" applyAlignment="1">
      <alignment vertical="center"/>
    </xf>
    <xf numFmtId="182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182" fontId="7" fillId="0" borderId="12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182" fontId="3" fillId="0" borderId="3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vertical="center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vertical="center"/>
    </xf>
    <xf numFmtId="176" fontId="7" fillId="0" borderId="12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181" fontId="3" fillId="0" borderId="3" xfId="0" applyNumberFormat="1" applyFont="1" applyFill="1" applyBorder="1" applyAlignment="1">
      <alignment horizontal="right" vertical="center"/>
    </xf>
    <xf numFmtId="178" fontId="7" fillId="0" borderId="11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181" fontId="7" fillId="0" borderId="11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 applyAlignment="1">
      <alignment horizontal="right" vertical="center"/>
    </xf>
    <xf numFmtId="178" fontId="7" fillId="0" borderId="12" xfId="0" applyNumberFormat="1" applyFont="1" applyFill="1" applyBorder="1" applyAlignment="1">
      <alignment horizontal="right" vertical="center"/>
    </xf>
    <xf numFmtId="178" fontId="7" fillId="0" borderId="15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Fill="1" applyBorder="1"/>
    <xf numFmtId="0" fontId="16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176" fontId="3" fillId="0" borderId="2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 wrapText="1"/>
    </xf>
    <xf numFmtId="0" fontId="0" fillId="0" borderId="0" xfId="0" applyFill="1" applyAlignment="1"/>
    <xf numFmtId="0" fontId="4" fillId="0" borderId="0" xfId="0" applyFont="1" applyFill="1" applyAlignment="1">
      <alignment horizontal="left" vertical="top" wrapText="1"/>
    </xf>
    <xf numFmtId="178" fontId="7" fillId="0" borderId="10" xfId="0" applyNumberFormat="1" applyFont="1" applyFill="1" applyBorder="1" applyAlignment="1">
      <alignment horizontal="right" vertical="center"/>
    </xf>
    <xf numFmtId="181" fontId="7" fillId="0" borderId="12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right"/>
    </xf>
    <xf numFmtId="0" fontId="7" fillId="0" borderId="2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4" xfId="2" applyFont="1" applyFill="1" applyBorder="1" applyAlignment="1">
      <alignment horizontal="center" vertical="center" wrapText="1"/>
    </xf>
    <xf numFmtId="0" fontId="7" fillId="0" borderId="24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distributed" vertical="center"/>
    </xf>
    <xf numFmtId="0" fontId="4" fillId="0" borderId="20" xfId="3" applyFont="1" applyFill="1" applyBorder="1" applyAlignment="1">
      <alignment horizontal="distributed" vertical="center" wrapText="1"/>
    </xf>
    <xf numFmtId="0" fontId="4" fillId="0" borderId="20" xfId="3" applyFont="1" applyFill="1" applyBorder="1" applyAlignment="1">
      <alignment horizontal="center" vertical="distributed" textRotation="255" justifyLastLine="1"/>
    </xf>
    <xf numFmtId="0" fontId="4" fillId="0" borderId="26" xfId="3" applyFont="1" applyFill="1" applyBorder="1" applyAlignment="1">
      <alignment horizontal="center" vertical="distributed" textRotation="255" justifyLastLine="1"/>
    </xf>
    <xf numFmtId="0" fontId="4" fillId="0" borderId="20" xfId="3" applyFont="1" applyFill="1" applyBorder="1" applyAlignment="1">
      <alignment vertical="center" shrinkToFit="1"/>
    </xf>
    <xf numFmtId="0" fontId="16" fillId="0" borderId="20" xfId="3" applyFont="1" applyFill="1" applyBorder="1" applyAlignment="1">
      <alignment horizontal="distributed" vertical="center" wrapText="1"/>
    </xf>
    <xf numFmtId="0" fontId="28" fillId="0" borderId="20" xfId="3" applyFont="1" applyFill="1" applyBorder="1" applyAlignment="1">
      <alignment horizontal="distributed" vertical="center" wrapText="1"/>
    </xf>
    <xf numFmtId="0" fontId="4" fillId="0" borderId="20" xfId="3" applyFont="1" applyFill="1" applyBorder="1" applyAlignment="1">
      <alignment horizontal="center" vertical="center" wrapText="1"/>
    </xf>
    <xf numFmtId="176" fontId="31" fillId="0" borderId="3" xfId="0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distributed" textRotation="255" wrapText="1"/>
    </xf>
    <xf numFmtId="0" fontId="7" fillId="0" borderId="0" xfId="0" applyFont="1" applyFill="1" applyBorder="1" applyAlignment="1">
      <alignment horizontal="center" vertical="distributed" textRotation="255" wrapText="1"/>
    </xf>
    <xf numFmtId="0" fontId="5" fillId="0" borderId="27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distributed" textRotation="255" justifyLastLine="1"/>
    </xf>
    <xf numFmtId="0" fontId="5" fillId="0" borderId="2" xfId="0" applyFont="1" applyFill="1" applyBorder="1" applyAlignment="1">
      <alignment horizontal="center" vertical="distributed" textRotation="255" justifyLastLine="1"/>
    </xf>
    <xf numFmtId="0" fontId="5" fillId="0" borderId="10" xfId="0" applyFont="1" applyFill="1" applyBorder="1" applyAlignment="1">
      <alignment horizontal="center" vertical="distributed" textRotation="255" justifyLastLine="1"/>
    </xf>
    <xf numFmtId="0" fontId="5" fillId="0" borderId="0" xfId="0" applyFont="1" applyFill="1" applyBorder="1" applyAlignment="1">
      <alignment horizontal="center" vertical="distributed" textRotation="255" justifyLastLine="1"/>
    </xf>
    <xf numFmtId="0" fontId="5" fillId="0" borderId="17" xfId="0" applyFont="1" applyFill="1" applyBorder="1" applyAlignment="1">
      <alignment horizontal="center" vertical="distributed" textRotation="255" justifyLastLine="1"/>
    </xf>
    <xf numFmtId="0" fontId="5" fillId="0" borderId="12" xfId="0" applyFont="1" applyFill="1" applyBorder="1" applyAlignment="1">
      <alignment horizontal="center" vertical="distributed" textRotation="255" justifyLastLine="1"/>
    </xf>
    <xf numFmtId="0" fontId="23" fillId="0" borderId="22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distributed" textRotation="255"/>
    </xf>
    <xf numFmtId="0" fontId="7" fillId="0" borderId="10" xfId="0" applyFont="1" applyFill="1" applyBorder="1" applyAlignment="1">
      <alignment horizontal="center" vertical="distributed" textRotation="255"/>
    </xf>
    <xf numFmtId="0" fontId="7" fillId="0" borderId="11" xfId="0" applyFont="1" applyFill="1" applyBorder="1" applyAlignment="1">
      <alignment horizontal="center" vertical="distributed" textRotation="255" wrapText="1"/>
    </xf>
    <xf numFmtId="0" fontId="7" fillId="0" borderId="8" xfId="0" applyFont="1" applyFill="1" applyBorder="1" applyAlignment="1">
      <alignment horizontal="center" vertical="distributed" textRotation="255" wrapText="1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31" fillId="0" borderId="22" xfId="0" applyFont="1" applyFill="1" applyBorder="1" applyAlignment="1">
      <alignment vertical="center"/>
    </xf>
    <xf numFmtId="176" fontId="31" fillId="0" borderId="2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31" fillId="0" borderId="3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distributed"/>
    </xf>
    <xf numFmtId="0" fontId="7" fillId="0" borderId="12" xfId="0" applyFont="1" applyFill="1" applyBorder="1" applyAlignment="1">
      <alignment horizontal="center" vertical="distributed"/>
    </xf>
    <xf numFmtId="176" fontId="3" fillId="0" borderId="13" xfId="0" applyNumberFormat="1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vertical="center" wrapText="1"/>
    </xf>
    <xf numFmtId="178" fontId="7" fillId="0" borderId="17" xfId="0" applyNumberFormat="1" applyFont="1" applyFill="1" applyBorder="1" applyAlignment="1">
      <alignment vertical="center"/>
    </xf>
    <xf numFmtId="178" fontId="7" fillId="0" borderId="12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8" fontId="3" fillId="0" borderId="1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6" fontId="23" fillId="0" borderId="3" xfId="0" applyNumberFormat="1" applyFont="1" applyFill="1" applyBorder="1" applyAlignment="1">
      <alignment vertical="center"/>
    </xf>
    <xf numFmtId="176" fontId="23" fillId="0" borderId="11" xfId="0" applyNumberFormat="1" applyFont="1" applyFill="1" applyBorder="1" applyAlignment="1">
      <alignment horizontal="right" vertical="center"/>
    </xf>
    <xf numFmtId="38" fontId="23" fillId="0" borderId="3" xfId="1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horizontal="right" vertical="center"/>
    </xf>
    <xf numFmtId="38" fontId="23" fillId="0" borderId="22" xfId="1" applyFont="1" applyFill="1" applyBorder="1" applyAlignment="1">
      <alignment vertical="center"/>
    </xf>
    <xf numFmtId="179" fontId="23" fillId="0" borderId="3" xfId="0" applyNumberFormat="1" applyFont="1" applyFill="1" applyBorder="1" applyAlignment="1">
      <alignment vertical="center"/>
    </xf>
    <xf numFmtId="176" fontId="3" fillId="0" borderId="13" xfId="0" applyNumberFormat="1" applyFont="1" applyFill="1" applyBorder="1" applyAlignment="1">
      <alignment horizontal="right" vertical="center"/>
    </xf>
    <xf numFmtId="0" fontId="5" fillId="0" borderId="30" xfId="0" applyFont="1" applyFill="1" applyBorder="1" applyAlignment="1"/>
    <xf numFmtId="0" fontId="3" fillId="0" borderId="21" xfId="0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7" fillId="0" borderId="11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178" fontId="3" fillId="0" borderId="15" xfId="0" applyNumberFormat="1" applyFont="1" applyFill="1" applyBorder="1" applyAlignment="1">
      <alignment horizontal="right" vertical="center"/>
    </xf>
    <xf numFmtId="178" fontId="3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</cellXfs>
  <cellStyles count="6">
    <cellStyle name="桁区切り" xfId="5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_教育指導課" xfId="3" xr:uid="{00000000-0005-0000-0000-000004000000}"/>
    <cellStyle name="標準_中表紙" xfId="4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22</xdr:row>
      <xdr:rowOff>47625</xdr:rowOff>
    </xdr:from>
    <xdr:to>
      <xdr:col>7</xdr:col>
      <xdr:colOff>523875</xdr:colOff>
      <xdr:row>25</xdr:row>
      <xdr:rowOff>114300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85775" y="3409950"/>
          <a:ext cx="5238750" cy="533400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64008" tIns="32004" rIns="64008" bIns="32004" anchor="ctr" upright="1"/>
        <a:lstStyle/>
        <a:p>
          <a:pPr algn="ctr" rtl="1">
            <a:defRPr sz="1000"/>
          </a:pPr>
          <a:r>
            <a:rPr lang="en-US" altLang="ja-JP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J</a:t>
          </a:r>
          <a:r>
            <a:rPr lang="ja-JP" altLang="en-US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教育・文化</a:t>
          </a:r>
        </a:p>
      </xdr:txBody>
    </xdr:sp>
    <xdr:clientData/>
  </xdr:twoCellAnchor>
  <xdr:twoCellAnchor editAs="oneCell">
    <xdr:from>
      <xdr:col>4</xdr:col>
      <xdr:colOff>435849</xdr:colOff>
      <xdr:row>46</xdr:row>
      <xdr:rowOff>139943</xdr:rowOff>
    </xdr:from>
    <xdr:to>
      <xdr:col>8</xdr:col>
      <xdr:colOff>311290</xdr:colOff>
      <xdr:row>60</xdr:row>
      <xdr:rowOff>139943</xdr:rowOff>
    </xdr:to>
    <xdr:pic>
      <xdr:nvPicPr>
        <xdr:cNvPr id="5" name="図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67" b="100000" l="10000" r="9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8486" y="7362196"/>
          <a:ext cx="2848079" cy="2198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10467</xdr:rowOff>
    </xdr:from>
    <xdr:to>
      <xdr:col>8</xdr:col>
      <xdr:colOff>523142</xdr:colOff>
      <xdr:row>27</xdr:row>
      <xdr:rowOff>53063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21593"/>
          <a:ext cx="6468417" cy="67061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293077</xdr:colOff>
      <xdr:row>52</xdr:row>
      <xdr:rowOff>5379</xdr:rowOff>
    </xdr:from>
    <xdr:to>
      <xdr:col>5</xdr:col>
      <xdr:colOff>355879</xdr:colOff>
      <xdr:row>60</xdr:row>
      <xdr:rowOff>75886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396" y="8169665"/>
          <a:ext cx="2292280" cy="13265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04\&#34892;&#25919;&#32207;&#21209;&#35506;\03%20&#32113;&#35336;&#25285;&#24403;\320%20&#32113;&#35336;&#24180;&#22577;\R07&#24180;&#29256;&#65288;&#20170;&#24180;&#12399;&#12371;&#12428;&#65281;&#65281;&#65289;\R7&#21407;&#31295;\&#65288;3&#65289;&#24193;&#20869;\&#21508;&#35506;&#22238;&#31572;\&#9734;&#23398;&#21209;&#35506;&#65288;J)\&#12304;&#23398;&#21209;&#35506;&#22238;&#31572;&#20998;&#12305;&#65322;&#12288;&#25945;&#32946;&#12539;&#25991;&#212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切り"/>
      <sheetName val="- 99 -"/>
      <sheetName val="- 100 -"/>
      <sheetName val="- 101 -"/>
      <sheetName val="- 102 -"/>
      <sheetName val="- 103 -"/>
      <sheetName val="- 104 -"/>
      <sheetName val="- 105 -"/>
      <sheetName val="- 106 - "/>
      <sheetName val="- 107 -"/>
      <sheetName val="- 108 -"/>
      <sheetName val="- 109 -"/>
      <sheetName val="- 110 -"/>
      <sheetName val="- 111 -"/>
      <sheetName val="- 112 -"/>
      <sheetName val="- 113 -"/>
      <sheetName val="- 114 -"/>
    </sheetNames>
    <sheetDataSet>
      <sheetData sheetId="0" refreshError="1"/>
      <sheetData sheetId="1" refreshError="1"/>
      <sheetData sheetId="2" refreshError="1"/>
      <sheetData sheetId="3" refreshError="1">
        <row r="6">
          <cell r="A6">
            <v>78</v>
          </cell>
          <cell r="B6">
            <v>67</v>
          </cell>
          <cell r="D6">
            <v>76</v>
          </cell>
          <cell r="E6">
            <v>73</v>
          </cell>
          <cell r="G6">
            <v>63</v>
          </cell>
          <cell r="H6">
            <v>60</v>
          </cell>
          <cell r="J6">
            <v>78</v>
          </cell>
          <cell r="K6">
            <v>51</v>
          </cell>
        </row>
        <row r="7">
          <cell r="A7">
            <v>70</v>
          </cell>
          <cell r="B7">
            <v>78</v>
          </cell>
          <cell r="D7">
            <v>89</v>
          </cell>
          <cell r="E7">
            <v>91</v>
          </cell>
          <cell r="G7">
            <v>78</v>
          </cell>
          <cell r="H7">
            <v>90</v>
          </cell>
          <cell r="J7">
            <v>97</v>
          </cell>
          <cell r="K7">
            <v>103</v>
          </cell>
        </row>
        <row r="8">
          <cell r="A8">
            <v>64</v>
          </cell>
          <cell r="B8">
            <v>62</v>
          </cell>
          <cell r="D8">
            <v>80</v>
          </cell>
          <cell r="E8">
            <v>70</v>
          </cell>
          <cell r="G8">
            <v>74</v>
          </cell>
          <cell r="H8">
            <v>65</v>
          </cell>
          <cell r="J8">
            <v>85</v>
          </cell>
          <cell r="K8">
            <v>54</v>
          </cell>
        </row>
        <row r="9">
          <cell r="A9">
            <v>62</v>
          </cell>
          <cell r="B9">
            <v>44</v>
          </cell>
          <cell r="D9">
            <v>57</v>
          </cell>
          <cell r="E9">
            <v>55</v>
          </cell>
          <cell r="G9">
            <v>56</v>
          </cell>
          <cell r="H9">
            <v>46</v>
          </cell>
          <cell r="J9">
            <v>59</v>
          </cell>
          <cell r="K9">
            <v>51</v>
          </cell>
        </row>
        <row r="10">
          <cell r="A10">
            <v>29</v>
          </cell>
          <cell r="B10">
            <v>27</v>
          </cell>
          <cell r="D10">
            <v>25</v>
          </cell>
          <cell r="E10">
            <v>32</v>
          </cell>
          <cell r="G10">
            <v>31</v>
          </cell>
          <cell r="H10">
            <v>30</v>
          </cell>
          <cell r="J10">
            <v>35</v>
          </cell>
          <cell r="K10">
            <v>21</v>
          </cell>
        </row>
        <row r="11">
          <cell r="A11">
            <v>91</v>
          </cell>
          <cell r="B11">
            <v>87</v>
          </cell>
          <cell r="D11">
            <v>99</v>
          </cell>
          <cell r="E11">
            <v>88</v>
          </cell>
          <cell r="G11">
            <v>93</v>
          </cell>
          <cell r="H11">
            <v>73</v>
          </cell>
          <cell r="J11">
            <v>88</v>
          </cell>
          <cell r="K11">
            <v>78</v>
          </cell>
        </row>
        <row r="12">
          <cell r="A12">
            <v>69</v>
          </cell>
          <cell r="B12">
            <v>68</v>
          </cell>
          <cell r="D12">
            <v>67</v>
          </cell>
          <cell r="E12">
            <v>76</v>
          </cell>
          <cell r="G12">
            <v>83</v>
          </cell>
          <cell r="H12">
            <v>71</v>
          </cell>
          <cell r="J12">
            <v>73</v>
          </cell>
          <cell r="K12">
            <v>75</v>
          </cell>
        </row>
        <row r="13">
          <cell r="A13">
            <v>71</v>
          </cell>
          <cell r="B13">
            <v>70</v>
          </cell>
          <cell r="D13">
            <v>92</v>
          </cell>
          <cell r="E13">
            <v>72</v>
          </cell>
          <cell r="G13">
            <v>68</v>
          </cell>
          <cell r="H13">
            <v>85</v>
          </cell>
          <cell r="J13">
            <v>83</v>
          </cell>
          <cell r="K13">
            <v>74</v>
          </cell>
        </row>
        <row r="14">
          <cell r="A14">
            <v>66</v>
          </cell>
          <cell r="B14">
            <v>62</v>
          </cell>
          <cell r="D14">
            <v>85</v>
          </cell>
          <cell r="E14">
            <v>62</v>
          </cell>
          <cell r="G14">
            <v>68</v>
          </cell>
          <cell r="H14">
            <v>66</v>
          </cell>
          <cell r="J14">
            <v>65</v>
          </cell>
          <cell r="K14">
            <v>64</v>
          </cell>
        </row>
        <row r="15">
          <cell r="A15">
            <v>19</v>
          </cell>
          <cell r="B15">
            <v>18</v>
          </cell>
          <cell r="D15">
            <v>30</v>
          </cell>
          <cell r="E15">
            <v>28</v>
          </cell>
          <cell r="G15">
            <v>24</v>
          </cell>
          <cell r="H15">
            <v>23</v>
          </cell>
          <cell r="J15">
            <v>28</v>
          </cell>
          <cell r="K15">
            <v>31</v>
          </cell>
        </row>
        <row r="16">
          <cell r="A16">
            <v>40</v>
          </cell>
          <cell r="B16">
            <v>41</v>
          </cell>
          <cell r="D16">
            <v>54</v>
          </cell>
          <cell r="E16">
            <v>48</v>
          </cell>
          <cell r="G16">
            <v>51</v>
          </cell>
          <cell r="H16">
            <v>45</v>
          </cell>
          <cell r="J16">
            <v>50</v>
          </cell>
          <cell r="K16">
            <v>42</v>
          </cell>
        </row>
        <row r="17">
          <cell r="A17">
            <v>83</v>
          </cell>
          <cell r="B17">
            <v>83</v>
          </cell>
          <cell r="D17">
            <v>78</v>
          </cell>
          <cell r="E17">
            <v>77</v>
          </cell>
          <cell r="G17">
            <v>79</v>
          </cell>
          <cell r="H17">
            <v>68</v>
          </cell>
          <cell r="J17">
            <v>71</v>
          </cell>
          <cell r="K17">
            <v>76</v>
          </cell>
        </row>
        <row r="18">
          <cell r="A18">
            <v>37</v>
          </cell>
          <cell r="B18">
            <v>22</v>
          </cell>
          <cell r="D18">
            <v>29</v>
          </cell>
          <cell r="E18">
            <v>32</v>
          </cell>
          <cell r="G18">
            <v>43</v>
          </cell>
          <cell r="H18">
            <v>39</v>
          </cell>
          <cell r="J18">
            <v>40</v>
          </cell>
          <cell r="K18">
            <v>30</v>
          </cell>
        </row>
        <row r="19">
          <cell r="A19">
            <v>38</v>
          </cell>
          <cell r="B19">
            <v>47</v>
          </cell>
          <cell r="D19">
            <v>47</v>
          </cell>
          <cell r="E19">
            <v>53</v>
          </cell>
          <cell r="G19">
            <v>43</v>
          </cell>
          <cell r="H19">
            <v>42</v>
          </cell>
          <cell r="J19">
            <v>46</v>
          </cell>
          <cell r="K19">
            <v>34</v>
          </cell>
        </row>
        <row r="20">
          <cell r="A20">
            <v>71</v>
          </cell>
          <cell r="B20">
            <v>58</v>
          </cell>
          <cell r="D20">
            <v>55</v>
          </cell>
          <cell r="E20">
            <v>71</v>
          </cell>
          <cell r="G20">
            <v>64</v>
          </cell>
          <cell r="H20">
            <v>53</v>
          </cell>
          <cell r="J20">
            <v>50</v>
          </cell>
          <cell r="K20">
            <v>54</v>
          </cell>
        </row>
        <row r="21">
          <cell r="A21">
            <v>80</v>
          </cell>
          <cell r="B21">
            <v>74</v>
          </cell>
          <cell r="D21">
            <v>62</v>
          </cell>
          <cell r="E21">
            <v>66</v>
          </cell>
          <cell r="G21">
            <v>64</v>
          </cell>
          <cell r="H21">
            <v>61</v>
          </cell>
          <cell r="J21">
            <v>67</v>
          </cell>
          <cell r="K21">
            <v>71</v>
          </cell>
        </row>
        <row r="22">
          <cell r="A22">
            <v>42</v>
          </cell>
          <cell r="B22">
            <v>60</v>
          </cell>
          <cell r="D22">
            <v>38</v>
          </cell>
          <cell r="E22">
            <v>36</v>
          </cell>
          <cell r="G22">
            <v>50</v>
          </cell>
          <cell r="H22">
            <v>49</v>
          </cell>
          <cell r="J22">
            <v>36</v>
          </cell>
          <cell r="K22">
            <v>47</v>
          </cell>
        </row>
        <row r="23">
          <cell r="A23">
            <v>25</v>
          </cell>
          <cell r="B23">
            <v>24</v>
          </cell>
          <cell r="D23">
            <v>31</v>
          </cell>
          <cell r="E23">
            <v>18</v>
          </cell>
          <cell r="G23">
            <v>27</v>
          </cell>
          <cell r="H23">
            <v>41</v>
          </cell>
          <cell r="J23">
            <v>32</v>
          </cell>
          <cell r="K23">
            <v>26</v>
          </cell>
        </row>
        <row r="24">
          <cell r="A24">
            <v>15</v>
          </cell>
          <cell r="B24">
            <v>18</v>
          </cell>
          <cell r="D24">
            <v>24</v>
          </cell>
          <cell r="E24">
            <v>25</v>
          </cell>
          <cell r="G24">
            <v>27</v>
          </cell>
          <cell r="H24">
            <v>24</v>
          </cell>
          <cell r="J24">
            <v>32</v>
          </cell>
          <cell r="K24">
            <v>18</v>
          </cell>
        </row>
        <row r="29">
          <cell r="A29">
            <v>113</v>
          </cell>
          <cell r="B29">
            <v>96</v>
          </cell>
        </row>
        <row r="30">
          <cell r="A30">
            <v>115</v>
          </cell>
          <cell r="B30">
            <v>126</v>
          </cell>
        </row>
        <row r="31">
          <cell r="A31">
            <v>92</v>
          </cell>
          <cell r="B31">
            <v>109</v>
          </cell>
        </row>
        <row r="32">
          <cell r="A32">
            <v>45</v>
          </cell>
          <cell r="B32">
            <v>35</v>
          </cell>
        </row>
        <row r="33">
          <cell r="A33">
            <v>76</v>
          </cell>
          <cell r="B33">
            <v>66</v>
          </cell>
        </row>
        <row r="34">
          <cell r="A34">
            <v>72</v>
          </cell>
          <cell r="B34">
            <v>63</v>
          </cell>
        </row>
        <row r="35">
          <cell r="A35">
            <v>73</v>
          </cell>
          <cell r="B35">
            <v>71</v>
          </cell>
        </row>
        <row r="36">
          <cell r="A36">
            <v>126</v>
          </cell>
          <cell r="B36">
            <v>130</v>
          </cell>
        </row>
        <row r="37">
          <cell r="A37">
            <v>85</v>
          </cell>
          <cell r="B37">
            <v>64</v>
          </cell>
        </row>
        <row r="38">
          <cell r="A38">
            <v>47</v>
          </cell>
          <cell r="B38">
            <v>48</v>
          </cell>
        </row>
        <row r="39">
          <cell r="A39">
            <v>59</v>
          </cell>
          <cell r="B39">
            <v>59</v>
          </cell>
        </row>
        <row r="40">
          <cell r="A40">
            <v>75</v>
          </cell>
          <cell r="B40">
            <v>63</v>
          </cell>
        </row>
        <row r="41">
          <cell r="A41">
            <v>71</v>
          </cell>
          <cell r="B41">
            <v>57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4"/>
  <sheetViews>
    <sheetView tabSelected="1" zoomScale="91" zoomScaleNormal="91" workbookViewId="0">
      <selection activeCell="K53" sqref="K53"/>
    </sheetView>
  </sheetViews>
  <sheetFormatPr defaultColWidth="11" defaultRowHeight="12" x14ac:dyDescent="0.15"/>
  <cols>
    <col min="1" max="8" width="9.75" style="1" customWidth="1"/>
    <col min="9" max="9" width="6.875" style="1" customWidth="1"/>
    <col min="10" max="16384" width="11" style="1"/>
  </cols>
  <sheetData>
    <row r="1" spans="2:2" x14ac:dyDescent="0.15">
      <c r="B1" s="4"/>
    </row>
    <row r="2" spans="2:2" x14ac:dyDescent="0.15">
      <c r="B2" s="4"/>
    </row>
    <row r="3" spans="2:2" x14ac:dyDescent="0.15">
      <c r="B3" s="4"/>
    </row>
    <row r="4" spans="2:2" x14ac:dyDescent="0.15">
      <c r="B4" s="4"/>
    </row>
    <row r="5" spans="2:2" x14ac:dyDescent="0.15">
      <c r="B5" s="4"/>
    </row>
    <row r="6" spans="2:2" x14ac:dyDescent="0.15">
      <c r="B6" s="4"/>
    </row>
    <row r="7" spans="2:2" x14ac:dyDescent="0.15">
      <c r="B7" s="4"/>
    </row>
    <row r="8" spans="2:2" x14ac:dyDescent="0.15">
      <c r="B8" s="4"/>
    </row>
    <row r="9" spans="2:2" x14ac:dyDescent="0.15">
      <c r="B9" s="4"/>
    </row>
    <row r="10" spans="2:2" x14ac:dyDescent="0.15">
      <c r="B10" s="4"/>
    </row>
    <row r="11" spans="2:2" x14ac:dyDescent="0.15">
      <c r="B11" s="4"/>
    </row>
    <row r="12" spans="2:2" x14ac:dyDescent="0.15">
      <c r="B12" s="4"/>
    </row>
    <row r="13" spans="2:2" x14ac:dyDescent="0.15">
      <c r="B13" s="4"/>
    </row>
    <row r="14" spans="2:2" x14ac:dyDescent="0.15">
      <c r="B14" s="4"/>
    </row>
    <row r="15" spans="2:2" x14ac:dyDescent="0.15">
      <c r="B15" s="4"/>
    </row>
    <row r="16" spans="2:2" x14ac:dyDescent="0.15">
      <c r="B16" s="4"/>
    </row>
    <row r="17" spans="1:9" x14ac:dyDescent="0.15">
      <c r="B17" s="4"/>
    </row>
    <row r="18" spans="1:9" x14ac:dyDescent="0.15">
      <c r="B18" s="4"/>
    </row>
    <row r="19" spans="1:9" x14ac:dyDescent="0.15">
      <c r="B19" s="4"/>
    </row>
    <row r="20" spans="1:9" x14ac:dyDescent="0.15">
      <c r="B20" s="4"/>
    </row>
    <row r="21" spans="1:9" x14ac:dyDescent="0.15">
      <c r="B21" s="4"/>
    </row>
    <row r="22" spans="1:9" x14ac:dyDescent="0.15">
      <c r="A22" s="5"/>
      <c r="B22" s="6"/>
      <c r="C22" s="5"/>
      <c r="D22" s="5"/>
      <c r="E22" s="5"/>
      <c r="F22" s="5"/>
      <c r="G22" s="5"/>
      <c r="H22" s="5"/>
      <c r="I22" s="5"/>
    </row>
    <row r="23" spans="1:9" x14ac:dyDescent="0.15">
      <c r="A23" s="5"/>
      <c r="B23" s="6"/>
      <c r="C23" s="5"/>
      <c r="D23" s="5"/>
      <c r="E23" s="5"/>
      <c r="F23" s="5"/>
      <c r="G23" s="5"/>
      <c r="H23" s="5"/>
      <c r="I23" s="5"/>
    </row>
    <row r="24" spans="1:9" x14ac:dyDescent="0.15">
      <c r="A24" s="5"/>
      <c r="B24" s="6"/>
      <c r="C24" s="5"/>
      <c r="D24" s="5"/>
      <c r="E24" s="5"/>
      <c r="F24" s="5"/>
      <c r="G24" s="5"/>
      <c r="H24" s="5"/>
      <c r="I24" s="5"/>
    </row>
    <row r="25" spans="1:9" x14ac:dyDescent="0.15">
      <c r="A25" s="5"/>
      <c r="B25" s="6"/>
      <c r="C25" s="5"/>
      <c r="D25" s="5"/>
      <c r="E25" s="5"/>
      <c r="F25" s="5"/>
      <c r="G25" s="5"/>
      <c r="H25" s="5"/>
      <c r="I25" s="5"/>
    </row>
    <row r="26" spans="1:9" ht="12.75" thickBot="1" x14ac:dyDescent="0.2">
      <c r="A26" s="7"/>
      <c r="B26" s="8"/>
      <c r="C26" s="7"/>
      <c r="D26" s="7"/>
      <c r="E26" s="7"/>
      <c r="F26" s="7"/>
      <c r="G26" s="7"/>
      <c r="H26" s="7"/>
      <c r="I26" s="7"/>
    </row>
    <row r="27" spans="1:9" ht="12.75" thickTop="1" x14ac:dyDescent="0.15">
      <c r="B27" s="4"/>
    </row>
    <row r="28" spans="1:9" x14ac:dyDescent="0.15">
      <c r="B28" s="4"/>
    </row>
    <row r="29" spans="1:9" x14ac:dyDescent="0.15">
      <c r="B29" s="4"/>
    </row>
    <row r="30" spans="1:9" x14ac:dyDescent="0.15">
      <c r="B30" s="4"/>
    </row>
    <row r="31" spans="1:9" x14ac:dyDescent="0.15">
      <c r="B31" s="4"/>
    </row>
    <row r="32" spans="1:9" x14ac:dyDescent="0.15">
      <c r="B32" s="4"/>
    </row>
    <row r="33" spans="2:2" x14ac:dyDescent="0.15">
      <c r="B33" s="4"/>
    </row>
    <row r="34" spans="2:2" x14ac:dyDescent="0.15">
      <c r="B34" s="4"/>
    </row>
    <row r="35" spans="2:2" x14ac:dyDescent="0.15">
      <c r="B35" s="4"/>
    </row>
    <row r="36" spans="2:2" x14ac:dyDescent="0.15">
      <c r="B36" s="4"/>
    </row>
    <row r="37" spans="2:2" x14ac:dyDescent="0.15">
      <c r="B37" s="4"/>
    </row>
    <row r="38" spans="2:2" x14ac:dyDescent="0.15">
      <c r="B38" s="4"/>
    </row>
    <row r="39" spans="2:2" x14ac:dyDescent="0.15">
      <c r="B39" s="4"/>
    </row>
    <row r="40" spans="2:2" x14ac:dyDescent="0.15">
      <c r="B40" s="4"/>
    </row>
    <row r="41" spans="2:2" x14ac:dyDescent="0.15">
      <c r="B41" s="4"/>
    </row>
    <row r="42" spans="2:2" x14ac:dyDescent="0.15">
      <c r="B42" s="4"/>
    </row>
    <row r="43" spans="2:2" x14ac:dyDescent="0.15">
      <c r="B43" s="4"/>
    </row>
    <row r="44" spans="2:2" x14ac:dyDescent="0.15">
      <c r="B44" s="4"/>
    </row>
    <row r="45" spans="2:2" x14ac:dyDescent="0.15">
      <c r="B45" s="4"/>
    </row>
    <row r="46" spans="2:2" x14ac:dyDescent="0.15">
      <c r="B46" s="4"/>
    </row>
    <row r="47" spans="2:2" x14ac:dyDescent="0.15">
      <c r="B47" s="4"/>
    </row>
    <row r="48" spans="2:2" x14ac:dyDescent="0.15">
      <c r="B48" s="4"/>
    </row>
    <row r="49" spans="2:2" x14ac:dyDescent="0.15">
      <c r="B49" s="4"/>
    </row>
    <row r="50" spans="2:2" x14ac:dyDescent="0.15">
      <c r="B50" s="4"/>
    </row>
    <row r="51" spans="2:2" x14ac:dyDescent="0.15">
      <c r="B51" s="4"/>
    </row>
    <row r="52" spans="2:2" x14ac:dyDescent="0.15">
      <c r="B52" s="4"/>
    </row>
    <row r="53" spans="2:2" x14ac:dyDescent="0.15">
      <c r="B53" s="4"/>
    </row>
    <row r="54" spans="2:2" x14ac:dyDescent="0.15">
      <c r="B54" s="4"/>
    </row>
    <row r="55" spans="2:2" x14ac:dyDescent="0.15">
      <c r="B55" s="4"/>
    </row>
    <row r="56" spans="2:2" x14ac:dyDescent="0.15">
      <c r="B56" s="4"/>
    </row>
    <row r="57" spans="2:2" x14ac:dyDescent="0.15">
      <c r="B57" s="4"/>
    </row>
    <row r="58" spans="2:2" x14ac:dyDescent="0.15">
      <c r="B58" s="4"/>
    </row>
    <row r="59" spans="2:2" x14ac:dyDescent="0.15">
      <c r="B59" s="4"/>
    </row>
    <row r="60" spans="2:2" x14ac:dyDescent="0.15">
      <c r="B60" s="4"/>
    </row>
    <row r="61" spans="2:2" x14ac:dyDescent="0.15">
      <c r="B61" s="4"/>
    </row>
    <row r="62" spans="2:2" x14ac:dyDescent="0.15">
      <c r="B62" s="4"/>
    </row>
    <row r="63" spans="2:2" x14ac:dyDescent="0.15">
      <c r="B63" s="4"/>
    </row>
    <row r="64" spans="2:2" x14ac:dyDescent="0.15">
      <c r="B64" s="4"/>
    </row>
  </sheetData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CFF"/>
    <pageSetUpPr fitToPage="1"/>
  </sheetPr>
  <dimension ref="A1:AD53"/>
  <sheetViews>
    <sheetView topLeftCell="A19" zoomScale="106" zoomScaleNormal="106" workbookViewId="0">
      <selection activeCell="K53" sqref="K53"/>
    </sheetView>
  </sheetViews>
  <sheetFormatPr defaultRowHeight="13.5" x14ac:dyDescent="0.15"/>
  <cols>
    <col min="1" max="1" width="3" style="10" customWidth="1"/>
    <col min="2" max="3" width="3.75" style="10" customWidth="1"/>
    <col min="4" max="4" width="3.125" style="10" bestFit="1" customWidth="1"/>
    <col min="5" max="6" width="2.75" style="10" customWidth="1"/>
    <col min="7" max="14" width="3.75" style="10" customWidth="1"/>
    <col min="15" max="16" width="3.375" style="10" customWidth="1"/>
    <col min="17" max="20" width="3.25" style="10" customWidth="1"/>
    <col min="21" max="25" width="3.75" style="10" customWidth="1"/>
    <col min="26" max="26" width="3.625" style="10" customWidth="1"/>
    <col min="27" max="29" width="9" style="10"/>
    <col min="30" max="30" width="7.75" style="10" customWidth="1"/>
    <col min="31" max="16384" width="9" style="10"/>
  </cols>
  <sheetData>
    <row r="1" spans="1:27" ht="27.75" customHeight="1" x14ac:dyDescent="0.15">
      <c r="A1" s="17" t="s">
        <v>337</v>
      </c>
    </row>
    <row r="2" spans="1:27" ht="14.25" thickBot="1" x14ac:dyDescent="0.2">
      <c r="V2" s="738" t="s">
        <v>358</v>
      </c>
      <c r="W2" s="738"/>
      <c r="X2" s="738"/>
      <c r="Y2" s="738"/>
    </row>
    <row r="3" spans="1:27" ht="18" customHeight="1" thickTop="1" x14ac:dyDescent="0.15">
      <c r="A3" s="713" t="s">
        <v>155</v>
      </c>
      <c r="B3" s="713"/>
      <c r="C3" s="714"/>
      <c r="D3" s="714"/>
      <c r="E3" s="719" t="s">
        <v>174</v>
      </c>
      <c r="F3" s="720"/>
      <c r="G3" s="720"/>
      <c r="H3" s="720"/>
      <c r="I3" s="720"/>
      <c r="J3" s="721"/>
      <c r="K3" s="719" t="s">
        <v>175</v>
      </c>
      <c r="L3" s="720"/>
      <c r="M3" s="720"/>
      <c r="N3" s="720"/>
      <c r="O3" s="720"/>
      <c r="P3" s="720"/>
      <c r="Q3" s="719" t="s">
        <v>170</v>
      </c>
      <c r="R3" s="722"/>
      <c r="S3" s="722"/>
      <c r="T3" s="722"/>
      <c r="U3" s="722"/>
      <c r="V3" s="722"/>
      <c r="W3" s="722"/>
      <c r="X3" s="722"/>
      <c r="Y3" s="722"/>
    </row>
    <row r="4" spans="1:27" ht="18" customHeight="1" x14ac:dyDescent="0.15">
      <c r="A4" s="715"/>
      <c r="B4" s="715"/>
      <c r="C4" s="716"/>
      <c r="D4" s="716"/>
      <c r="E4" s="723" t="s">
        <v>225</v>
      </c>
      <c r="F4" s="729"/>
      <c r="G4" s="730"/>
      <c r="H4" s="723" t="s">
        <v>367</v>
      </c>
      <c r="I4" s="724"/>
      <c r="J4" s="724"/>
      <c r="K4" s="723" t="s">
        <v>368</v>
      </c>
      <c r="L4" s="724"/>
      <c r="M4" s="724"/>
      <c r="N4" s="723" t="s">
        <v>367</v>
      </c>
      <c r="O4" s="724"/>
      <c r="P4" s="724"/>
      <c r="Q4" s="726" t="s">
        <v>368</v>
      </c>
      <c r="R4" s="727"/>
      <c r="S4" s="727"/>
      <c r="T4" s="727"/>
      <c r="U4" s="727"/>
      <c r="V4" s="727"/>
      <c r="W4" s="727"/>
      <c r="X4" s="727"/>
      <c r="Y4" s="727"/>
    </row>
    <row r="5" spans="1:27" ht="18" customHeight="1" x14ac:dyDescent="0.15">
      <c r="A5" s="717"/>
      <c r="B5" s="717"/>
      <c r="C5" s="718"/>
      <c r="D5" s="718"/>
      <c r="E5" s="731"/>
      <c r="F5" s="717"/>
      <c r="G5" s="732"/>
      <c r="H5" s="725"/>
      <c r="I5" s="718"/>
      <c r="J5" s="718"/>
      <c r="K5" s="725"/>
      <c r="L5" s="718"/>
      <c r="M5" s="718"/>
      <c r="N5" s="725"/>
      <c r="O5" s="718"/>
      <c r="P5" s="718"/>
      <c r="Q5" s="726" t="s">
        <v>81</v>
      </c>
      <c r="R5" s="727"/>
      <c r="S5" s="727"/>
      <c r="T5" s="726" t="s">
        <v>183</v>
      </c>
      <c r="U5" s="727"/>
      <c r="V5" s="728"/>
      <c r="W5" s="727" t="s">
        <v>184</v>
      </c>
      <c r="X5" s="727"/>
      <c r="Y5" s="727"/>
    </row>
    <row r="6" spans="1:27" ht="18" customHeight="1" x14ac:dyDescent="0.15">
      <c r="A6" s="625" t="s">
        <v>381</v>
      </c>
      <c r="B6" s="625"/>
      <c r="C6" s="736"/>
      <c r="D6" s="737"/>
      <c r="E6" s="710">
        <v>18</v>
      </c>
      <c r="F6" s="709"/>
      <c r="G6" s="709"/>
      <c r="H6" s="646">
        <v>41</v>
      </c>
      <c r="I6" s="709"/>
      <c r="J6" s="709"/>
      <c r="K6" s="646">
        <v>8</v>
      </c>
      <c r="L6" s="709"/>
      <c r="M6" s="709"/>
      <c r="N6" s="646">
        <v>14</v>
      </c>
      <c r="O6" s="709"/>
      <c r="P6" s="709"/>
      <c r="Q6" s="708">
        <f>SUM(T6:Y6)</f>
        <v>4</v>
      </c>
      <c r="R6" s="708"/>
      <c r="S6" s="708"/>
      <c r="T6" s="709">
        <v>4</v>
      </c>
      <c r="U6" s="709"/>
      <c r="V6" s="709"/>
      <c r="W6" s="709" t="s">
        <v>270</v>
      </c>
      <c r="X6" s="709"/>
      <c r="Y6" s="709"/>
    </row>
    <row r="7" spans="1:27" s="21" customFormat="1" ht="18" customHeight="1" x14ac:dyDescent="0.15">
      <c r="A7" s="625" t="s">
        <v>403</v>
      </c>
      <c r="B7" s="625"/>
      <c r="C7" s="711"/>
      <c r="D7" s="712"/>
      <c r="E7" s="710">
        <v>10</v>
      </c>
      <c r="F7" s="709"/>
      <c r="G7" s="709"/>
      <c r="H7" s="646">
        <v>46</v>
      </c>
      <c r="I7" s="709"/>
      <c r="J7" s="709"/>
      <c r="K7" s="646">
        <v>11</v>
      </c>
      <c r="L7" s="709"/>
      <c r="M7" s="709"/>
      <c r="N7" s="646">
        <v>15</v>
      </c>
      <c r="O7" s="709"/>
      <c r="P7" s="709"/>
      <c r="Q7" s="708">
        <v>7</v>
      </c>
      <c r="R7" s="708"/>
      <c r="S7" s="708"/>
      <c r="T7" s="709">
        <v>7</v>
      </c>
      <c r="U7" s="709"/>
      <c r="V7" s="709"/>
      <c r="W7" s="709" t="s">
        <v>270</v>
      </c>
      <c r="X7" s="709"/>
      <c r="Y7" s="709"/>
      <c r="AA7" s="33"/>
    </row>
    <row r="8" spans="1:27" ht="18" customHeight="1" thickBot="1" x14ac:dyDescent="0.2">
      <c r="A8" s="619" t="s">
        <v>421</v>
      </c>
      <c r="B8" s="619"/>
      <c r="C8" s="619"/>
      <c r="D8" s="620"/>
      <c r="E8" s="735">
        <v>19</v>
      </c>
      <c r="F8" s="733"/>
      <c r="G8" s="733"/>
      <c r="H8" s="645">
        <v>41</v>
      </c>
      <c r="I8" s="733"/>
      <c r="J8" s="733"/>
      <c r="K8" s="645">
        <v>6</v>
      </c>
      <c r="L8" s="733"/>
      <c r="M8" s="733"/>
      <c r="N8" s="645">
        <v>17</v>
      </c>
      <c r="O8" s="733"/>
      <c r="P8" s="733"/>
      <c r="Q8" s="734">
        <v>3</v>
      </c>
      <c r="R8" s="734"/>
      <c r="S8" s="734"/>
      <c r="T8" s="733">
        <v>3</v>
      </c>
      <c r="U8" s="733"/>
      <c r="V8" s="733"/>
      <c r="W8" s="733" t="s">
        <v>444</v>
      </c>
      <c r="X8" s="733"/>
      <c r="Y8" s="733"/>
    </row>
    <row r="9" spans="1:27" ht="18" customHeight="1" thickTop="1" x14ac:dyDescent="0.15">
      <c r="A9" s="14" t="s">
        <v>420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27" ht="18" customHeight="1" x14ac:dyDescent="0.15">
      <c r="A10" s="739" t="s">
        <v>369</v>
      </c>
      <c r="B10" s="739"/>
      <c r="C10" s="739"/>
      <c r="D10" s="739"/>
      <c r="E10" s="739"/>
      <c r="F10" s="739"/>
      <c r="G10" s="739"/>
      <c r="H10" s="739"/>
      <c r="I10" s="739"/>
      <c r="J10" s="739"/>
      <c r="K10" s="739"/>
      <c r="L10" s="739"/>
      <c r="M10" s="739"/>
      <c r="N10" s="739"/>
      <c r="O10" s="739"/>
      <c r="P10" s="739"/>
      <c r="Q10" s="740"/>
      <c r="R10" s="740"/>
      <c r="S10" s="740"/>
      <c r="T10" s="740"/>
      <c r="U10" s="740"/>
      <c r="V10" s="740"/>
      <c r="W10" s="740"/>
      <c r="X10" s="740"/>
      <c r="Y10" s="740"/>
      <c r="Z10" s="740"/>
    </row>
    <row r="11" spans="1:27" ht="18" customHeight="1" x14ac:dyDescent="0.15">
      <c r="A11" s="741" t="s">
        <v>370</v>
      </c>
      <c r="B11" s="741"/>
      <c r="C11" s="741"/>
      <c r="D11" s="741"/>
      <c r="E11" s="741"/>
      <c r="F11" s="741"/>
      <c r="G11" s="741"/>
      <c r="H11" s="741"/>
      <c r="I11" s="741"/>
      <c r="J11" s="741"/>
      <c r="K11" s="741"/>
      <c r="L11" s="741"/>
      <c r="M11" s="741"/>
      <c r="N11" s="741"/>
      <c r="O11" s="741"/>
      <c r="P11" s="741"/>
    </row>
    <row r="12" spans="1:27" ht="17.100000000000001" customHeight="1" x14ac:dyDescent="0.15">
      <c r="A12" s="210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</row>
    <row r="13" spans="1:27" ht="27" customHeight="1" x14ac:dyDescent="0.15">
      <c r="A13" s="17" t="s">
        <v>338</v>
      </c>
      <c r="B13" s="209"/>
    </row>
    <row r="14" spans="1:27" ht="22.5" customHeight="1" x14ac:dyDescent="0.15">
      <c r="A14" s="166" t="s">
        <v>185</v>
      </c>
      <c r="B14" s="209"/>
    </row>
    <row r="15" spans="1:27" ht="15" customHeight="1" thickBot="1" x14ac:dyDescent="0.2">
      <c r="A15" s="40"/>
      <c r="S15" s="599" t="s">
        <v>358</v>
      </c>
      <c r="T15" s="599"/>
      <c r="U15" s="599"/>
      <c r="V15" s="599"/>
      <c r="W15" s="599"/>
      <c r="X15" s="599"/>
    </row>
    <row r="16" spans="1:27" ht="20.25" customHeight="1" thickTop="1" x14ac:dyDescent="0.15">
      <c r="A16" s="698" t="s">
        <v>39</v>
      </c>
      <c r="B16" s="698"/>
      <c r="C16" s="698"/>
      <c r="D16" s="699"/>
      <c r="E16" s="629" t="s">
        <v>105</v>
      </c>
      <c r="F16" s="629"/>
      <c r="G16" s="630"/>
      <c r="H16" s="591" t="s">
        <v>172</v>
      </c>
      <c r="I16" s="601"/>
      <c r="J16" s="601"/>
      <c r="K16" s="601"/>
      <c r="L16" s="601"/>
      <c r="M16" s="601"/>
      <c r="N16" s="601"/>
      <c r="O16" s="601"/>
      <c r="P16" s="601"/>
      <c r="Q16" s="601"/>
      <c r="R16" s="601"/>
      <c r="S16" s="601"/>
      <c r="T16" s="590"/>
      <c r="U16" s="638" t="s">
        <v>173</v>
      </c>
      <c r="V16" s="639"/>
      <c r="W16" s="639"/>
      <c r="X16" s="639"/>
    </row>
    <row r="17" spans="1:30" ht="52.5" customHeight="1" x14ac:dyDescent="0.15">
      <c r="A17" s="700"/>
      <c r="B17" s="700"/>
      <c r="C17" s="700"/>
      <c r="D17" s="701"/>
      <c r="E17" s="631"/>
      <c r="F17" s="631"/>
      <c r="G17" s="563"/>
      <c r="H17" s="684" t="s">
        <v>199</v>
      </c>
      <c r="I17" s="702"/>
      <c r="J17" s="685"/>
      <c r="K17" s="703" t="s">
        <v>200</v>
      </c>
      <c r="L17" s="704"/>
      <c r="M17" s="703" t="s">
        <v>201</v>
      </c>
      <c r="N17" s="705"/>
      <c r="O17" s="684" t="s">
        <v>171</v>
      </c>
      <c r="P17" s="685"/>
      <c r="Q17" s="684" t="s">
        <v>156</v>
      </c>
      <c r="R17" s="685"/>
      <c r="S17" s="706" t="s">
        <v>202</v>
      </c>
      <c r="T17" s="707"/>
      <c r="U17" s="641"/>
      <c r="V17" s="642"/>
      <c r="W17" s="642"/>
      <c r="X17" s="642"/>
    </row>
    <row r="18" spans="1:30" ht="18" customHeight="1" x14ac:dyDescent="0.15">
      <c r="A18" s="679" t="s">
        <v>424</v>
      </c>
      <c r="B18" s="680"/>
      <c r="C18" s="681"/>
      <c r="D18" s="206" t="s">
        <v>81</v>
      </c>
      <c r="E18" s="691">
        <f>SUM(H18:T18)</f>
        <v>2160</v>
      </c>
      <c r="F18" s="691"/>
      <c r="G18" s="691"/>
      <c r="H18" s="692">
        <f>SUM(H19:J20)</f>
        <v>2147</v>
      </c>
      <c r="I18" s="692"/>
      <c r="J18" s="692"/>
      <c r="K18" s="692" t="s">
        <v>270</v>
      </c>
      <c r="L18" s="692"/>
      <c r="M18" s="692" t="s">
        <v>270</v>
      </c>
      <c r="N18" s="692"/>
      <c r="O18" s="692" t="s">
        <v>270</v>
      </c>
      <c r="P18" s="692"/>
      <c r="Q18" s="692" t="s">
        <v>270</v>
      </c>
      <c r="R18" s="692"/>
      <c r="S18" s="692">
        <v>13</v>
      </c>
      <c r="T18" s="692"/>
      <c r="U18" s="693">
        <f t="shared" ref="U18:U23" si="0">(H18/E18)*100</f>
        <v>99.398148148148152</v>
      </c>
      <c r="V18" s="693"/>
      <c r="W18" s="693"/>
      <c r="X18" s="93"/>
    </row>
    <row r="19" spans="1:30" ht="18" customHeight="1" x14ac:dyDescent="0.15">
      <c r="A19" s="625"/>
      <c r="B19" s="625"/>
      <c r="C19" s="626"/>
      <c r="D19" s="190" t="s">
        <v>9</v>
      </c>
      <c r="E19" s="692">
        <f>SUM(H19:T19)</f>
        <v>1080</v>
      </c>
      <c r="F19" s="692"/>
      <c r="G19" s="692"/>
      <c r="H19" s="692">
        <v>1071</v>
      </c>
      <c r="I19" s="692"/>
      <c r="J19" s="692"/>
      <c r="K19" s="692" t="s">
        <v>270</v>
      </c>
      <c r="L19" s="692"/>
      <c r="M19" s="692" t="s">
        <v>270</v>
      </c>
      <c r="N19" s="692"/>
      <c r="O19" s="692" t="s">
        <v>270</v>
      </c>
      <c r="P19" s="692"/>
      <c r="Q19" s="692" t="s">
        <v>270</v>
      </c>
      <c r="R19" s="692"/>
      <c r="S19" s="692">
        <v>9</v>
      </c>
      <c r="T19" s="692"/>
      <c r="U19" s="694">
        <f t="shared" si="0"/>
        <v>99.166666666666671</v>
      </c>
      <c r="V19" s="694"/>
      <c r="W19" s="694"/>
      <c r="X19" s="93"/>
    </row>
    <row r="20" spans="1:30" ht="18" customHeight="1" x14ac:dyDescent="0.15">
      <c r="A20" s="631"/>
      <c r="B20" s="631"/>
      <c r="C20" s="563"/>
      <c r="D20" s="207" t="s">
        <v>10</v>
      </c>
      <c r="E20" s="695">
        <f>SUM(H20:T20)</f>
        <v>1080</v>
      </c>
      <c r="F20" s="696"/>
      <c r="G20" s="696"/>
      <c r="H20" s="692">
        <v>1076</v>
      </c>
      <c r="I20" s="692"/>
      <c r="J20" s="692"/>
      <c r="K20" s="692" t="s">
        <v>270</v>
      </c>
      <c r="L20" s="692"/>
      <c r="M20" s="692" t="s">
        <v>270</v>
      </c>
      <c r="N20" s="692"/>
      <c r="O20" s="692" t="s">
        <v>270</v>
      </c>
      <c r="P20" s="692"/>
      <c r="Q20" s="692" t="s">
        <v>270</v>
      </c>
      <c r="R20" s="692"/>
      <c r="S20" s="692">
        <v>4</v>
      </c>
      <c r="T20" s="692"/>
      <c r="U20" s="694">
        <f t="shared" si="0"/>
        <v>99.629629629629633</v>
      </c>
      <c r="V20" s="694"/>
      <c r="W20" s="694"/>
      <c r="X20" s="172"/>
    </row>
    <row r="21" spans="1:30" ht="18" customHeight="1" x14ac:dyDescent="0.15">
      <c r="A21" s="679" t="s">
        <v>403</v>
      </c>
      <c r="B21" s="680"/>
      <c r="C21" s="681"/>
      <c r="D21" s="190" t="s">
        <v>81</v>
      </c>
      <c r="E21" s="697">
        <f>SUM(E22:G23)</f>
        <v>2084</v>
      </c>
      <c r="F21" s="691"/>
      <c r="G21" s="691"/>
      <c r="H21" s="691">
        <v>2074</v>
      </c>
      <c r="I21" s="691"/>
      <c r="J21" s="691"/>
      <c r="K21" s="691" t="s">
        <v>270</v>
      </c>
      <c r="L21" s="691"/>
      <c r="M21" s="691" t="s">
        <v>270</v>
      </c>
      <c r="N21" s="691"/>
      <c r="O21" s="691" t="s">
        <v>270</v>
      </c>
      <c r="P21" s="691"/>
      <c r="Q21" s="691" t="s">
        <v>270</v>
      </c>
      <c r="R21" s="691"/>
      <c r="S21" s="691">
        <v>10</v>
      </c>
      <c r="T21" s="691"/>
      <c r="U21" s="693">
        <f t="shared" si="0"/>
        <v>99.520153550863725</v>
      </c>
      <c r="V21" s="693"/>
      <c r="W21" s="693"/>
      <c r="X21" s="384"/>
      <c r="Y21" s="50"/>
    </row>
    <row r="22" spans="1:30" ht="18" customHeight="1" x14ac:dyDescent="0.15">
      <c r="A22" s="625"/>
      <c r="B22" s="625"/>
      <c r="C22" s="626"/>
      <c r="D22" s="190" t="s">
        <v>9</v>
      </c>
      <c r="E22" s="742">
        <f>SUM(H22:T22)</f>
        <v>1078</v>
      </c>
      <c r="F22" s="692"/>
      <c r="G22" s="692"/>
      <c r="H22" s="692">
        <v>1075</v>
      </c>
      <c r="I22" s="692"/>
      <c r="J22" s="692"/>
      <c r="K22" s="692" t="s">
        <v>270</v>
      </c>
      <c r="L22" s="692"/>
      <c r="M22" s="692" t="s">
        <v>270</v>
      </c>
      <c r="N22" s="692"/>
      <c r="O22" s="692" t="s">
        <v>270</v>
      </c>
      <c r="P22" s="692"/>
      <c r="Q22" s="692" t="s">
        <v>270</v>
      </c>
      <c r="R22" s="692"/>
      <c r="S22" s="692">
        <v>3</v>
      </c>
      <c r="T22" s="692"/>
      <c r="U22" s="694">
        <f t="shared" si="0"/>
        <v>99.721706864564013</v>
      </c>
      <c r="V22" s="694"/>
      <c r="W22" s="694"/>
      <c r="X22" s="383"/>
      <c r="Y22" s="50"/>
    </row>
    <row r="23" spans="1:30" ht="17.25" customHeight="1" x14ac:dyDescent="0.15">
      <c r="A23" s="631"/>
      <c r="B23" s="631"/>
      <c r="C23" s="563"/>
      <c r="D23" s="207" t="s">
        <v>10</v>
      </c>
      <c r="E23" s="695">
        <f>SUM(H23:T23)</f>
        <v>1006</v>
      </c>
      <c r="F23" s="696"/>
      <c r="G23" s="696"/>
      <c r="H23" s="696">
        <v>999</v>
      </c>
      <c r="I23" s="696"/>
      <c r="J23" s="696"/>
      <c r="K23" s="696" t="s">
        <v>270</v>
      </c>
      <c r="L23" s="696"/>
      <c r="M23" s="696" t="s">
        <v>270</v>
      </c>
      <c r="N23" s="696"/>
      <c r="O23" s="696" t="s">
        <v>270</v>
      </c>
      <c r="P23" s="696"/>
      <c r="Q23" s="696" t="s">
        <v>270</v>
      </c>
      <c r="R23" s="696"/>
      <c r="S23" s="696">
        <v>7</v>
      </c>
      <c r="T23" s="696"/>
      <c r="U23" s="743">
        <f t="shared" si="0"/>
        <v>99.304174950298204</v>
      </c>
      <c r="V23" s="743"/>
      <c r="W23" s="743"/>
      <c r="X23" s="172"/>
      <c r="Y23" s="50"/>
    </row>
    <row r="24" spans="1:30" ht="18" customHeight="1" x14ac:dyDescent="0.15">
      <c r="A24" s="669" t="s">
        <v>421</v>
      </c>
      <c r="B24" s="670"/>
      <c r="C24" s="671"/>
      <c r="D24" s="320" t="s">
        <v>81</v>
      </c>
      <c r="E24" s="687">
        <f>SUM(E25:G26)</f>
        <v>2049</v>
      </c>
      <c r="F24" s="688"/>
      <c r="G24" s="688"/>
      <c r="H24" s="688">
        <v>2037</v>
      </c>
      <c r="I24" s="688"/>
      <c r="J24" s="688"/>
      <c r="K24" s="688">
        <v>3</v>
      </c>
      <c r="L24" s="688"/>
      <c r="M24" s="688">
        <v>1</v>
      </c>
      <c r="N24" s="688"/>
      <c r="O24" s="688" t="s">
        <v>444</v>
      </c>
      <c r="P24" s="688"/>
      <c r="Q24" s="688" t="s">
        <v>444</v>
      </c>
      <c r="R24" s="688"/>
      <c r="S24" s="688">
        <v>8</v>
      </c>
      <c r="T24" s="688"/>
      <c r="U24" s="689">
        <f>(H24/E24)*100</f>
        <v>99.414348462664719</v>
      </c>
      <c r="V24" s="689"/>
      <c r="W24" s="689"/>
      <c r="X24" s="481"/>
      <c r="Y24" s="50"/>
    </row>
    <row r="25" spans="1:30" ht="18" customHeight="1" x14ac:dyDescent="0.15">
      <c r="A25" s="672"/>
      <c r="B25" s="672"/>
      <c r="C25" s="673"/>
      <c r="D25" s="318" t="s">
        <v>9</v>
      </c>
      <c r="E25" s="687">
        <v>997</v>
      </c>
      <c r="F25" s="688"/>
      <c r="G25" s="688"/>
      <c r="H25" s="688">
        <v>992</v>
      </c>
      <c r="I25" s="688"/>
      <c r="J25" s="688"/>
      <c r="K25" s="688">
        <v>2</v>
      </c>
      <c r="L25" s="688"/>
      <c r="M25" s="688">
        <v>1</v>
      </c>
      <c r="N25" s="688"/>
      <c r="O25" s="688" t="s">
        <v>445</v>
      </c>
      <c r="P25" s="688"/>
      <c r="Q25" s="688" t="s">
        <v>444</v>
      </c>
      <c r="R25" s="688"/>
      <c r="S25" s="688">
        <v>2</v>
      </c>
      <c r="T25" s="688"/>
      <c r="U25" s="689">
        <f>(H25/E25)*100</f>
        <v>99.498495486459376</v>
      </c>
      <c r="V25" s="689"/>
      <c r="W25" s="689"/>
      <c r="X25" s="481"/>
      <c r="Y25" s="50"/>
    </row>
    <row r="26" spans="1:30" ht="17.25" customHeight="1" thickBot="1" x14ac:dyDescent="0.2">
      <c r="A26" s="619"/>
      <c r="B26" s="619"/>
      <c r="C26" s="620"/>
      <c r="D26" s="335" t="s">
        <v>10</v>
      </c>
      <c r="E26" s="557">
        <v>1052</v>
      </c>
      <c r="F26" s="559"/>
      <c r="G26" s="559"/>
      <c r="H26" s="559">
        <v>1045</v>
      </c>
      <c r="I26" s="559"/>
      <c r="J26" s="559"/>
      <c r="K26" s="559">
        <v>1</v>
      </c>
      <c r="L26" s="559"/>
      <c r="M26" s="559" t="s">
        <v>444</v>
      </c>
      <c r="N26" s="559"/>
      <c r="O26" s="559" t="s">
        <v>446</v>
      </c>
      <c r="P26" s="559"/>
      <c r="Q26" s="559" t="s">
        <v>444</v>
      </c>
      <c r="R26" s="559"/>
      <c r="S26" s="559">
        <v>6</v>
      </c>
      <c r="T26" s="559"/>
      <c r="U26" s="690">
        <f>(H26/E26)*100</f>
        <v>99.334600760456269</v>
      </c>
      <c r="V26" s="690"/>
      <c r="W26" s="690"/>
      <c r="X26" s="480"/>
      <c r="Y26" s="50"/>
    </row>
    <row r="27" spans="1:30" ht="15.95" customHeight="1" thickTop="1" x14ac:dyDescent="0.15">
      <c r="A27" s="40"/>
      <c r="Q27" s="35"/>
      <c r="R27" s="48"/>
      <c r="S27" s="48"/>
      <c r="T27" s="48"/>
      <c r="U27" s="48"/>
      <c r="V27" s="48"/>
      <c r="W27" s="48"/>
      <c r="X27" s="94"/>
      <c r="Z27" s="44"/>
    </row>
    <row r="28" spans="1:30" ht="22.5" customHeight="1" x14ac:dyDescent="0.15">
      <c r="A28" s="166" t="s">
        <v>186</v>
      </c>
      <c r="B28" s="209"/>
      <c r="C28" s="209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30" ht="14.25" customHeight="1" thickBot="1" x14ac:dyDescent="0.2">
      <c r="A29" s="40"/>
      <c r="Q29" s="41"/>
      <c r="R29" s="22"/>
      <c r="S29" s="22"/>
      <c r="T29" s="22"/>
      <c r="U29" s="22"/>
      <c r="V29" s="22"/>
      <c r="W29" s="22"/>
      <c r="X29" s="193" t="s">
        <v>358</v>
      </c>
    </row>
    <row r="30" spans="1:30" ht="18" customHeight="1" thickTop="1" x14ac:dyDescent="0.15">
      <c r="A30" s="629" t="s">
        <v>39</v>
      </c>
      <c r="B30" s="629"/>
      <c r="C30" s="629"/>
      <c r="D30" s="630"/>
      <c r="E30" s="686" t="s">
        <v>105</v>
      </c>
      <c r="F30" s="630"/>
      <c r="G30" s="591" t="s">
        <v>172</v>
      </c>
      <c r="H30" s="601"/>
      <c r="I30" s="601"/>
      <c r="J30" s="601"/>
      <c r="K30" s="601"/>
      <c r="L30" s="601"/>
      <c r="M30" s="601"/>
      <c r="N30" s="601"/>
      <c r="O30" s="601"/>
      <c r="P30" s="601"/>
      <c r="Q30" s="601"/>
      <c r="R30" s="590"/>
      <c r="S30" s="746" t="s">
        <v>181</v>
      </c>
      <c r="T30" s="747"/>
      <c r="U30" s="750" t="s">
        <v>203</v>
      </c>
      <c r="V30" s="751"/>
      <c r="W30" s="746" t="s">
        <v>182</v>
      </c>
      <c r="X30" s="747"/>
    </row>
    <row r="31" spans="1:30" ht="42" customHeight="1" x14ac:dyDescent="0.15">
      <c r="A31" s="631"/>
      <c r="B31" s="631"/>
      <c r="C31" s="631"/>
      <c r="D31" s="563"/>
      <c r="E31" s="654"/>
      <c r="F31" s="563"/>
      <c r="G31" s="684" t="s">
        <v>180</v>
      </c>
      <c r="H31" s="685"/>
      <c r="I31" s="703" t="s">
        <v>204</v>
      </c>
      <c r="J31" s="705"/>
      <c r="K31" s="703" t="s">
        <v>201</v>
      </c>
      <c r="L31" s="705"/>
      <c r="M31" s="684" t="s">
        <v>171</v>
      </c>
      <c r="N31" s="685"/>
      <c r="O31" s="684" t="s">
        <v>156</v>
      </c>
      <c r="P31" s="685"/>
      <c r="Q31" s="684" t="s">
        <v>234</v>
      </c>
      <c r="R31" s="685"/>
      <c r="S31" s="748"/>
      <c r="T31" s="749"/>
      <c r="U31" s="752"/>
      <c r="V31" s="753"/>
      <c r="W31" s="748"/>
      <c r="X31" s="749"/>
      <c r="AD31" s="137"/>
    </row>
    <row r="32" spans="1:30" ht="18" customHeight="1" x14ac:dyDescent="0.15">
      <c r="A32" s="679" t="s">
        <v>381</v>
      </c>
      <c r="B32" s="680"/>
      <c r="C32" s="681"/>
      <c r="D32" s="206" t="s">
        <v>81</v>
      </c>
      <c r="E32" s="643">
        <f>SUM(E33:F34)</f>
        <v>1431</v>
      </c>
      <c r="F32" s="644"/>
      <c r="G32" s="644">
        <f>SUM(G33:H34)</f>
        <v>985</v>
      </c>
      <c r="H32" s="644"/>
      <c r="I32" s="644">
        <f>SUM(I33:J34)</f>
        <v>262</v>
      </c>
      <c r="J32" s="644"/>
      <c r="K32" s="644">
        <f>SUM(K33:L34)</f>
        <v>3</v>
      </c>
      <c r="L32" s="644"/>
      <c r="M32" s="644">
        <f>SUM(M33:N34)</f>
        <v>6</v>
      </c>
      <c r="N32" s="644"/>
      <c r="O32" s="644">
        <v>49</v>
      </c>
      <c r="P32" s="644"/>
      <c r="Q32" s="644">
        <f>SUM(Q33:R34)</f>
        <v>126</v>
      </c>
      <c r="R32" s="644"/>
      <c r="S32" s="662">
        <f t="shared" ref="S32:S40" si="1">(G32/E32)*100</f>
        <v>68.832983927323554</v>
      </c>
      <c r="T32" s="662"/>
      <c r="U32" s="662">
        <f t="shared" ref="U32:U40" si="2">(I32/E32)*100</f>
        <v>18.308874912648498</v>
      </c>
      <c r="V32" s="662"/>
      <c r="W32" s="662">
        <v>3</v>
      </c>
      <c r="X32" s="662"/>
    </row>
    <row r="33" spans="1:24" ht="18" customHeight="1" x14ac:dyDescent="0.15">
      <c r="A33" s="625"/>
      <c r="B33" s="625"/>
      <c r="C33" s="626"/>
      <c r="D33" s="190" t="s">
        <v>9</v>
      </c>
      <c r="E33" s="643">
        <f>SUM(G33:R33)</f>
        <v>626</v>
      </c>
      <c r="F33" s="644"/>
      <c r="G33" s="644">
        <v>449</v>
      </c>
      <c r="H33" s="644"/>
      <c r="I33" s="644">
        <v>71</v>
      </c>
      <c r="J33" s="644"/>
      <c r="K33" s="644">
        <v>2</v>
      </c>
      <c r="L33" s="644"/>
      <c r="M33" s="663">
        <v>2</v>
      </c>
      <c r="N33" s="663"/>
      <c r="O33" s="664">
        <v>24</v>
      </c>
      <c r="P33" s="664"/>
      <c r="Q33" s="644">
        <v>78</v>
      </c>
      <c r="R33" s="644"/>
      <c r="S33" s="662">
        <f t="shared" si="1"/>
        <v>71.725239616613422</v>
      </c>
      <c r="T33" s="662"/>
      <c r="U33" s="662">
        <f t="shared" si="2"/>
        <v>11.341853035143771</v>
      </c>
      <c r="V33" s="662"/>
      <c r="W33" s="662">
        <v>2.9</v>
      </c>
      <c r="X33" s="662"/>
    </row>
    <row r="34" spans="1:24" ht="18" customHeight="1" x14ac:dyDescent="0.15">
      <c r="A34" s="631"/>
      <c r="B34" s="631"/>
      <c r="C34" s="563"/>
      <c r="D34" s="66" t="s">
        <v>10</v>
      </c>
      <c r="E34" s="643">
        <f>SUM(G34:R34)</f>
        <v>805</v>
      </c>
      <c r="F34" s="644"/>
      <c r="G34" s="644">
        <v>536</v>
      </c>
      <c r="H34" s="644"/>
      <c r="I34" s="644">
        <v>191</v>
      </c>
      <c r="J34" s="644"/>
      <c r="K34" s="646">
        <v>1</v>
      </c>
      <c r="L34" s="646"/>
      <c r="M34" s="664">
        <v>4</v>
      </c>
      <c r="N34" s="664"/>
      <c r="O34" s="664">
        <v>25</v>
      </c>
      <c r="P34" s="664"/>
      <c r="Q34" s="644">
        <v>48</v>
      </c>
      <c r="R34" s="644"/>
      <c r="S34" s="665">
        <f t="shared" si="1"/>
        <v>66.58385093167702</v>
      </c>
      <c r="T34" s="665"/>
      <c r="U34" s="665">
        <f t="shared" si="2"/>
        <v>23.726708074534162</v>
      </c>
      <c r="V34" s="665"/>
      <c r="W34" s="665">
        <v>3.1</v>
      </c>
      <c r="X34" s="665"/>
    </row>
    <row r="35" spans="1:24" s="21" customFormat="1" ht="18" customHeight="1" x14ac:dyDescent="0.15">
      <c r="A35" s="679" t="s">
        <v>403</v>
      </c>
      <c r="B35" s="680"/>
      <c r="C35" s="681"/>
      <c r="D35" s="190" t="s">
        <v>81</v>
      </c>
      <c r="E35" s="744">
        <f>SUM(E36:F37)</f>
        <v>1489</v>
      </c>
      <c r="F35" s="745"/>
      <c r="G35" s="745">
        <f>SUM(G36:H37)</f>
        <v>1035</v>
      </c>
      <c r="H35" s="745"/>
      <c r="I35" s="745">
        <f>SUM(I36:J37)</f>
        <v>288</v>
      </c>
      <c r="J35" s="745"/>
      <c r="K35" s="745">
        <f>SUM(K36:L37)</f>
        <v>1</v>
      </c>
      <c r="L35" s="745"/>
      <c r="M35" s="745">
        <f>SUM(M36:N37)</f>
        <v>6</v>
      </c>
      <c r="N35" s="745"/>
      <c r="O35" s="745">
        <f>SUM(O36:P37)</f>
        <v>64</v>
      </c>
      <c r="P35" s="745"/>
      <c r="Q35" s="745">
        <f>SUM(Q36:R37)</f>
        <v>95</v>
      </c>
      <c r="R35" s="745"/>
      <c r="S35" s="662">
        <f t="shared" si="1"/>
        <v>69.509738079247825</v>
      </c>
      <c r="T35" s="662"/>
      <c r="U35" s="662">
        <f t="shared" si="2"/>
        <v>19.341840161181999</v>
      </c>
      <c r="V35" s="662"/>
      <c r="W35" s="662">
        <v>2.8</v>
      </c>
      <c r="X35" s="662"/>
    </row>
    <row r="36" spans="1:24" s="21" customFormat="1" ht="18" customHeight="1" x14ac:dyDescent="0.15">
      <c r="A36" s="625"/>
      <c r="B36" s="625"/>
      <c r="C36" s="626"/>
      <c r="D36" s="190" t="s">
        <v>9</v>
      </c>
      <c r="E36" s="643">
        <f>SUM(G36:R36)</f>
        <v>696</v>
      </c>
      <c r="F36" s="644"/>
      <c r="G36" s="644">
        <v>509</v>
      </c>
      <c r="H36" s="644"/>
      <c r="I36" s="644">
        <v>108</v>
      </c>
      <c r="J36" s="644"/>
      <c r="K36" s="646" t="s">
        <v>270</v>
      </c>
      <c r="L36" s="646"/>
      <c r="M36" s="663">
        <v>3</v>
      </c>
      <c r="N36" s="663"/>
      <c r="O36" s="664">
        <v>30</v>
      </c>
      <c r="P36" s="664"/>
      <c r="Q36" s="644">
        <v>46</v>
      </c>
      <c r="R36" s="644"/>
      <c r="S36" s="662">
        <f t="shared" si="1"/>
        <v>73.132183908045974</v>
      </c>
      <c r="T36" s="662"/>
      <c r="U36" s="662">
        <f t="shared" si="2"/>
        <v>15.517241379310345</v>
      </c>
      <c r="V36" s="662"/>
      <c r="W36" s="662">
        <v>2.7</v>
      </c>
      <c r="X36" s="662"/>
    </row>
    <row r="37" spans="1:24" s="21" customFormat="1" ht="18" customHeight="1" x14ac:dyDescent="0.15">
      <c r="A37" s="631"/>
      <c r="B37" s="631"/>
      <c r="C37" s="563"/>
      <c r="D37" s="190" t="s">
        <v>10</v>
      </c>
      <c r="E37" s="682">
        <f>SUM(G37:R37)</f>
        <v>793</v>
      </c>
      <c r="F37" s="683"/>
      <c r="G37" s="644">
        <v>526</v>
      </c>
      <c r="H37" s="644"/>
      <c r="I37" s="644">
        <v>180</v>
      </c>
      <c r="J37" s="644"/>
      <c r="K37" s="646">
        <v>1</v>
      </c>
      <c r="L37" s="646"/>
      <c r="M37" s="664">
        <v>3</v>
      </c>
      <c r="N37" s="664"/>
      <c r="O37" s="664">
        <v>34</v>
      </c>
      <c r="P37" s="664"/>
      <c r="Q37" s="644">
        <v>49</v>
      </c>
      <c r="R37" s="644"/>
      <c r="S37" s="665">
        <f t="shared" si="1"/>
        <v>66.330390920554862</v>
      </c>
      <c r="T37" s="665"/>
      <c r="U37" s="665">
        <f t="shared" si="2"/>
        <v>22.698612862547289</v>
      </c>
      <c r="V37" s="665"/>
      <c r="W37" s="665">
        <v>2.8</v>
      </c>
      <c r="X37" s="665"/>
    </row>
    <row r="38" spans="1:24" ht="18" customHeight="1" x14ac:dyDescent="0.15">
      <c r="A38" s="669" t="s">
        <v>421</v>
      </c>
      <c r="B38" s="670"/>
      <c r="C38" s="671"/>
      <c r="D38" s="320" t="s">
        <v>81</v>
      </c>
      <c r="E38" s="674">
        <v>1522</v>
      </c>
      <c r="F38" s="666"/>
      <c r="G38" s="661">
        <f>SUM(G39:H40)</f>
        <v>1094</v>
      </c>
      <c r="H38" s="661"/>
      <c r="I38" s="661">
        <f>SUM(I39:J40)</f>
        <v>262</v>
      </c>
      <c r="J38" s="661"/>
      <c r="K38" s="675" t="s">
        <v>444</v>
      </c>
      <c r="L38" s="675"/>
      <c r="M38" s="661">
        <v>2</v>
      </c>
      <c r="N38" s="661"/>
      <c r="O38" s="661">
        <f>SUM(O39:P40)</f>
        <v>58</v>
      </c>
      <c r="P38" s="661"/>
      <c r="Q38" s="661">
        <f>SUM(Q39:R40)</f>
        <v>106</v>
      </c>
      <c r="R38" s="661"/>
      <c r="S38" s="660">
        <f t="shared" si="1"/>
        <v>71.879106438896187</v>
      </c>
      <c r="T38" s="660"/>
      <c r="U38" s="660">
        <f t="shared" si="2"/>
        <v>17.21419185282523</v>
      </c>
      <c r="V38" s="660"/>
      <c r="W38" s="660">
        <v>2.2999999999999998</v>
      </c>
      <c r="X38" s="660"/>
    </row>
    <row r="39" spans="1:24" ht="18" customHeight="1" x14ac:dyDescent="0.15">
      <c r="A39" s="672"/>
      <c r="B39" s="672"/>
      <c r="C39" s="673"/>
      <c r="D39" s="318" t="s">
        <v>9</v>
      </c>
      <c r="E39" s="674">
        <v>758</v>
      </c>
      <c r="F39" s="666"/>
      <c r="G39" s="666">
        <v>567</v>
      </c>
      <c r="H39" s="666"/>
      <c r="I39" s="666">
        <v>84</v>
      </c>
      <c r="J39" s="666"/>
      <c r="K39" s="676" t="s">
        <v>444</v>
      </c>
      <c r="L39" s="676"/>
      <c r="M39" s="677">
        <v>2</v>
      </c>
      <c r="N39" s="677"/>
      <c r="O39" s="667">
        <v>33</v>
      </c>
      <c r="P39" s="667"/>
      <c r="Q39" s="666">
        <v>72</v>
      </c>
      <c r="R39" s="666"/>
      <c r="S39" s="660">
        <f t="shared" si="1"/>
        <v>74.802110817941951</v>
      </c>
      <c r="T39" s="660"/>
      <c r="U39" s="660">
        <f t="shared" si="2"/>
        <v>11.081794195250659</v>
      </c>
      <c r="V39" s="660"/>
      <c r="W39" s="660">
        <v>2.8</v>
      </c>
      <c r="X39" s="660"/>
    </row>
    <row r="40" spans="1:24" ht="18" customHeight="1" thickBot="1" x14ac:dyDescent="0.2">
      <c r="A40" s="619"/>
      <c r="B40" s="619"/>
      <c r="C40" s="620"/>
      <c r="D40" s="319" t="s">
        <v>10</v>
      </c>
      <c r="E40" s="632">
        <v>764</v>
      </c>
      <c r="F40" s="633"/>
      <c r="G40" s="633">
        <v>527</v>
      </c>
      <c r="H40" s="633"/>
      <c r="I40" s="633">
        <v>178</v>
      </c>
      <c r="J40" s="633"/>
      <c r="K40" s="645" t="s">
        <v>444</v>
      </c>
      <c r="L40" s="645"/>
      <c r="M40" s="645" t="s">
        <v>393</v>
      </c>
      <c r="N40" s="645"/>
      <c r="O40" s="678">
        <v>25</v>
      </c>
      <c r="P40" s="678"/>
      <c r="Q40" s="633">
        <v>34</v>
      </c>
      <c r="R40" s="633"/>
      <c r="S40" s="668">
        <f t="shared" si="1"/>
        <v>68.979057591623032</v>
      </c>
      <c r="T40" s="668"/>
      <c r="U40" s="668">
        <f t="shared" si="2"/>
        <v>23.298429319371728</v>
      </c>
      <c r="V40" s="668"/>
      <c r="W40" s="668">
        <v>1.8</v>
      </c>
      <c r="X40" s="668"/>
    </row>
    <row r="41" spans="1:24" ht="18" customHeight="1" thickTop="1" x14ac:dyDescent="0.15">
      <c r="A41" s="3" t="s">
        <v>420</v>
      </c>
    </row>
    <row r="42" spans="1:24" ht="33.75" customHeight="1" x14ac:dyDescent="0.15"/>
    <row r="43" spans="1:24" ht="33.75" customHeight="1" x14ac:dyDescent="0.15"/>
    <row r="44" spans="1:24" ht="25.5" customHeight="1" x14ac:dyDescent="0.15"/>
    <row r="45" spans="1:24" ht="14.25" customHeight="1" x14ac:dyDescent="0.15"/>
    <row r="46" spans="1:24" ht="16.5" customHeight="1" x14ac:dyDescent="0.15"/>
    <row r="47" spans="1:24" ht="16.5" customHeight="1" x14ac:dyDescent="0.15"/>
    <row r="48" spans="1:24" ht="16.5" customHeight="1" x14ac:dyDescent="0.15"/>
    <row r="49" ht="16.5" customHeight="1" x14ac:dyDescent="0.15"/>
    <row r="50" ht="16.5" customHeight="1" x14ac:dyDescent="0.15"/>
    <row r="51" ht="16.5" customHeight="1" x14ac:dyDescent="0.15"/>
    <row r="52" ht="13.5" customHeight="1" x14ac:dyDescent="0.15"/>
    <row r="53" ht="13.5" customHeight="1" x14ac:dyDescent="0.15"/>
  </sheetData>
  <mergeCells count="230">
    <mergeCell ref="E23:G23"/>
    <mergeCell ref="H23:J23"/>
    <mergeCell ref="K23:L23"/>
    <mergeCell ref="M23:N23"/>
    <mergeCell ref="O23:P23"/>
    <mergeCell ref="Q23:R23"/>
    <mergeCell ref="S23:T23"/>
    <mergeCell ref="U23:W23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S30:T31"/>
    <mergeCell ref="U30:V31"/>
    <mergeCell ref="W30:X31"/>
    <mergeCell ref="G31:H31"/>
    <mergeCell ref="I31:J31"/>
    <mergeCell ref="K31:L31"/>
    <mergeCell ref="O21:P21"/>
    <mergeCell ref="Q21:R21"/>
    <mergeCell ref="S21:T21"/>
    <mergeCell ref="U21:W21"/>
    <mergeCell ref="E22:G22"/>
    <mergeCell ref="H22:J22"/>
    <mergeCell ref="K22:L22"/>
    <mergeCell ref="M22:N22"/>
    <mergeCell ref="O22:P22"/>
    <mergeCell ref="Q22:R22"/>
    <mergeCell ref="S22:T22"/>
    <mergeCell ref="U22:W22"/>
    <mergeCell ref="V2:Y2"/>
    <mergeCell ref="W5:Y5"/>
    <mergeCell ref="A10:Z10"/>
    <mergeCell ref="A11:P11"/>
    <mergeCell ref="S15:X15"/>
    <mergeCell ref="Q26:R26"/>
    <mergeCell ref="S26:T26"/>
    <mergeCell ref="K26:L26"/>
    <mergeCell ref="M26:N26"/>
    <mergeCell ref="O26:P26"/>
    <mergeCell ref="K25:L25"/>
    <mergeCell ref="M25:N25"/>
    <mergeCell ref="O25:P25"/>
    <mergeCell ref="Q25:R25"/>
    <mergeCell ref="S25:T25"/>
    <mergeCell ref="K24:L24"/>
    <mergeCell ref="M24:N24"/>
    <mergeCell ref="O24:P24"/>
    <mergeCell ref="Q24:R24"/>
    <mergeCell ref="S24:T24"/>
    <mergeCell ref="Q18:R18"/>
    <mergeCell ref="M20:N20"/>
    <mergeCell ref="K21:L21"/>
    <mergeCell ref="M21:N21"/>
    <mergeCell ref="O20:P20"/>
    <mergeCell ref="Q20:R20"/>
    <mergeCell ref="A3:D5"/>
    <mergeCell ref="E3:J3"/>
    <mergeCell ref="K3:P3"/>
    <mergeCell ref="Q3:Y3"/>
    <mergeCell ref="H4:J5"/>
    <mergeCell ref="K4:M5"/>
    <mergeCell ref="N4:P5"/>
    <mergeCell ref="Q4:Y4"/>
    <mergeCell ref="Q5:S5"/>
    <mergeCell ref="T5:V5"/>
    <mergeCell ref="E4:G5"/>
    <mergeCell ref="A8:D8"/>
    <mergeCell ref="K8:M8"/>
    <mergeCell ref="N8:P8"/>
    <mergeCell ref="Q8:S8"/>
    <mergeCell ref="T8:V8"/>
    <mergeCell ref="W8:Y8"/>
    <mergeCell ref="H8:J8"/>
    <mergeCell ref="E8:G8"/>
    <mergeCell ref="A6:D6"/>
    <mergeCell ref="K6:M6"/>
    <mergeCell ref="N6:P6"/>
    <mergeCell ref="Q6:S6"/>
    <mergeCell ref="T6:V6"/>
    <mergeCell ref="W6:Y6"/>
    <mergeCell ref="E6:G6"/>
    <mergeCell ref="H6:J6"/>
    <mergeCell ref="A7:D7"/>
    <mergeCell ref="E7:G7"/>
    <mergeCell ref="H7:J7"/>
    <mergeCell ref="K7:M7"/>
    <mergeCell ref="N7:P7"/>
    <mergeCell ref="Q7:S7"/>
    <mergeCell ref="T7:V7"/>
    <mergeCell ref="W7:Y7"/>
    <mergeCell ref="A16:D17"/>
    <mergeCell ref="E16:G17"/>
    <mergeCell ref="H16:T16"/>
    <mergeCell ref="U16:X17"/>
    <mergeCell ref="H17:J17"/>
    <mergeCell ref="K17:L17"/>
    <mergeCell ref="M17:N17"/>
    <mergeCell ref="O17:P17"/>
    <mergeCell ref="Q17:R17"/>
    <mergeCell ref="S17:T17"/>
    <mergeCell ref="A18:C20"/>
    <mergeCell ref="A21:C23"/>
    <mergeCell ref="E18:G18"/>
    <mergeCell ref="H18:J18"/>
    <mergeCell ref="U18:W18"/>
    <mergeCell ref="E19:G19"/>
    <mergeCell ref="H19:J19"/>
    <mergeCell ref="U19:W19"/>
    <mergeCell ref="E20:G20"/>
    <mergeCell ref="H20:J20"/>
    <mergeCell ref="S20:T20"/>
    <mergeCell ref="U20:W20"/>
    <mergeCell ref="Q19:R19"/>
    <mergeCell ref="S19:T19"/>
    <mergeCell ref="K20:L20"/>
    <mergeCell ref="K19:L19"/>
    <mergeCell ref="M19:N19"/>
    <mergeCell ref="O19:P19"/>
    <mergeCell ref="O18:P18"/>
    <mergeCell ref="S18:T18"/>
    <mergeCell ref="K18:L18"/>
    <mergeCell ref="M18:N18"/>
    <mergeCell ref="E21:G21"/>
    <mergeCell ref="H21:J21"/>
    <mergeCell ref="A24:C26"/>
    <mergeCell ref="E24:G24"/>
    <mergeCell ref="H24:J24"/>
    <mergeCell ref="U24:W24"/>
    <mergeCell ref="E25:G25"/>
    <mergeCell ref="H25:J25"/>
    <mergeCell ref="U25:W25"/>
    <mergeCell ref="E26:G26"/>
    <mergeCell ref="H26:J26"/>
    <mergeCell ref="U26:W26"/>
    <mergeCell ref="A30:D31"/>
    <mergeCell ref="E30:F31"/>
    <mergeCell ref="S33:T33"/>
    <mergeCell ref="U33:V33"/>
    <mergeCell ref="W33:X33"/>
    <mergeCell ref="S34:T34"/>
    <mergeCell ref="U34:V34"/>
    <mergeCell ref="W34:X34"/>
    <mergeCell ref="U32:V32"/>
    <mergeCell ref="W32:X32"/>
    <mergeCell ref="M31:N31"/>
    <mergeCell ref="O31:P31"/>
    <mergeCell ref="S36:T36"/>
    <mergeCell ref="Q34:R34"/>
    <mergeCell ref="E34:F34"/>
    <mergeCell ref="G34:H34"/>
    <mergeCell ref="I34:J34"/>
    <mergeCell ref="K34:L34"/>
    <mergeCell ref="M34:N34"/>
    <mergeCell ref="O34:P34"/>
    <mergeCell ref="G30:R30"/>
    <mergeCell ref="Q31:R31"/>
    <mergeCell ref="Q32:R32"/>
    <mergeCell ref="S32:T32"/>
    <mergeCell ref="E33:F33"/>
    <mergeCell ref="G33:H33"/>
    <mergeCell ref="I33:J33"/>
    <mergeCell ref="K33:L33"/>
    <mergeCell ref="M33:N33"/>
    <mergeCell ref="O33:P33"/>
    <mergeCell ref="Q33:R33"/>
    <mergeCell ref="A35:C37"/>
    <mergeCell ref="E32:F32"/>
    <mergeCell ref="G32:H32"/>
    <mergeCell ref="I32:J32"/>
    <mergeCell ref="K32:L32"/>
    <mergeCell ref="M32:N32"/>
    <mergeCell ref="O32:P32"/>
    <mergeCell ref="A32:C34"/>
    <mergeCell ref="E37:F37"/>
    <mergeCell ref="G37:H37"/>
    <mergeCell ref="Q40:R40"/>
    <mergeCell ref="S40:T40"/>
    <mergeCell ref="U40:V40"/>
    <mergeCell ref="W40:X40"/>
    <mergeCell ref="Q36:R36"/>
    <mergeCell ref="W36:X36"/>
    <mergeCell ref="A38:C40"/>
    <mergeCell ref="E38:F38"/>
    <mergeCell ref="G38:H38"/>
    <mergeCell ref="I38:J38"/>
    <mergeCell ref="K38:L38"/>
    <mergeCell ref="M38:N38"/>
    <mergeCell ref="O38:P38"/>
    <mergeCell ref="E39:F39"/>
    <mergeCell ref="G39:H39"/>
    <mergeCell ref="I39:J39"/>
    <mergeCell ref="K39:L39"/>
    <mergeCell ref="M39:N39"/>
    <mergeCell ref="E40:F40"/>
    <mergeCell ref="G40:H40"/>
    <mergeCell ref="I40:J40"/>
    <mergeCell ref="K40:L40"/>
    <mergeCell ref="M40:N40"/>
    <mergeCell ref="O40:P40"/>
    <mergeCell ref="W39:X39"/>
    <mergeCell ref="Q38:R38"/>
    <mergeCell ref="S38:T38"/>
    <mergeCell ref="U38:V38"/>
    <mergeCell ref="W38:X38"/>
    <mergeCell ref="U36:V36"/>
    <mergeCell ref="E36:F36"/>
    <mergeCell ref="G36:H36"/>
    <mergeCell ref="I36:J36"/>
    <mergeCell ref="K36:L36"/>
    <mergeCell ref="M36:N36"/>
    <mergeCell ref="O36:P36"/>
    <mergeCell ref="I37:J37"/>
    <mergeCell ref="K37:L37"/>
    <mergeCell ref="M37:N37"/>
    <mergeCell ref="O37:P37"/>
    <mergeCell ref="Q37:R37"/>
    <mergeCell ref="S37:T37"/>
    <mergeCell ref="U37:V37"/>
    <mergeCell ref="W37:X37"/>
    <mergeCell ref="Q39:R39"/>
    <mergeCell ref="S39:T39"/>
    <mergeCell ref="U39:V39"/>
    <mergeCell ref="O39:P39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CFF"/>
    <pageSetUpPr fitToPage="1"/>
  </sheetPr>
  <dimension ref="A1:W28"/>
  <sheetViews>
    <sheetView showZeros="0" topLeftCell="A13" zoomScaleNormal="100" workbookViewId="0">
      <selection activeCell="K53" sqref="K53"/>
    </sheetView>
  </sheetViews>
  <sheetFormatPr defaultRowHeight="13.5" x14ac:dyDescent="0.15"/>
  <cols>
    <col min="1" max="1" width="3.625" style="9" customWidth="1"/>
    <col min="2" max="2" width="6.875" style="9" customWidth="1"/>
    <col min="3" max="3" width="1.375" style="9" customWidth="1"/>
    <col min="4" max="5" width="4.125" style="9" customWidth="1"/>
    <col min="6" max="6" width="4.125" style="344" customWidth="1"/>
    <col min="7" max="7" width="5.75" style="9" customWidth="1"/>
    <col min="8" max="8" width="4.125" style="9" customWidth="1"/>
    <col min="9" max="9" width="5.75" style="344" bestFit="1" customWidth="1"/>
    <col min="10" max="10" width="5.375" style="9" customWidth="1"/>
    <col min="11" max="11" width="4.125" style="9" customWidth="1"/>
    <col min="12" max="12" width="5.375" style="344" customWidth="1"/>
    <col min="13" max="13" width="4.125" style="9" customWidth="1"/>
    <col min="14" max="14" width="4.25" style="9" customWidth="1"/>
    <col min="15" max="15" width="4.125" style="344" customWidth="1"/>
    <col min="16" max="17" width="4.125" style="9" customWidth="1"/>
    <col min="18" max="18" width="4.125" style="344" customWidth="1"/>
    <col min="19" max="19" width="6.125" style="9" customWidth="1"/>
    <col min="20" max="20" width="4.125" style="9" customWidth="1"/>
    <col min="21" max="21" width="5.375" style="344" customWidth="1"/>
    <col min="22" max="16384" width="9" style="9"/>
  </cols>
  <sheetData>
    <row r="1" spans="1:23" s="29" customFormat="1" ht="27" customHeight="1" x14ac:dyDescent="0.15">
      <c r="A1" s="28" t="s">
        <v>425</v>
      </c>
      <c r="C1" s="28"/>
      <c r="F1" s="344"/>
      <c r="I1" s="344"/>
      <c r="L1" s="344"/>
      <c r="O1" s="344"/>
      <c r="R1" s="344"/>
      <c r="U1" s="344"/>
    </row>
    <row r="2" spans="1:23" ht="15" customHeight="1" thickBot="1" x14ac:dyDescent="0.2">
      <c r="B2" s="30"/>
      <c r="C2" s="30"/>
      <c r="Q2" s="754"/>
      <c r="R2" s="754"/>
      <c r="S2" s="754"/>
      <c r="T2" s="754"/>
      <c r="U2" s="754"/>
    </row>
    <row r="3" spans="1:23" ht="27" customHeight="1" thickTop="1" x14ac:dyDescent="0.15">
      <c r="A3" s="755" t="s">
        <v>176</v>
      </c>
      <c r="B3" s="755"/>
      <c r="C3" s="756"/>
      <c r="D3" s="761" t="s">
        <v>84</v>
      </c>
      <c r="E3" s="762"/>
      <c r="F3" s="762"/>
      <c r="G3" s="763" t="s">
        <v>85</v>
      </c>
      <c r="H3" s="763"/>
      <c r="I3" s="763"/>
      <c r="J3" s="764" t="s">
        <v>86</v>
      </c>
      <c r="K3" s="765"/>
      <c r="L3" s="761"/>
      <c r="M3" s="764" t="s">
        <v>87</v>
      </c>
      <c r="N3" s="765"/>
      <c r="O3" s="761"/>
      <c r="P3" s="764" t="s">
        <v>88</v>
      </c>
      <c r="Q3" s="765"/>
      <c r="R3" s="765"/>
      <c r="S3" s="764" t="s">
        <v>89</v>
      </c>
      <c r="T3" s="765"/>
      <c r="U3" s="765"/>
    </row>
    <row r="4" spans="1:23" ht="6.75" customHeight="1" x14ac:dyDescent="0.15">
      <c r="A4" s="757"/>
      <c r="B4" s="757"/>
      <c r="C4" s="758"/>
      <c r="D4" s="77"/>
      <c r="E4" s="78"/>
      <c r="F4" s="345"/>
      <c r="G4" s="77"/>
      <c r="H4" s="77"/>
      <c r="I4" s="349"/>
      <c r="J4" s="77"/>
      <c r="K4" s="77"/>
      <c r="L4" s="349"/>
      <c r="M4" s="77"/>
      <c r="N4" s="77"/>
      <c r="O4" s="349"/>
      <c r="P4" s="77"/>
      <c r="Q4" s="77"/>
      <c r="R4" s="351"/>
      <c r="S4" s="77"/>
      <c r="T4" s="77"/>
      <c r="U4" s="351"/>
    </row>
    <row r="5" spans="1:23" ht="38.25" customHeight="1" x14ac:dyDescent="0.15">
      <c r="A5" s="757"/>
      <c r="B5" s="757"/>
      <c r="C5" s="758"/>
      <c r="D5" s="76" t="s">
        <v>90</v>
      </c>
      <c r="E5" s="76" t="s">
        <v>190</v>
      </c>
      <c r="F5" s="346" t="s">
        <v>91</v>
      </c>
      <c r="G5" s="76" t="s">
        <v>90</v>
      </c>
      <c r="H5" s="76" t="s">
        <v>190</v>
      </c>
      <c r="I5" s="346" t="s">
        <v>91</v>
      </c>
      <c r="J5" s="76" t="s">
        <v>90</v>
      </c>
      <c r="K5" s="76" t="s">
        <v>190</v>
      </c>
      <c r="L5" s="346" t="s">
        <v>91</v>
      </c>
      <c r="M5" s="76" t="s">
        <v>90</v>
      </c>
      <c r="N5" s="76" t="s">
        <v>190</v>
      </c>
      <c r="O5" s="346" t="s">
        <v>91</v>
      </c>
      <c r="P5" s="76" t="s">
        <v>90</v>
      </c>
      <c r="Q5" s="76" t="s">
        <v>190</v>
      </c>
      <c r="R5" s="309" t="s">
        <v>91</v>
      </c>
      <c r="S5" s="76" t="s">
        <v>90</v>
      </c>
      <c r="T5" s="76" t="s">
        <v>190</v>
      </c>
      <c r="U5" s="309" t="s">
        <v>91</v>
      </c>
    </row>
    <row r="6" spans="1:23" ht="9.75" customHeight="1" x14ac:dyDescent="0.15">
      <c r="A6" s="759"/>
      <c r="B6" s="759"/>
      <c r="C6" s="760"/>
      <c r="D6" s="79"/>
      <c r="E6" s="79"/>
      <c r="F6" s="347"/>
      <c r="G6" s="79"/>
      <c r="H6" s="79"/>
      <c r="I6" s="347"/>
      <c r="J6" s="79"/>
      <c r="K6" s="79"/>
      <c r="L6" s="347"/>
      <c r="M6" s="79"/>
      <c r="N6" s="79"/>
      <c r="O6" s="347"/>
      <c r="P6" s="79"/>
      <c r="Q6" s="79"/>
      <c r="R6" s="310"/>
      <c r="S6" s="79"/>
      <c r="T6" s="79"/>
      <c r="U6" s="310"/>
    </row>
    <row r="7" spans="1:23" ht="33.75" customHeight="1" x14ac:dyDescent="0.15">
      <c r="A7" s="766" t="s">
        <v>248</v>
      </c>
      <c r="B7" s="766"/>
      <c r="C7" s="80"/>
      <c r="D7" s="431">
        <v>0</v>
      </c>
      <c r="E7" s="432">
        <v>1</v>
      </c>
      <c r="F7" s="433">
        <v>1</v>
      </c>
      <c r="G7" s="434">
        <v>110</v>
      </c>
      <c r="H7" s="432">
        <v>26</v>
      </c>
      <c r="I7" s="433">
        <v>136</v>
      </c>
      <c r="J7" s="432">
        <v>32</v>
      </c>
      <c r="K7" s="432">
        <v>12</v>
      </c>
      <c r="L7" s="433">
        <v>44</v>
      </c>
      <c r="M7" s="431">
        <v>0</v>
      </c>
      <c r="N7" s="431">
        <v>1</v>
      </c>
      <c r="O7" s="435">
        <v>1</v>
      </c>
      <c r="P7" s="431">
        <v>0</v>
      </c>
      <c r="Q7" s="431">
        <v>0</v>
      </c>
      <c r="R7" s="436">
        <v>0</v>
      </c>
      <c r="S7" s="434">
        <v>142</v>
      </c>
      <c r="T7" s="432">
        <v>40</v>
      </c>
      <c r="U7" s="437">
        <v>182</v>
      </c>
      <c r="W7" s="99"/>
    </row>
    <row r="8" spans="1:23" ht="33.75" customHeight="1" x14ac:dyDescent="0.15">
      <c r="A8" s="767" t="s">
        <v>249</v>
      </c>
      <c r="B8" s="767"/>
      <c r="C8" s="80"/>
      <c r="D8" s="431">
        <v>0</v>
      </c>
      <c r="E8" s="431">
        <v>0</v>
      </c>
      <c r="F8" s="436">
        <v>0</v>
      </c>
      <c r="G8" s="434">
        <v>74</v>
      </c>
      <c r="H8" s="432">
        <v>31</v>
      </c>
      <c r="I8" s="433">
        <v>105</v>
      </c>
      <c r="J8" s="432">
        <v>49</v>
      </c>
      <c r="K8" s="432">
        <v>4</v>
      </c>
      <c r="L8" s="433">
        <v>53</v>
      </c>
      <c r="M8" s="434">
        <v>29</v>
      </c>
      <c r="N8" s="432">
        <v>3</v>
      </c>
      <c r="O8" s="433">
        <v>32</v>
      </c>
      <c r="P8" s="431">
        <v>0</v>
      </c>
      <c r="Q8" s="431">
        <v>0</v>
      </c>
      <c r="R8" s="436">
        <v>0</v>
      </c>
      <c r="S8" s="434">
        <v>152</v>
      </c>
      <c r="T8" s="432">
        <v>38</v>
      </c>
      <c r="U8" s="437">
        <v>190</v>
      </c>
    </row>
    <row r="9" spans="1:23" ht="33.75" customHeight="1" x14ac:dyDescent="0.15">
      <c r="A9" s="767" t="s">
        <v>250</v>
      </c>
      <c r="B9" s="767"/>
      <c r="C9" s="80"/>
      <c r="D9" s="431">
        <v>0</v>
      </c>
      <c r="E9" s="431">
        <v>0</v>
      </c>
      <c r="F9" s="436">
        <v>0</v>
      </c>
      <c r="G9" s="434">
        <v>47</v>
      </c>
      <c r="H9" s="432">
        <v>6</v>
      </c>
      <c r="I9" s="433">
        <v>53</v>
      </c>
      <c r="J9" s="431">
        <v>0</v>
      </c>
      <c r="K9" s="432">
        <v>3</v>
      </c>
      <c r="L9" s="433">
        <v>3</v>
      </c>
      <c r="M9" s="431">
        <v>0</v>
      </c>
      <c r="N9" s="431">
        <v>0</v>
      </c>
      <c r="O9" s="435">
        <v>0</v>
      </c>
      <c r="P9" s="431">
        <v>0</v>
      </c>
      <c r="Q9" s="431">
        <v>1</v>
      </c>
      <c r="R9" s="436">
        <v>1</v>
      </c>
      <c r="S9" s="434">
        <v>47</v>
      </c>
      <c r="T9" s="432">
        <v>10</v>
      </c>
      <c r="U9" s="437">
        <v>57</v>
      </c>
    </row>
    <row r="10" spans="1:23" ht="33.75" customHeight="1" x14ac:dyDescent="0.15">
      <c r="A10" s="767" t="s">
        <v>251</v>
      </c>
      <c r="B10" s="767"/>
      <c r="C10" s="80"/>
      <c r="D10" s="431">
        <v>0</v>
      </c>
      <c r="E10" s="431">
        <v>0</v>
      </c>
      <c r="F10" s="435">
        <v>0</v>
      </c>
      <c r="G10" s="431">
        <v>1</v>
      </c>
      <c r="H10" s="431">
        <v>3</v>
      </c>
      <c r="I10" s="435">
        <v>4</v>
      </c>
      <c r="J10" s="431">
        <v>11</v>
      </c>
      <c r="K10" s="432">
        <v>0</v>
      </c>
      <c r="L10" s="433">
        <v>11</v>
      </c>
      <c r="M10" s="431">
        <v>0</v>
      </c>
      <c r="N10" s="431">
        <v>0</v>
      </c>
      <c r="O10" s="435">
        <v>0</v>
      </c>
      <c r="P10" s="431">
        <v>0</v>
      </c>
      <c r="Q10" s="431">
        <v>0</v>
      </c>
      <c r="R10" s="435">
        <v>0</v>
      </c>
      <c r="S10" s="431">
        <v>12</v>
      </c>
      <c r="T10" s="432">
        <v>3</v>
      </c>
      <c r="U10" s="437">
        <v>15</v>
      </c>
    </row>
    <row r="11" spans="1:23" ht="33.75" customHeight="1" x14ac:dyDescent="0.15">
      <c r="A11" s="767" t="s">
        <v>252</v>
      </c>
      <c r="B11" s="767"/>
      <c r="C11" s="80"/>
      <c r="D11" s="431">
        <v>0</v>
      </c>
      <c r="E11" s="431">
        <v>0</v>
      </c>
      <c r="F11" s="435">
        <v>0</v>
      </c>
      <c r="G11" s="431">
        <v>4</v>
      </c>
      <c r="H11" s="431">
        <v>0</v>
      </c>
      <c r="I11" s="435">
        <v>4</v>
      </c>
      <c r="J11" s="431">
        <v>0</v>
      </c>
      <c r="K11" s="432">
        <v>1</v>
      </c>
      <c r="L11" s="433">
        <v>1</v>
      </c>
      <c r="M11" s="431">
        <v>0</v>
      </c>
      <c r="N11" s="431">
        <v>0</v>
      </c>
      <c r="O11" s="435">
        <v>0</v>
      </c>
      <c r="P11" s="431">
        <v>0</v>
      </c>
      <c r="Q11" s="431">
        <v>0</v>
      </c>
      <c r="R11" s="435">
        <v>0</v>
      </c>
      <c r="S11" s="431">
        <v>4</v>
      </c>
      <c r="T11" s="432">
        <v>1</v>
      </c>
      <c r="U11" s="437">
        <v>5</v>
      </c>
    </row>
    <row r="12" spans="1:23" ht="33.75" customHeight="1" x14ac:dyDescent="0.15">
      <c r="A12" s="767" t="s">
        <v>253</v>
      </c>
      <c r="B12" s="767"/>
      <c r="C12" s="80"/>
      <c r="D12" s="431">
        <v>0</v>
      </c>
      <c r="E12" s="431">
        <v>0</v>
      </c>
      <c r="F12" s="435">
        <v>0</v>
      </c>
      <c r="G12" s="431">
        <v>0</v>
      </c>
      <c r="H12" s="431">
        <v>0</v>
      </c>
      <c r="I12" s="435">
        <v>0</v>
      </c>
      <c r="J12" s="431">
        <v>0</v>
      </c>
      <c r="K12" s="431">
        <v>0</v>
      </c>
      <c r="L12" s="435">
        <v>0</v>
      </c>
      <c r="M12" s="431">
        <v>0</v>
      </c>
      <c r="N12" s="431">
        <v>0</v>
      </c>
      <c r="O12" s="435">
        <v>0</v>
      </c>
      <c r="P12" s="431">
        <v>0</v>
      </c>
      <c r="Q12" s="431">
        <v>0</v>
      </c>
      <c r="R12" s="435">
        <v>0</v>
      </c>
      <c r="S12" s="431">
        <v>0</v>
      </c>
      <c r="T12" s="431">
        <v>0</v>
      </c>
      <c r="U12" s="436">
        <v>0</v>
      </c>
    </row>
    <row r="13" spans="1:23" ht="33.75" customHeight="1" x14ac:dyDescent="0.15">
      <c r="A13" s="767" t="s">
        <v>254</v>
      </c>
      <c r="B13" s="767"/>
      <c r="C13" s="80"/>
      <c r="D13" s="431">
        <v>0</v>
      </c>
      <c r="E13" s="431">
        <v>0</v>
      </c>
      <c r="F13" s="435">
        <v>0</v>
      </c>
      <c r="G13" s="432">
        <v>29</v>
      </c>
      <c r="H13" s="432">
        <v>6</v>
      </c>
      <c r="I13" s="433">
        <v>35</v>
      </c>
      <c r="J13" s="431">
        <v>0</v>
      </c>
      <c r="K13" s="432">
        <v>2</v>
      </c>
      <c r="L13" s="433">
        <v>2</v>
      </c>
      <c r="M13" s="431">
        <v>0</v>
      </c>
      <c r="N13" s="431">
        <v>0</v>
      </c>
      <c r="O13" s="435">
        <v>0</v>
      </c>
      <c r="P13" s="431">
        <v>0</v>
      </c>
      <c r="Q13" s="431">
        <v>0</v>
      </c>
      <c r="R13" s="436">
        <v>0</v>
      </c>
      <c r="S13" s="434">
        <v>29</v>
      </c>
      <c r="T13" s="432">
        <v>8</v>
      </c>
      <c r="U13" s="437">
        <v>37</v>
      </c>
    </row>
    <row r="14" spans="1:23" ht="33.75" customHeight="1" x14ac:dyDescent="0.15">
      <c r="A14" s="770" t="s">
        <v>255</v>
      </c>
      <c r="B14" s="770"/>
      <c r="C14" s="80"/>
      <c r="D14" s="431">
        <v>0</v>
      </c>
      <c r="E14" s="431">
        <v>0</v>
      </c>
      <c r="F14" s="435">
        <v>0</v>
      </c>
      <c r="G14" s="432">
        <v>571</v>
      </c>
      <c r="H14" s="432">
        <v>88</v>
      </c>
      <c r="I14" s="433">
        <v>659</v>
      </c>
      <c r="J14" s="432">
        <v>894</v>
      </c>
      <c r="K14" s="432">
        <v>74</v>
      </c>
      <c r="L14" s="433">
        <v>968</v>
      </c>
      <c r="M14" s="434">
        <v>28</v>
      </c>
      <c r="N14" s="432">
        <v>5</v>
      </c>
      <c r="O14" s="433">
        <v>33</v>
      </c>
      <c r="P14" s="431">
        <v>0</v>
      </c>
      <c r="Q14" s="432">
        <v>0</v>
      </c>
      <c r="R14" s="437">
        <v>0</v>
      </c>
      <c r="S14" s="434">
        <v>1493</v>
      </c>
      <c r="T14" s="432">
        <v>167</v>
      </c>
      <c r="U14" s="437">
        <v>1660</v>
      </c>
    </row>
    <row r="15" spans="1:23" ht="33.75" customHeight="1" x14ac:dyDescent="0.15">
      <c r="A15" s="770" t="s">
        <v>282</v>
      </c>
      <c r="B15" s="770"/>
      <c r="C15" s="80"/>
      <c r="D15" s="431">
        <v>0</v>
      </c>
      <c r="E15" s="431">
        <v>0</v>
      </c>
      <c r="F15" s="435">
        <v>0</v>
      </c>
      <c r="G15" s="432">
        <v>87</v>
      </c>
      <c r="H15" s="432">
        <v>9</v>
      </c>
      <c r="I15" s="433">
        <v>96</v>
      </c>
      <c r="J15" s="432">
        <v>39</v>
      </c>
      <c r="K15" s="432">
        <v>2</v>
      </c>
      <c r="L15" s="433">
        <v>41</v>
      </c>
      <c r="M15" s="432">
        <v>4</v>
      </c>
      <c r="N15" s="432">
        <v>2</v>
      </c>
      <c r="O15" s="433">
        <v>6</v>
      </c>
      <c r="P15" s="431">
        <v>0</v>
      </c>
      <c r="Q15" s="431">
        <v>0</v>
      </c>
      <c r="R15" s="436">
        <v>0</v>
      </c>
      <c r="S15" s="434">
        <v>130</v>
      </c>
      <c r="T15" s="432">
        <v>13</v>
      </c>
      <c r="U15" s="437">
        <v>143</v>
      </c>
    </row>
    <row r="16" spans="1:23" ht="33.75" customHeight="1" x14ac:dyDescent="0.15">
      <c r="A16" s="767" t="s">
        <v>256</v>
      </c>
      <c r="B16" s="767"/>
      <c r="C16" s="80"/>
      <c r="D16" s="431">
        <v>0</v>
      </c>
      <c r="E16" s="431">
        <v>0</v>
      </c>
      <c r="F16" s="435">
        <v>0</v>
      </c>
      <c r="G16" s="432">
        <v>100</v>
      </c>
      <c r="H16" s="432">
        <v>14</v>
      </c>
      <c r="I16" s="433">
        <v>114</v>
      </c>
      <c r="J16" s="432">
        <v>0</v>
      </c>
      <c r="K16" s="432">
        <v>9</v>
      </c>
      <c r="L16" s="433">
        <v>9</v>
      </c>
      <c r="M16" s="432">
        <v>13</v>
      </c>
      <c r="N16" s="432">
        <v>0</v>
      </c>
      <c r="O16" s="433">
        <v>13</v>
      </c>
      <c r="P16" s="431">
        <v>0</v>
      </c>
      <c r="Q16" s="431">
        <v>0</v>
      </c>
      <c r="R16" s="436">
        <v>0</v>
      </c>
      <c r="S16" s="434">
        <v>113</v>
      </c>
      <c r="T16" s="432">
        <v>23</v>
      </c>
      <c r="U16" s="437">
        <v>136</v>
      </c>
    </row>
    <row r="17" spans="1:21" ht="33.75" customHeight="1" x14ac:dyDescent="0.15">
      <c r="A17" s="771" t="s">
        <v>283</v>
      </c>
      <c r="B17" s="771"/>
      <c r="C17" s="80"/>
      <c r="D17" s="431">
        <v>0</v>
      </c>
      <c r="E17" s="431">
        <v>0</v>
      </c>
      <c r="F17" s="435">
        <v>0</v>
      </c>
      <c r="G17" s="431">
        <v>6</v>
      </c>
      <c r="H17" s="432">
        <v>3</v>
      </c>
      <c r="I17" s="433">
        <v>9</v>
      </c>
      <c r="J17" s="431">
        <v>0</v>
      </c>
      <c r="K17" s="432">
        <v>0</v>
      </c>
      <c r="L17" s="433">
        <v>0</v>
      </c>
      <c r="M17" s="431">
        <v>0</v>
      </c>
      <c r="N17" s="432">
        <v>0</v>
      </c>
      <c r="O17" s="433">
        <v>0</v>
      </c>
      <c r="P17" s="431">
        <v>0</v>
      </c>
      <c r="Q17" s="431">
        <v>2</v>
      </c>
      <c r="R17" s="435">
        <v>2</v>
      </c>
      <c r="S17" s="431">
        <v>6</v>
      </c>
      <c r="T17" s="432">
        <v>5</v>
      </c>
      <c r="U17" s="437">
        <v>11</v>
      </c>
    </row>
    <row r="18" spans="1:21" ht="33.75" customHeight="1" x14ac:dyDescent="0.15">
      <c r="A18" s="767" t="s">
        <v>257</v>
      </c>
      <c r="B18" s="767"/>
      <c r="C18" s="80"/>
      <c r="D18" s="431">
        <v>0</v>
      </c>
      <c r="E18" s="431">
        <v>0</v>
      </c>
      <c r="F18" s="436">
        <v>0</v>
      </c>
      <c r="G18" s="434">
        <v>0</v>
      </c>
      <c r="H18" s="432">
        <v>2</v>
      </c>
      <c r="I18" s="433">
        <v>2</v>
      </c>
      <c r="J18" s="431">
        <v>0</v>
      </c>
      <c r="K18" s="432">
        <v>0</v>
      </c>
      <c r="L18" s="433">
        <v>0</v>
      </c>
      <c r="M18" s="431">
        <v>0</v>
      </c>
      <c r="N18" s="431">
        <v>0</v>
      </c>
      <c r="O18" s="435">
        <v>0</v>
      </c>
      <c r="P18" s="431">
        <v>0</v>
      </c>
      <c r="Q18" s="431">
        <v>0</v>
      </c>
      <c r="R18" s="436">
        <v>0</v>
      </c>
      <c r="S18" s="434">
        <v>0</v>
      </c>
      <c r="T18" s="432">
        <v>2</v>
      </c>
      <c r="U18" s="437">
        <v>2</v>
      </c>
    </row>
    <row r="19" spans="1:21" ht="33.75" customHeight="1" x14ac:dyDescent="0.15">
      <c r="A19" s="773" t="s">
        <v>284</v>
      </c>
      <c r="B19" s="773"/>
      <c r="C19" s="80"/>
      <c r="D19" s="431">
        <v>0</v>
      </c>
      <c r="E19" s="432">
        <v>1</v>
      </c>
      <c r="F19" s="433">
        <v>1</v>
      </c>
      <c r="G19" s="438">
        <v>11</v>
      </c>
      <c r="H19" s="432">
        <v>17</v>
      </c>
      <c r="I19" s="433">
        <v>28</v>
      </c>
      <c r="J19" s="431">
        <v>5</v>
      </c>
      <c r="K19" s="432">
        <v>2</v>
      </c>
      <c r="L19" s="433">
        <v>7</v>
      </c>
      <c r="M19" s="431">
        <v>0</v>
      </c>
      <c r="N19" s="432">
        <v>3</v>
      </c>
      <c r="O19" s="433">
        <v>3</v>
      </c>
      <c r="P19" s="431">
        <v>0</v>
      </c>
      <c r="Q19" s="432">
        <v>2</v>
      </c>
      <c r="R19" s="433">
        <v>2</v>
      </c>
      <c r="S19" s="431">
        <v>16</v>
      </c>
      <c r="T19" s="432">
        <v>25</v>
      </c>
      <c r="U19" s="437">
        <v>41</v>
      </c>
    </row>
    <row r="20" spans="1:21" s="344" customFormat="1" ht="33.75" customHeight="1" x14ac:dyDescent="0.15">
      <c r="A20" s="772" t="s">
        <v>208</v>
      </c>
      <c r="B20" s="772"/>
      <c r="C20" s="352"/>
      <c r="D20" s="436">
        <v>0</v>
      </c>
      <c r="E20" s="437">
        <v>2</v>
      </c>
      <c r="F20" s="437">
        <v>2</v>
      </c>
      <c r="G20" s="439">
        <v>1040</v>
      </c>
      <c r="H20" s="437">
        <v>205</v>
      </c>
      <c r="I20" s="437">
        <v>1245</v>
      </c>
      <c r="J20" s="439">
        <v>1030</v>
      </c>
      <c r="K20" s="440">
        <v>109</v>
      </c>
      <c r="L20" s="437">
        <v>1139</v>
      </c>
      <c r="M20" s="439">
        <v>74</v>
      </c>
      <c r="N20" s="437">
        <v>14</v>
      </c>
      <c r="O20" s="437">
        <v>88</v>
      </c>
      <c r="P20" s="441">
        <v>0</v>
      </c>
      <c r="Q20" s="437">
        <v>5</v>
      </c>
      <c r="R20" s="437">
        <v>5</v>
      </c>
      <c r="S20" s="439">
        <v>2144</v>
      </c>
      <c r="T20" s="437">
        <v>335</v>
      </c>
      <c r="U20" s="437">
        <v>2479</v>
      </c>
    </row>
    <row r="21" spans="1:21" ht="33.75" customHeight="1" x14ac:dyDescent="0.15">
      <c r="A21" s="768" t="s">
        <v>205</v>
      </c>
      <c r="B21" s="82" t="s">
        <v>191</v>
      </c>
      <c r="C21" s="81"/>
      <c r="D21" s="431">
        <v>0</v>
      </c>
      <c r="E21" s="431">
        <v>0</v>
      </c>
      <c r="F21" s="435">
        <v>0</v>
      </c>
      <c r="G21" s="432">
        <v>407</v>
      </c>
      <c r="H21" s="432">
        <v>21</v>
      </c>
      <c r="I21" s="433">
        <v>428</v>
      </c>
      <c r="J21" s="432">
        <v>435</v>
      </c>
      <c r="K21" s="432">
        <v>1</v>
      </c>
      <c r="L21" s="433">
        <v>436</v>
      </c>
      <c r="M21" s="432">
        <v>34</v>
      </c>
      <c r="N21" s="432">
        <v>0</v>
      </c>
      <c r="O21" s="433">
        <v>34</v>
      </c>
      <c r="P21" s="431">
        <v>0</v>
      </c>
      <c r="Q21" s="432">
        <v>4</v>
      </c>
      <c r="R21" s="437">
        <v>4</v>
      </c>
      <c r="S21" s="434">
        <v>876</v>
      </c>
      <c r="T21" s="432">
        <v>26</v>
      </c>
      <c r="U21" s="437">
        <v>902</v>
      </c>
    </row>
    <row r="22" spans="1:21" ht="33.75" customHeight="1" x14ac:dyDescent="0.15">
      <c r="A22" s="768"/>
      <c r="B22" s="82" t="s">
        <v>192</v>
      </c>
      <c r="C22" s="81"/>
      <c r="D22" s="431">
        <v>0</v>
      </c>
      <c r="E22" s="432">
        <v>2</v>
      </c>
      <c r="F22" s="433">
        <v>2</v>
      </c>
      <c r="G22" s="432">
        <v>630</v>
      </c>
      <c r="H22" s="432">
        <v>154</v>
      </c>
      <c r="I22" s="433">
        <v>784</v>
      </c>
      <c r="J22" s="432">
        <v>593</v>
      </c>
      <c r="K22" s="432">
        <v>85</v>
      </c>
      <c r="L22" s="433">
        <v>678</v>
      </c>
      <c r="M22" s="432">
        <v>40</v>
      </c>
      <c r="N22" s="432">
        <v>12</v>
      </c>
      <c r="O22" s="433">
        <v>52</v>
      </c>
      <c r="P22" s="431">
        <v>0</v>
      </c>
      <c r="Q22" s="432">
        <v>0</v>
      </c>
      <c r="R22" s="437">
        <v>0</v>
      </c>
      <c r="S22" s="434">
        <v>1263</v>
      </c>
      <c r="T22" s="432">
        <v>253</v>
      </c>
      <c r="U22" s="437">
        <v>1516</v>
      </c>
    </row>
    <row r="23" spans="1:21" ht="33.75" customHeight="1" thickBot="1" x14ac:dyDescent="0.2">
      <c r="A23" s="769"/>
      <c r="B23" s="83" t="s">
        <v>190</v>
      </c>
      <c r="C23" s="84"/>
      <c r="D23" s="431">
        <v>0</v>
      </c>
      <c r="E23" s="442">
        <v>0</v>
      </c>
      <c r="F23" s="443">
        <v>0</v>
      </c>
      <c r="G23" s="444">
        <v>3</v>
      </c>
      <c r="H23" s="444">
        <v>30</v>
      </c>
      <c r="I23" s="445">
        <v>33</v>
      </c>
      <c r="J23" s="444">
        <v>2</v>
      </c>
      <c r="K23" s="444">
        <v>23</v>
      </c>
      <c r="L23" s="445">
        <v>25</v>
      </c>
      <c r="M23" s="446">
        <v>0</v>
      </c>
      <c r="N23" s="442">
        <v>2</v>
      </c>
      <c r="O23" s="443">
        <v>2</v>
      </c>
      <c r="P23" s="442">
        <v>0</v>
      </c>
      <c r="Q23" s="444">
        <v>1</v>
      </c>
      <c r="R23" s="447">
        <v>1</v>
      </c>
      <c r="S23" s="448">
        <v>5</v>
      </c>
      <c r="T23" s="444">
        <v>56</v>
      </c>
      <c r="U23" s="447">
        <v>61</v>
      </c>
    </row>
    <row r="24" spans="1:21" ht="18" customHeight="1" thickTop="1" x14ac:dyDescent="0.15">
      <c r="A24" s="31" t="s">
        <v>245</v>
      </c>
      <c r="C24" s="31"/>
      <c r="D24" s="240"/>
      <c r="E24" s="241"/>
      <c r="F24" s="348"/>
      <c r="G24" s="241"/>
      <c r="H24" s="241"/>
      <c r="I24" s="350"/>
      <c r="J24" s="241"/>
      <c r="K24" s="241"/>
      <c r="L24" s="348"/>
      <c r="M24" s="241"/>
      <c r="N24" s="241"/>
      <c r="O24" s="348"/>
      <c r="P24" s="241"/>
      <c r="Q24" s="241"/>
      <c r="R24" s="348"/>
      <c r="S24" s="241"/>
      <c r="T24" s="241"/>
      <c r="U24" s="348"/>
    </row>
    <row r="25" spans="1:21" x14ac:dyDescent="0.15">
      <c r="D25" s="242"/>
      <c r="E25" s="242"/>
      <c r="G25" s="242"/>
      <c r="H25" s="242"/>
      <c r="J25" s="242"/>
      <c r="K25" s="242"/>
      <c r="M25" s="242"/>
      <c r="N25" s="242"/>
      <c r="P25" s="242"/>
      <c r="Q25" s="242"/>
      <c r="S25" s="242"/>
      <c r="T25" s="242"/>
    </row>
    <row r="26" spans="1:21" x14ac:dyDescent="0.15">
      <c r="D26" s="242"/>
      <c r="E26" s="242"/>
      <c r="G26" s="242"/>
      <c r="H26" s="242"/>
      <c r="J26" s="242"/>
      <c r="K26" s="242"/>
      <c r="M26" s="242"/>
      <c r="N26" s="242"/>
      <c r="P26" s="242"/>
      <c r="Q26" s="242"/>
      <c r="S26" s="242"/>
      <c r="T26" s="242"/>
    </row>
    <row r="27" spans="1:21" x14ac:dyDescent="0.15">
      <c r="D27" s="242"/>
      <c r="E27" s="242"/>
      <c r="G27" s="242"/>
      <c r="H27" s="242"/>
      <c r="J27" s="242"/>
      <c r="K27" s="242"/>
      <c r="M27" s="242"/>
      <c r="N27" s="242"/>
      <c r="P27" s="242"/>
      <c r="Q27" s="242"/>
      <c r="S27" s="242"/>
      <c r="T27" s="242"/>
    </row>
    <row r="28" spans="1:21" x14ac:dyDescent="0.15">
      <c r="D28" s="242"/>
      <c r="E28" s="242"/>
      <c r="G28" s="242"/>
      <c r="H28" s="242"/>
      <c r="J28" s="242"/>
      <c r="K28" s="242"/>
      <c r="M28" s="242"/>
      <c r="N28" s="242"/>
      <c r="P28" s="242"/>
      <c r="Q28" s="242"/>
      <c r="S28" s="242"/>
      <c r="T28" s="242"/>
    </row>
  </sheetData>
  <mergeCells count="23">
    <mergeCell ref="A12:B12"/>
    <mergeCell ref="A21:A23"/>
    <mergeCell ref="A13:B13"/>
    <mergeCell ref="A14:B14"/>
    <mergeCell ref="A15:B15"/>
    <mergeCell ref="A16:B16"/>
    <mergeCell ref="A17:B17"/>
    <mergeCell ref="A20:B20"/>
    <mergeCell ref="A18:B18"/>
    <mergeCell ref="A19:B19"/>
    <mergeCell ref="A7:B7"/>
    <mergeCell ref="A8:B8"/>
    <mergeCell ref="A9:B9"/>
    <mergeCell ref="A10:B10"/>
    <mergeCell ref="A11:B11"/>
    <mergeCell ref="Q2:U2"/>
    <mergeCell ref="A3:C6"/>
    <mergeCell ref="D3:F3"/>
    <mergeCell ref="G3:I3"/>
    <mergeCell ref="J3:L3"/>
    <mergeCell ref="M3:O3"/>
    <mergeCell ref="P3:R3"/>
    <mergeCell ref="S3:U3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CFF"/>
    <pageSetUpPr fitToPage="1"/>
  </sheetPr>
  <dimension ref="A1:Z37"/>
  <sheetViews>
    <sheetView zoomScaleNormal="100" workbookViewId="0">
      <selection activeCell="K53" sqref="K53"/>
    </sheetView>
  </sheetViews>
  <sheetFormatPr defaultRowHeight="13.5" x14ac:dyDescent="0.15"/>
  <cols>
    <col min="1" max="1" width="8" style="50" customWidth="1"/>
    <col min="2" max="5" width="3.75" style="50" customWidth="1"/>
    <col min="6" max="6" width="5.875" style="50" customWidth="1"/>
    <col min="7" max="7" width="3.375" style="50" customWidth="1"/>
    <col min="8" max="8" width="3" style="50" bestFit="1" customWidth="1"/>
    <col min="9" max="9" width="5.125" style="50" bestFit="1" customWidth="1"/>
    <col min="10" max="11" width="3.875" style="50" customWidth="1"/>
    <col min="12" max="13" width="3.75" style="50" customWidth="1"/>
    <col min="14" max="16" width="4" style="50" customWidth="1"/>
    <col min="17" max="23" width="3.75" style="50" customWidth="1"/>
    <col min="24" max="24" width="4.375" style="50" customWidth="1"/>
    <col min="25" max="16384" width="9" style="50"/>
  </cols>
  <sheetData>
    <row r="1" spans="1:25" s="11" customFormat="1" ht="27" customHeight="1" x14ac:dyDescent="0.15">
      <c r="A1" s="20" t="s">
        <v>339</v>
      </c>
    </row>
    <row r="2" spans="1:25" ht="15" customHeight="1" thickBot="1" x14ac:dyDescent="0.2">
      <c r="B2" s="32"/>
      <c r="C2" s="32"/>
      <c r="J2" s="32"/>
      <c r="K2" s="243"/>
      <c r="P2" s="599" t="s">
        <v>411</v>
      </c>
      <c r="Q2" s="599"/>
      <c r="R2" s="599"/>
      <c r="S2" s="599"/>
      <c r="T2" s="599"/>
      <c r="U2" s="599"/>
      <c r="V2" s="599"/>
      <c r="W2" s="599"/>
      <c r="X2" s="48"/>
    </row>
    <row r="3" spans="1:25" ht="16.5" customHeight="1" thickTop="1" x14ac:dyDescent="0.15">
      <c r="A3" s="629" t="s">
        <v>157</v>
      </c>
      <c r="B3" s="698"/>
      <c r="C3" s="699"/>
      <c r="D3" s="781" t="s">
        <v>105</v>
      </c>
      <c r="E3" s="782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48"/>
      <c r="Y3" s="244"/>
    </row>
    <row r="4" spans="1:25" ht="16.5" customHeight="1" x14ac:dyDescent="0.15">
      <c r="A4" s="779"/>
      <c r="B4" s="779"/>
      <c r="C4" s="780"/>
      <c r="D4" s="783"/>
      <c r="E4" s="784"/>
      <c r="F4" s="789" t="s">
        <v>140</v>
      </c>
      <c r="G4" s="149"/>
      <c r="H4" s="149"/>
      <c r="I4" s="775" t="s">
        <v>142</v>
      </c>
      <c r="J4" s="149"/>
      <c r="K4" s="149"/>
      <c r="L4" s="149"/>
      <c r="M4" s="149"/>
      <c r="N4" s="525"/>
      <c r="O4" s="526"/>
      <c r="P4" s="791" t="s">
        <v>148</v>
      </c>
      <c r="Q4" s="150"/>
      <c r="R4" s="218"/>
      <c r="S4" s="218"/>
      <c r="T4" s="218"/>
      <c r="U4" s="218"/>
      <c r="V4" s="775" t="s">
        <v>153</v>
      </c>
      <c r="W4" s="151"/>
      <c r="X4" s="109"/>
      <c r="Y4" s="244"/>
    </row>
    <row r="5" spans="1:25" ht="113.25" customHeight="1" x14ac:dyDescent="0.15">
      <c r="A5" s="779"/>
      <c r="B5" s="779"/>
      <c r="C5" s="780"/>
      <c r="D5" s="783"/>
      <c r="E5" s="784"/>
      <c r="F5" s="790"/>
      <c r="G5" s="152" t="s">
        <v>141</v>
      </c>
      <c r="H5" s="152" t="s">
        <v>285</v>
      </c>
      <c r="I5" s="776"/>
      <c r="J5" s="152" t="s">
        <v>143</v>
      </c>
      <c r="K5" s="152" t="s">
        <v>144</v>
      </c>
      <c r="L5" s="153" t="s">
        <v>145</v>
      </c>
      <c r="M5" s="152" t="s">
        <v>146</v>
      </c>
      <c r="N5" s="152" t="s">
        <v>147</v>
      </c>
      <c r="O5" s="524" t="s">
        <v>449</v>
      </c>
      <c r="P5" s="792"/>
      <c r="Q5" s="152" t="s">
        <v>149</v>
      </c>
      <c r="R5" s="153" t="s">
        <v>150</v>
      </c>
      <c r="S5" s="153" t="s">
        <v>151</v>
      </c>
      <c r="T5" s="153" t="s">
        <v>152</v>
      </c>
      <c r="U5" s="152" t="s">
        <v>286</v>
      </c>
      <c r="V5" s="776"/>
      <c r="W5" s="216" t="s">
        <v>154</v>
      </c>
      <c r="X5" s="217"/>
      <c r="Y5" s="244"/>
    </row>
    <row r="6" spans="1:25" ht="9" customHeight="1" x14ac:dyDescent="0.15">
      <c r="A6" s="700"/>
      <c r="B6" s="700"/>
      <c r="C6" s="701"/>
      <c r="D6" s="785"/>
      <c r="E6" s="786"/>
      <c r="F6" s="154"/>
      <c r="G6" s="155"/>
      <c r="H6" s="155"/>
      <c r="I6" s="156"/>
      <c r="J6" s="157"/>
      <c r="K6" s="155"/>
      <c r="L6" s="158"/>
      <c r="M6" s="155"/>
      <c r="N6" s="155"/>
      <c r="O6" s="155"/>
      <c r="P6" s="155"/>
      <c r="Q6" s="156"/>
      <c r="R6" s="157"/>
      <c r="S6" s="158"/>
      <c r="T6" s="158"/>
      <c r="U6" s="158"/>
      <c r="V6" s="155"/>
      <c r="W6" s="156"/>
      <c r="X6" s="110"/>
      <c r="Y6" s="244"/>
    </row>
    <row r="7" spans="1:25" ht="25.5" customHeight="1" x14ac:dyDescent="0.15">
      <c r="A7" s="625" t="s">
        <v>382</v>
      </c>
      <c r="B7" s="625"/>
      <c r="C7" s="626"/>
      <c r="D7" s="793">
        <v>93</v>
      </c>
      <c r="E7" s="711"/>
      <c r="F7" s="215">
        <v>31</v>
      </c>
      <c r="G7" s="215">
        <v>30</v>
      </c>
      <c r="H7" s="215">
        <v>1</v>
      </c>
      <c r="I7" s="215">
        <v>43</v>
      </c>
      <c r="J7" s="215">
        <v>14</v>
      </c>
      <c r="K7" s="215">
        <v>6</v>
      </c>
      <c r="L7" s="215">
        <v>2</v>
      </c>
      <c r="M7" s="215">
        <v>10</v>
      </c>
      <c r="N7" s="214">
        <v>11</v>
      </c>
      <c r="O7" s="479" t="s">
        <v>447</v>
      </c>
      <c r="P7" s="215">
        <v>11</v>
      </c>
      <c r="Q7" s="215">
        <v>5</v>
      </c>
      <c r="R7" s="215">
        <v>1</v>
      </c>
      <c r="S7" s="215">
        <v>1</v>
      </c>
      <c r="T7" s="215">
        <v>1</v>
      </c>
      <c r="U7" s="215">
        <v>3</v>
      </c>
      <c r="V7" s="215">
        <v>8</v>
      </c>
      <c r="W7" s="215">
        <v>8</v>
      </c>
      <c r="X7" s="215"/>
      <c r="Y7" s="244"/>
    </row>
    <row r="8" spans="1:25" s="21" customFormat="1" ht="25.5" customHeight="1" x14ac:dyDescent="0.15">
      <c r="A8" s="625" t="s">
        <v>404</v>
      </c>
      <c r="B8" s="625"/>
      <c r="C8" s="626"/>
      <c r="D8" s="793">
        <v>92</v>
      </c>
      <c r="E8" s="711"/>
      <c r="F8" s="387">
        <v>31</v>
      </c>
      <c r="G8" s="387">
        <v>30</v>
      </c>
      <c r="H8" s="387">
        <v>1</v>
      </c>
      <c r="I8" s="387">
        <v>43</v>
      </c>
      <c r="J8" s="387">
        <v>14</v>
      </c>
      <c r="K8" s="387">
        <v>6</v>
      </c>
      <c r="L8" s="387">
        <v>2</v>
      </c>
      <c r="M8" s="387">
        <v>10</v>
      </c>
      <c r="N8" s="386">
        <v>11</v>
      </c>
      <c r="O8" s="479" t="s">
        <v>447</v>
      </c>
      <c r="P8" s="387">
        <v>11</v>
      </c>
      <c r="Q8" s="387">
        <v>5</v>
      </c>
      <c r="R8" s="387">
        <v>1</v>
      </c>
      <c r="S8" s="387">
        <v>1</v>
      </c>
      <c r="T8" s="387">
        <v>1</v>
      </c>
      <c r="U8" s="387">
        <v>3</v>
      </c>
      <c r="V8" s="387">
        <v>7</v>
      </c>
      <c r="W8" s="387">
        <v>7</v>
      </c>
      <c r="X8" s="215"/>
      <c r="Y8" s="33"/>
    </row>
    <row r="9" spans="1:25" ht="25.5" customHeight="1" thickBot="1" x14ac:dyDescent="0.2">
      <c r="A9" s="619" t="s">
        <v>422</v>
      </c>
      <c r="B9" s="619"/>
      <c r="C9" s="620"/>
      <c r="D9" s="787">
        <v>93</v>
      </c>
      <c r="E9" s="788"/>
      <c r="F9" s="493">
        <v>31</v>
      </c>
      <c r="G9" s="493">
        <v>30</v>
      </c>
      <c r="H9" s="493">
        <v>1</v>
      </c>
      <c r="I9" s="493">
        <v>44</v>
      </c>
      <c r="J9" s="493">
        <v>14</v>
      </c>
      <c r="K9" s="493">
        <v>6</v>
      </c>
      <c r="L9" s="493">
        <v>2</v>
      </c>
      <c r="M9" s="493">
        <v>10</v>
      </c>
      <c r="N9" s="494">
        <v>11</v>
      </c>
      <c r="O9" s="494">
        <v>1</v>
      </c>
      <c r="P9" s="493">
        <v>11</v>
      </c>
      <c r="Q9" s="493">
        <v>5</v>
      </c>
      <c r="R9" s="493">
        <v>1</v>
      </c>
      <c r="S9" s="493">
        <v>1</v>
      </c>
      <c r="T9" s="493">
        <v>1</v>
      </c>
      <c r="U9" s="493">
        <v>3</v>
      </c>
      <c r="V9" s="493">
        <v>7</v>
      </c>
      <c r="W9" s="493">
        <v>7</v>
      </c>
      <c r="X9" s="111"/>
      <c r="Y9" s="244"/>
    </row>
    <row r="10" spans="1:25" ht="18" customHeight="1" thickTop="1" x14ac:dyDescent="0.15">
      <c r="A10" s="3" t="s">
        <v>354</v>
      </c>
      <c r="W10" s="245"/>
    </row>
    <row r="11" spans="1:25" ht="30.75" customHeight="1" x14ac:dyDescent="0.15">
      <c r="A11" s="106"/>
    </row>
    <row r="12" spans="1:25" ht="27" customHeight="1" x14ac:dyDescent="0.15">
      <c r="A12" s="17" t="s">
        <v>340</v>
      </c>
    </row>
    <row r="13" spans="1:25" ht="9.75" customHeight="1" thickBot="1" x14ac:dyDescent="0.2">
      <c r="A13" s="17"/>
    </row>
    <row r="14" spans="1:25" s="21" customFormat="1" ht="27" customHeight="1" thickTop="1" x14ac:dyDescent="0.15">
      <c r="A14" s="629" t="s">
        <v>155</v>
      </c>
      <c r="B14" s="629"/>
      <c r="C14" s="630"/>
      <c r="D14" s="587" t="s">
        <v>92</v>
      </c>
      <c r="E14" s="656"/>
      <c r="F14" s="656"/>
      <c r="G14" s="656"/>
      <c r="H14" s="587" t="s">
        <v>93</v>
      </c>
      <c r="I14" s="656"/>
      <c r="J14" s="656"/>
      <c r="K14" s="656"/>
      <c r="L14" s="591" t="s">
        <v>158</v>
      </c>
      <c r="M14" s="601"/>
      <c r="N14" s="601"/>
      <c r="O14" s="590"/>
      <c r="P14" s="587" t="s">
        <v>159</v>
      </c>
      <c r="Q14" s="656"/>
      <c r="R14" s="656"/>
      <c r="S14" s="656"/>
      <c r="T14" s="587" t="s">
        <v>94</v>
      </c>
      <c r="U14" s="656"/>
      <c r="V14" s="656"/>
      <c r="W14" s="777"/>
    </row>
    <row r="15" spans="1:25" s="21" customFormat="1" ht="27" customHeight="1" x14ac:dyDescent="0.15">
      <c r="A15" s="631"/>
      <c r="B15" s="631"/>
      <c r="C15" s="563"/>
      <c r="D15" s="582" t="s">
        <v>82</v>
      </c>
      <c r="E15" s="582"/>
      <c r="F15" s="582" t="s">
        <v>83</v>
      </c>
      <c r="G15" s="582"/>
      <c r="H15" s="582" t="s">
        <v>82</v>
      </c>
      <c r="I15" s="582"/>
      <c r="J15" s="582" t="s">
        <v>83</v>
      </c>
      <c r="K15" s="582"/>
      <c r="L15" s="582" t="s">
        <v>82</v>
      </c>
      <c r="M15" s="582"/>
      <c r="N15" s="583" t="s">
        <v>83</v>
      </c>
      <c r="O15" s="581"/>
      <c r="P15" s="582" t="s">
        <v>82</v>
      </c>
      <c r="Q15" s="582"/>
      <c r="R15" s="582" t="s">
        <v>83</v>
      </c>
      <c r="S15" s="582"/>
      <c r="T15" s="582" t="s">
        <v>82</v>
      </c>
      <c r="U15" s="582"/>
      <c r="V15" s="582" t="s">
        <v>83</v>
      </c>
      <c r="W15" s="583"/>
    </row>
    <row r="16" spans="1:25" s="52" customFormat="1" ht="24" customHeight="1" x14ac:dyDescent="0.15">
      <c r="A16" s="625" t="s">
        <v>383</v>
      </c>
      <c r="B16" s="625"/>
      <c r="C16" s="625"/>
      <c r="D16" s="643">
        <v>2599</v>
      </c>
      <c r="E16" s="644"/>
      <c r="F16" s="644">
        <v>34818</v>
      </c>
      <c r="G16" s="644"/>
      <c r="H16" s="644">
        <v>2181</v>
      </c>
      <c r="I16" s="644"/>
      <c r="J16" s="644">
        <v>22510</v>
      </c>
      <c r="K16" s="644"/>
      <c r="L16" s="644">
        <v>3047</v>
      </c>
      <c r="M16" s="644"/>
      <c r="N16" s="799">
        <v>32781</v>
      </c>
      <c r="O16" s="799"/>
      <c r="P16" s="644">
        <v>2610</v>
      </c>
      <c r="Q16" s="644"/>
      <c r="R16" s="644">
        <v>23489</v>
      </c>
      <c r="S16" s="644"/>
      <c r="T16" s="644">
        <v>2869</v>
      </c>
      <c r="U16" s="644"/>
      <c r="V16" s="644">
        <v>34317</v>
      </c>
      <c r="W16" s="644"/>
    </row>
    <row r="17" spans="1:26" s="21" customFormat="1" ht="24" customHeight="1" x14ac:dyDescent="0.15">
      <c r="A17" s="625" t="s">
        <v>405</v>
      </c>
      <c r="B17" s="625"/>
      <c r="C17" s="625"/>
      <c r="D17" s="643">
        <v>2765</v>
      </c>
      <c r="E17" s="644"/>
      <c r="F17" s="644">
        <v>38399</v>
      </c>
      <c r="G17" s="644"/>
      <c r="H17" s="644">
        <v>2299</v>
      </c>
      <c r="I17" s="644"/>
      <c r="J17" s="644">
        <v>26523</v>
      </c>
      <c r="K17" s="644"/>
      <c r="L17" s="644">
        <v>3066</v>
      </c>
      <c r="M17" s="644"/>
      <c r="N17" s="800">
        <v>38734</v>
      </c>
      <c r="O17" s="800"/>
      <c r="P17" s="644">
        <v>2645</v>
      </c>
      <c r="Q17" s="644"/>
      <c r="R17" s="644">
        <v>29464</v>
      </c>
      <c r="S17" s="644"/>
      <c r="T17" s="644">
        <v>3140</v>
      </c>
      <c r="U17" s="644"/>
      <c r="V17" s="644">
        <v>39484</v>
      </c>
      <c r="W17" s="644"/>
    </row>
    <row r="18" spans="1:26" s="52" customFormat="1" ht="24" customHeight="1" thickBot="1" x14ac:dyDescent="0.2">
      <c r="A18" s="619" t="s">
        <v>426</v>
      </c>
      <c r="B18" s="619"/>
      <c r="C18" s="620"/>
      <c r="D18" s="797">
        <v>2909</v>
      </c>
      <c r="E18" s="774"/>
      <c r="F18" s="774">
        <v>39212</v>
      </c>
      <c r="G18" s="774"/>
      <c r="H18" s="774">
        <v>2593</v>
      </c>
      <c r="I18" s="774"/>
      <c r="J18" s="774">
        <v>27815</v>
      </c>
      <c r="K18" s="774"/>
      <c r="L18" s="774">
        <v>3114</v>
      </c>
      <c r="M18" s="774"/>
      <c r="N18" s="801">
        <v>39972</v>
      </c>
      <c r="O18" s="801"/>
      <c r="P18" s="774">
        <v>2896</v>
      </c>
      <c r="Q18" s="774"/>
      <c r="R18" s="774">
        <v>27365</v>
      </c>
      <c r="S18" s="774"/>
      <c r="T18" s="774">
        <v>2915</v>
      </c>
      <c r="U18" s="774"/>
      <c r="V18" s="774">
        <v>37415</v>
      </c>
      <c r="W18" s="774"/>
    </row>
    <row r="19" spans="1:26" ht="18" customHeight="1" thickTop="1" x14ac:dyDescent="0.15">
      <c r="A19" s="3" t="s">
        <v>237</v>
      </c>
    </row>
    <row r="20" spans="1:26" ht="41.25" customHeight="1" x14ac:dyDescent="0.15"/>
    <row r="21" spans="1:26" ht="27" customHeight="1" x14ac:dyDescent="0.15">
      <c r="A21" s="17" t="s">
        <v>341</v>
      </c>
    </row>
    <row r="22" spans="1:26" ht="15" customHeight="1" thickBot="1" x14ac:dyDescent="0.2">
      <c r="A22" s="32"/>
      <c r="B22" s="32"/>
      <c r="C22" s="32"/>
      <c r="D22" s="32"/>
      <c r="E22" s="32"/>
      <c r="F22" s="32"/>
      <c r="G22" s="32"/>
      <c r="H22" s="32"/>
      <c r="T22" s="599" t="s">
        <v>357</v>
      </c>
      <c r="U22" s="599"/>
      <c r="V22" s="599"/>
      <c r="W22" s="599"/>
      <c r="X22" s="599"/>
    </row>
    <row r="23" spans="1:26" s="21" customFormat="1" ht="29.25" customHeight="1" thickTop="1" x14ac:dyDescent="0.15">
      <c r="A23" s="590" t="s">
        <v>155</v>
      </c>
      <c r="B23" s="587" t="s">
        <v>193</v>
      </c>
      <c r="C23" s="656"/>
      <c r="D23" s="656"/>
      <c r="E23" s="656"/>
      <c r="F23" s="656"/>
      <c r="G23" s="656"/>
      <c r="H23" s="587" t="s">
        <v>194</v>
      </c>
      <c r="I23" s="656"/>
      <c r="J23" s="656"/>
      <c r="K23" s="656"/>
      <c r="L23" s="656"/>
      <c r="M23" s="656"/>
      <c r="N23" s="656"/>
      <c r="O23" s="656"/>
      <c r="P23" s="656"/>
      <c r="Q23" s="656"/>
      <c r="R23" s="656"/>
      <c r="S23" s="587" t="s">
        <v>195</v>
      </c>
      <c r="T23" s="656"/>
      <c r="U23" s="656"/>
      <c r="V23" s="656"/>
      <c r="W23" s="656"/>
      <c r="X23" s="777"/>
    </row>
    <row r="24" spans="1:26" s="21" customFormat="1" ht="40.5" customHeight="1" x14ac:dyDescent="0.15">
      <c r="A24" s="581"/>
      <c r="B24" s="658" t="s">
        <v>99</v>
      </c>
      <c r="C24" s="794"/>
      <c r="D24" s="658" t="s">
        <v>235</v>
      </c>
      <c r="E24" s="794"/>
      <c r="F24" s="658" t="s">
        <v>276</v>
      </c>
      <c r="G24" s="794"/>
      <c r="H24" s="582" t="s">
        <v>99</v>
      </c>
      <c r="I24" s="794"/>
      <c r="J24" s="658" t="s">
        <v>235</v>
      </c>
      <c r="K24" s="794"/>
      <c r="L24" s="798" t="s">
        <v>244</v>
      </c>
      <c r="M24" s="798"/>
      <c r="N24" s="658" t="s">
        <v>100</v>
      </c>
      <c r="O24" s="658"/>
      <c r="P24" s="794"/>
      <c r="Q24" s="658" t="s">
        <v>236</v>
      </c>
      <c r="R24" s="794"/>
      <c r="S24" s="582" t="s">
        <v>99</v>
      </c>
      <c r="T24" s="582"/>
      <c r="U24" s="658" t="s">
        <v>235</v>
      </c>
      <c r="V24" s="794"/>
      <c r="W24" s="658" t="s">
        <v>277</v>
      </c>
      <c r="X24" s="795"/>
    </row>
    <row r="25" spans="1:26" s="52" customFormat="1" ht="24" customHeight="1" x14ac:dyDescent="0.15">
      <c r="A25" s="174" t="s">
        <v>382</v>
      </c>
      <c r="B25" s="793">
        <v>5</v>
      </c>
      <c r="C25" s="711"/>
      <c r="D25" s="711">
        <v>1</v>
      </c>
      <c r="E25" s="711"/>
      <c r="F25" s="711">
        <v>4</v>
      </c>
      <c r="G25" s="711"/>
      <c r="H25" s="711">
        <v>9</v>
      </c>
      <c r="I25" s="711"/>
      <c r="J25" s="711">
        <v>1</v>
      </c>
      <c r="K25" s="711"/>
      <c r="L25" s="711">
        <v>4</v>
      </c>
      <c r="M25" s="711"/>
      <c r="N25" s="711">
        <v>1</v>
      </c>
      <c r="O25" s="711"/>
      <c r="P25" s="711"/>
      <c r="Q25" s="711">
        <v>3</v>
      </c>
      <c r="R25" s="711"/>
      <c r="S25" s="711">
        <v>30</v>
      </c>
      <c r="T25" s="711"/>
      <c r="U25" s="711">
        <v>24</v>
      </c>
      <c r="V25" s="711"/>
      <c r="W25" s="711">
        <v>6</v>
      </c>
      <c r="X25" s="711"/>
    </row>
    <row r="26" spans="1:26" s="21" customFormat="1" ht="24" customHeight="1" x14ac:dyDescent="0.15">
      <c r="A26" s="174" t="s">
        <v>404</v>
      </c>
      <c r="B26" s="793">
        <v>5</v>
      </c>
      <c r="C26" s="711"/>
      <c r="D26" s="711">
        <v>1</v>
      </c>
      <c r="E26" s="711"/>
      <c r="F26" s="711">
        <v>4</v>
      </c>
      <c r="G26" s="711"/>
      <c r="H26" s="711">
        <v>9</v>
      </c>
      <c r="I26" s="711"/>
      <c r="J26" s="711">
        <v>1</v>
      </c>
      <c r="K26" s="711"/>
      <c r="L26" s="711">
        <v>4</v>
      </c>
      <c r="M26" s="711"/>
      <c r="N26" s="711">
        <v>1</v>
      </c>
      <c r="O26" s="711"/>
      <c r="P26" s="711"/>
      <c r="Q26" s="711">
        <v>3</v>
      </c>
      <c r="R26" s="711"/>
      <c r="S26" s="711">
        <v>30</v>
      </c>
      <c r="T26" s="711"/>
      <c r="U26" s="711">
        <v>24</v>
      </c>
      <c r="V26" s="711"/>
      <c r="W26" s="711">
        <v>6</v>
      </c>
      <c r="X26" s="711"/>
      <c r="Z26" s="33"/>
    </row>
    <row r="27" spans="1:26" s="52" customFormat="1" ht="24" customHeight="1" thickBot="1" x14ac:dyDescent="0.2">
      <c r="A27" s="311" t="s">
        <v>422</v>
      </c>
      <c r="B27" s="796">
        <v>5</v>
      </c>
      <c r="C27" s="778"/>
      <c r="D27" s="778">
        <v>1</v>
      </c>
      <c r="E27" s="778"/>
      <c r="F27" s="778">
        <v>4</v>
      </c>
      <c r="G27" s="778"/>
      <c r="H27" s="778">
        <v>9</v>
      </c>
      <c r="I27" s="778"/>
      <c r="J27" s="778">
        <v>1</v>
      </c>
      <c r="K27" s="778"/>
      <c r="L27" s="778">
        <v>4</v>
      </c>
      <c r="M27" s="778"/>
      <c r="N27" s="778">
        <v>1</v>
      </c>
      <c r="O27" s="778"/>
      <c r="P27" s="778"/>
      <c r="Q27" s="778">
        <v>3</v>
      </c>
      <c r="R27" s="778"/>
      <c r="S27" s="778">
        <v>30</v>
      </c>
      <c r="T27" s="778"/>
      <c r="U27" s="778">
        <v>24</v>
      </c>
      <c r="V27" s="778"/>
      <c r="W27" s="778">
        <v>6</v>
      </c>
      <c r="X27" s="778"/>
    </row>
    <row r="28" spans="1:26" ht="18" customHeight="1" thickTop="1" x14ac:dyDescent="0.15">
      <c r="A28" s="3" t="s">
        <v>237</v>
      </c>
    </row>
    <row r="29" spans="1:26" ht="30" customHeight="1" x14ac:dyDescent="0.15"/>
    <row r="30" spans="1:26" ht="26.25" customHeight="1" x14ac:dyDescent="0.15"/>
    <row r="32" spans="1:26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</sheetData>
  <mergeCells count="111">
    <mergeCell ref="L14:O14"/>
    <mergeCell ref="N15:O15"/>
    <mergeCell ref="N16:O16"/>
    <mergeCell ref="N17:O17"/>
    <mergeCell ref="N18:O18"/>
    <mergeCell ref="U26:V26"/>
    <mergeCell ref="W26:X26"/>
    <mergeCell ref="A8:C8"/>
    <mergeCell ref="D8:E8"/>
    <mergeCell ref="A17:C17"/>
    <mergeCell ref="D17:E17"/>
    <mergeCell ref="F17:G17"/>
    <mergeCell ref="H17:I17"/>
    <mergeCell ref="J17:K17"/>
    <mergeCell ref="L17:M17"/>
    <mergeCell ref="H14:K14"/>
    <mergeCell ref="F24:G24"/>
    <mergeCell ref="A18:C18"/>
    <mergeCell ref="F18:G18"/>
    <mergeCell ref="A23:A24"/>
    <mergeCell ref="B23:G23"/>
    <mergeCell ref="B24:C24"/>
    <mergeCell ref="D24:E24"/>
    <mergeCell ref="H18:I18"/>
    <mergeCell ref="J18:K18"/>
    <mergeCell ref="D18:E18"/>
    <mergeCell ref="U27:V27"/>
    <mergeCell ref="W27:X27"/>
    <mergeCell ref="V15:W15"/>
    <mergeCell ref="W25:X25"/>
    <mergeCell ref="Q25:R25"/>
    <mergeCell ref="S25:T25"/>
    <mergeCell ref="T16:U16"/>
    <mergeCell ref="J26:K26"/>
    <mergeCell ref="L26:M26"/>
    <mergeCell ref="N26:P26"/>
    <mergeCell ref="Q26:R26"/>
    <mergeCell ref="S26:T26"/>
    <mergeCell ref="J27:K27"/>
    <mergeCell ref="L16:M16"/>
    <mergeCell ref="L27:M27"/>
    <mergeCell ref="J25:K25"/>
    <mergeCell ref="J16:K16"/>
    <mergeCell ref="L18:M18"/>
    <mergeCell ref="J24:K24"/>
    <mergeCell ref="L24:M24"/>
    <mergeCell ref="R16:S16"/>
    <mergeCell ref="N25:P25"/>
    <mergeCell ref="B27:C27"/>
    <mergeCell ref="D27:E27"/>
    <mergeCell ref="F25:G25"/>
    <mergeCell ref="F27:G27"/>
    <mergeCell ref="H27:I27"/>
    <mergeCell ref="H25:I25"/>
    <mergeCell ref="B26:C26"/>
    <mergeCell ref="D26:E26"/>
    <mergeCell ref="F26:G26"/>
    <mergeCell ref="H26:I26"/>
    <mergeCell ref="B25:C25"/>
    <mergeCell ref="D25:E25"/>
    <mergeCell ref="L25:M25"/>
    <mergeCell ref="U25:V25"/>
    <mergeCell ref="U24:V24"/>
    <mergeCell ref="S24:T24"/>
    <mergeCell ref="W24:X24"/>
    <mergeCell ref="N24:P24"/>
    <mergeCell ref="S23:X23"/>
    <mergeCell ref="H23:R23"/>
    <mergeCell ref="Q24:R24"/>
    <mergeCell ref="H24:I24"/>
    <mergeCell ref="N27:P27"/>
    <mergeCell ref="Q27:R27"/>
    <mergeCell ref="S27:T27"/>
    <mergeCell ref="A7:C7"/>
    <mergeCell ref="A9:C9"/>
    <mergeCell ref="A3:C6"/>
    <mergeCell ref="A14:C15"/>
    <mergeCell ref="D3:E6"/>
    <mergeCell ref="D9:E9"/>
    <mergeCell ref="D15:E15"/>
    <mergeCell ref="H15:I15"/>
    <mergeCell ref="L15:M15"/>
    <mergeCell ref="D14:G14"/>
    <mergeCell ref="I4:I5"/>
    <mergeCell ref="F15:G15"/>
    <mergeCell ref="J15:K15"/>
    <mergeCell ref="F4:F5"/>
    <mergeCell ref="P4:P5"/>
    <mergeCell ref="D7:E7"/>
    <mergeCell ref="D16:E16"/>
    <mergeCell ref="A16:C16"/>
    <mergeCell ref="H16:I16"/>
    <mergeCell ref="F16:G16"/>
    <mergeCell ref="T22:X22"/>
    <mergeCell ref="P2:W2"/>
    <mergeCell ref="V18:W18"/>
    <mergeCell ref="V16:W16"/>
    <mergeCell ref="P16:Q16"/>
    <mergeCell ref="P18:Q18"/>
    <mergeCell ref="R18:S18"/>
    <mergeCell ref="P15:Q15"/>
    <mergeCell ref="P14:S14"/>
    <mergeCell ref="T15:U15"/>
    <mergeCell ref="R15:S15"/>
    <mergeCell ref="V4:V5"/>
    <mergeCell ref="T14:W14"/>
    <mergeCell ref="P17:Q17"/>
    <mergeCell ref="R17:S17"/>
    <mergeCell ref="T17:U17"/>
    <mergeCell ref="V17:W17"/>
    <mergeCell ref="T18:U18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CFF"/>
    <pageSetUpPr fitToPage="1"/>
  </sheetPr>
  <dimension ref="A1:S44"/>
  <sheetViews>
    <sheetView topLeftCell="A10" zoomScaleNormal="100" workbookViewId="0">
      <selection activeCell="K53" sqref="K53"/>
    </sheetView>
  </sheetViews>
  <sheetFormatPr defaultRowHeight="13.5" x14ac:dyDescent="0.15"/>
  <cols>
    <col min="1" max="2" width="7.625" style="50" customWidth="1"/>
    <col min="3" max="5" width="6.75" style="50" customWidth="1"/>
    <col min="6" max="7" width="5.875" style="50" customWidth="1"/>
    <col min="8" max="8" width="6.75" style="50" customWidth="1"/>
    <col min="9" max="10" width="7.625" style="50" bestFit="1" customWidth="1"/>
    <col min="11" max="13" width="6.375" style="50" customWidth="1"/>
    <col min="14" max="14" width="6.75" style="50" customWidth="1"/>
    <col min="15" max="15" width="7.5" style="50" customWidth="1"/>
    <col min="16" max="16384" width="9" style="50"/>
  </cols>
  <sheetData>
    <row r="1" spans="1:16" s="11" customFormat="1" ht="27" customHeight="1" thickBot="1" x14ac:dyDescent="0.2">
      <c r="A1" s="13" t="s">
        <v>395</v>
      </c>
    </row>
    <row r="2" spans="1:16" s="21" customFormat="1" ht="24" customHeight="1" thickTop="1" x14ac:dyDescent="0.15">
      <c r="A2" s="629" t="s">
        <v>155</v>
      </c>
      <c r="B2" s="810"/>
      <c r="C2" s="591" t="s">
        <v>385</v>
      </c>
      <c r="D2" s="590"/>
      <c r="E2" s="591" t="s">
        <v>95</v>
      </c>
      <c r="F2" s="601"/>
      <c r="G2" s="601"/>
      <c r="H2" s="601"/>
      <c r="I2" s="601"/>
      <c r="J2" s="601"/>
    </row>
    <row r="3" spans="1:16" s="21" customFormat="1" ht="19.5" customHeight="1" x14ac:dyDescent="0.15">
      <c r="A3" s="811"/>
      <c r="B3" s="812"/>
      <c r="C3" s="808" t="s">
        <v>396</v>
      </c>
      <c r="D3" s="809"/>
      <c r="E3" s="808" t="s">
        <v>259</v>
      </c>
      <c r="F3" s="809"/>
      <c r="G3" s="808" t="s">
        <v>258</v>
      </c>
      <c r="H3" s="809"/>
      <c r="I3" s="808" t="s">
        <v>179</v>
      </c>
      <c r="J3" s="815"/>
    </row>
    <row r="4" spans="1:16" s="52" customFormat="1" ht="24" customHeight="1" x14ac:dyDescent="0.15">
      <c r="A4" s="625" t="s">
        <v>383</v>
      </c>
      <c r="B4" s="626"/>
      <c r="C4" s="644">
        <v>32432</v>
      </c>
      <c r="D4" s="644"/>
      <c r="E4" s="643">
        <v>1608</v>
      </c>
      <c r="F4" s="644"/>
      <c r="G4" s="644">
        <v>7137</v>
      </c>
      <c r="H4" s="644"/>
      <c r="I4" s="644">
        <v>8745</v>
      </c>
      <c r="J4" s="644"/>
    </row>
    <row r="5" spans="1:16" s="21" customFormat="1" ht="24" customHeight="1" x14ac:dyDescent="0.15">
      <c r="A5" s="625" t="s">
        <v>405</v>
      </c>
      <c r="B5" s="626"/>
      <c r="C5" s="643">
        <v>44113</v>
      </c>
      <c r="D5" s="644"/>
      <c r="E5" s="643">
        <v>1040</v>
      </c>
      <c r="F5" s="644"/>
      <c r="G5" s="644">
        <v>6257</v>
      </c>
      <c r="H5" s="644"/>
      <c r="I5" s="644">
        <v>7297</v>
      </c>
      <c r="J5" s="644"/>
    </row>
    <row r="6" spans="1:16" s="52" customFormat="1" ht="24" customHeight="1" thickBot="1" x14ac:dyDescent="0.2">
      <c r="A6" s="619" t="s">
        <v>426</v>
      </c>
      <c r="B6" s="620"/>
      <c r="C6" s="632">
        <v>38645</v>
      </c>
      <c r="D6" s="633"/>
      <c r="E6" s="632">
        <v>740</v>
      </c>
      <c r="F6" s="633"/>
      <c r="G6" s="633">
        <v>5730</v>
      </c>
      <c r="H6" s="633"/>
      <c r="I6" s="633">
        <v>6470</v>
      </c>
      <c r="J6" s="633"/>
    </row>
    <row r="7" spans="1:16" ht="18" customHeight="1" thickTop="1" x14ac:dyDescent="0.15">
      <c r="A7" s="3" t="s">
        <v>397</v>
      </c>
    </row>
    <row r="8" spans="1:16" s="160" customFormat="1" ht="18" customHeight="1" x14ac:dyDescent="0.15">
      <c r="A8" s="106" t="s">
        <v>386</v>
      </c>
    </row>
    <row r="9" spans="1:16" s="160" customFormat="1" ht="17.25" customHeight="1" x14ac:dyDescent="0.15">
      <c r="A9" s="807"/>
      <c r="B9" s="807"/>
      <c r="C9" s="807"/>
      <c r="D9" s="807"/>
      <c r="E9" s="807"/>
      <c r="F9" s="807"/>
      <c r="G9" s="807"/>
      <c r="H9" s="807"/>
      <c r="I9" s="807"/>
      <c r="J9" s="807"/>
      <c r="K9" s="807"/>
      <c r="L9" s="807"/>
      <c r="M9" s="807"/>
      <c r="N9" s="807"/>
    </row>
    <row r="10" spans="1:16" ht="9" customHeight="1" x14ac:dyDescent="0.15">
      <c r="A10" s="3"/>
    </row>
    <row r="11" spans="1:16" s="11" customFormat="1" ht="27" customHeight="1" thickBot="1" x14ac:dyDescent="0.2">
      <c r="A11" s="20" t="s">
        <v>379</v>
      </c>
      <c r="B11" s="53"/>
      <c r="C11" s="53"/>
      <c r="D11" s="53"/>
      <c r="E11" s="53"/>
      <c r="F11" s="53"/>
      <c r="G11" s="53"/>
      <c r="H11" s="53"/>
    </row>
    <row r="12" spans="1:16" s="21" customFormat="1" ht="32.25" customHeight="1" thickTop="1" x14ac:dyDescent="0.15">
      <c r="A12" s="590" t="s">
        <v>155</v>
      </c>
      <c r="B12" s="656"/>
      <c r="C12" s="591" t="s">
        <v>111</v>
      </c>
      <c r="D12" s="601"/>
      <c r="E12" s="601"/>
      <c r="F12" s="601"/>
      <c r="G12" s="590"/>
      <c r="H12" s="650" t="s">
        <v>329</v>
      </c>
      <c r="I12" s="601"/>
      <c r="J12" s="601"/>
      <c r="K12" s="197"/>
      <c r="L12" s="197"/>
      <c r="M12" s="628"/>
      <c r="N12" s="625"/>
      <c r="O12" s="625"/>
      <c r="P12" s="215"/>
    </row>
    <row r="13" spans="1:16" s="21" customFormat="1" ht="28.5" customHeight="1" x14ac:dyDescent="0.15">
      <c r="A13" s="813"/>
      <c r="B13" s="814"/>
      <c r="C13" s="205" t="s">
        <v>112</v>
      </c>
      <c r="D13" s="71" t="s">
        <v>113</v>
      </c>
      <c r="E13" s="71" t="s">
        <v>114</v>
      </c>
      <c r="F13" s="659" t="s">
        <v>179</v>
      </c>
      <c r="G13" s="816"/>
      <c r="H13" s="205" t="s">
        <v>112</v>
      </c>
      <c r="I13" s="71" t="s">
        <v>328</v>
      </c>
      <c r="J13" s="141" t="s">
        <v>330</v>
      </c>
      <c r="K13" s="628"/>
      <c r="L13" s="628"/>
      <c r="M13" s="196"/>
      <c r="N13" s="177"/>
      <c r="O13" s="183"/>
      <c r="P13" s="95"/>
    </row>
    <row r="14" spans="1:16" s="52" customFormat="1" ht="24" customHeight="1" x14ac:dyDescent="0.15">
      <c r="A14" s="625" t="s">
        <v>383</v>
      </c>
      <c r="B14" s="626"/>
      <c r="C14" s="260">
        <v>23221</v>
      </c>
      <c r="D14" s="260">
        <v>19230</v>
      </c>
      <c r="E14" s="260">
        <v>13593</v>
      </c>
      <c r="F14" s="644">
        <f>SUM(C14:E14)</f>
        <v>56044</v>
      </c>
      <c r="G14" s="644"/>
      <c r="H14" s="265">
        <v>9800</v>
      </c>
      <c r="I14" s="261">
        <v>63349</v>
      </c>
      <c r="J14" s="261">
        <f>SUM(H14:I14)</f>
        <v>73149</v>
      </c>
      <c r="K14" s="800"/>
      <c r="L14" s="800"/>
      <c r="M14" s="195"/>
      <c r="N14" s="195"/>
      <c r="O14" s="194"/>
      <c r="P14" s="194"/>
    </row>
    <row r="15" spans="1:16" s="21" customFormat="1" ht="24" customHeight="1" x14ac:dyDescent="0.15">
      <c r="A15" s="625" t="s">
        <v>405</v>
      </c>
      <c r="B15" s="626"/>
      <c r="C15" s="377">
        <v>27130</v>
      </c>
      <c r="D15" s="378">
        <v>27116</v>
      </c>
      <c r="E15" s="378">
        <v>14802</v>
      </c>
      <c r="F15" s="644">
        <f>SUM(C15:E15)</f>
        <v>69048</v>
      </c>
      <c r="G15" s="806"/>
      <c r="H15" s="385">
        <v>13045</v>
      </c>
      <c r="I15" s="379">
        <v>70580</v>
      </c>
      <c r="J15" s="379">
        <v>83625</v>
      </c>
      <c r="K15" s="800"/>
      <c r="L15" s="800"/>
      <c r="M15" s="195"/>
      <c r="N15" s="195"/>
      <c r="O15" s="194"/>
      <c r="P15" s="194"/>
    </row>
    <row r="16" spans="1:16" s="52" customFormat="1" ht="24" customHeight="1" thickBot="1" x14ac:dyDescent="0.2">
      <c r="A16" s="619" t="s">
        <v>426</v>
      </c>
      <c r="B16" s="620"/>
      <c r="C16" s="419">
        <v>25678</v>
      </c>
      <c r="D16" s="426">
        <v>27326</v>
      </c>
      <c r="E16" s="426">
        <v>19076</v>
      </c>
      <c r="F16" s="633">
        <v>72080</v>
      </c>
      <c r="G16" s="805"/>
      <c r="H16" s="424">
        <v>21124</v>
      </c>
      <c r="I16" s="425">
        <v>79206</v>
      </c>
      <c r="J16" s="425">
        <v>100330</v>
      </c>
      <c r="K16" s="800"/>
      <c r="L16" s="800"/>
      <c r="M16" s="188"/>
      <c r="N16" s="188"/>
      <c r="O16" s="2"/>
      <c r="P16" s="2"/>
    </row>
    <row r="17" spans="1:16" ht="18" customHeight="1" thickTop="1" x14ac:dyDescent="0.15">
      <c r="A17" s="14" t="s">
        <v>220</v>
      </c>
    </row>
    <row r="18" spans="1:16" s="160" customFormat="1" ht="18" customHeight="1" x14ac:dyDescent="0.15">
      <c r="A18" s="87"/>
      <c r="B18" s="104"/>
    </row>
    <row r="19" spans="1:16" s="160" customFormat="1" ht="15.75" customHeight="1" x14ac:dyDescent="0.15">
      <c r="A19" s="106"/>
      <c r="B19" s="105"/>
    </row>
    <row r="20" spans="1:16" s="160" customFormat="1" ht="12.75" customHeight="1" x14ac:dyDescent="0.15">
      <c r="A20" s="106"/>
      <c r="B20" s="105"/>
    </row>
    <row r="21" spans="1:16" s="160" customFormat="1" ht="12.75" customHeight="1" x14ac:dyDescent="0.15">
      <c r="A21" s="106"/>
      <c r="B21" s="105"/>
    </row>
    <row r="22" spans="1:16" s="160" customFormat="1" ht="12.75" customHeight="1" x14ac:dyDescent="0.15">
      <c r="A22" s="40"/>
      <c r="B22" s="105"/>
    </row>
    <row r="23" spans="1:16" ht="27" customHeight="1" thickBot="1" x14ac:dyDescent="0.2">
      <c r="A23" s="17" t="s">
        <v>342</v>
      </c>
    </row>
    <row r="24" spans="1:16" s="21" customFormat="1" ht="21.75" customHeight="1" thickTop="1" x14ac:dyDescent="0.15">
      <c r="A24" s="601" t="s">
        <v>155</v>
      </c>
      <c r="B24" s="587" t="s">
        <v>227</v>
      </c>
      <c r="C24" s="656"/>
      <c r="D24" s="777"/>
      <c r="E24" s="587" t="s">
        <v>228</v>
      </c>
      <c r="F24" s="656"/>
      <c r="G24" s="656"/>
      <c r="H24" s="587" t="s">
        <v>229</v>
      </c>
      <c r="I24" s="656"/>
      <c r="J24" s="777"/>
      <c r="K24" s="591" t="s">
        <v>230</v>
      </c>
      <c r="L24" s="601"/>
      <c r="M24" s="601"/>
      <c r="N24" s="33"/>
    </row>
    <row r="25" spans="1:16" s="21" customFormat="1" ht="21.75" customHeight="1" x14ac:dyDescent="0.15">
      <c r="A25" s="802"/>
      <c r="B25" s="254" t="s">
        <v>384</v>
      </c>
      <c r="C25" s="388" t="s">
        <v>406</v>
      </c>
      <c r="D25" s="312" t="s">
        <v>427</v>
      </c>
      <c r="E25" s="254" t="s">
        <v>384</v>
      </c>
      <c r="F25" s="388" t="s">
        <v>406</v>
      </c>
      <c r="G25" s="312" t="s">
        <v>427</v>
      </c>
      <c r="H25" s="254" t="s">
        <v>384</v>
      </c>
      <c r="I25" s="388" t="s">
        <v>406</v>
      </c>
      <c r="J25" s="312" t="s">
        <v>427</v>
      </c>
      <c r="K25" s="388" t="s">
        <v>384</v>
      </c>
      <c r="L25" s="312" t="s">
        <v>406</v>
      </c>
      <c r="M25" s="312" t="s">
        <v>427</v>
      </c>
      <c r="N25" s="33"/>
    </row>
    <row r="26" spans="1:16" s="21" customFormat="1" ht="19.5" customHeight="1" x14ac:dyDescent="0.15">
      <c r="A26" s="200" t="s">
        <v>80</v>
      </c>
      <c r="B26" s="395">
        <f t="shared" ref="B26:M26" si="0">SUM(B27:B33)</f>
        <v>5040</v>
      </c>
      <c r="C26" s="394">
        <f t="shared" si="0"/>
        <v>6743</v>
      </c>
      <c r="D26" s="253">
        <f t="shared" si="0"/>
        <v>9114</v>
      </c>
      <c r="E26" s="378">
        <f t="shared" si="0"/>
        <v>981</v>
      </c>
      <c r="F26" s="378">
        <f t="shared" si="0"/>
        <v>1989</v>
      </c>
      <c r="G26" s="253">
        <f t="shared" si="0"/>
        <v>3118</v>
      </c>
      <c r="H26" s="378">
        <f t="shared" si="0"/>
        <v>1761</v>
      </c>
      <c r="I26" s="378">
        <f t="shared" si="0"/>
        <v>2539</v>
      </c>
      <c r="J26" s="253">
        <f t="shared" si="0"/>
        <v>2380</v>
      </c>
      <c r="K26" s="378">
        <f t="shared" si="0"/>
        <v>2528</v>
      </c>
      <c r="L26" s="378">
        <f t="shared" si="0"/>
        <v>3519</v>
      </c>
      <c r="M26" s="253">
        <f t="shared" si="0"/>
        <v>4212</v>
      </c>
      <c r="P26" s="54"/>
    </row>
    <row r="27" spans="1:16" s="21" customFormat="1" ht="19.5" customHeight="1" x14ac:dyDescent="0.15">
      <c r="A27" s="198" t="s">
        <v>115</v>
      </c>
      <c r="B27" s="381">
        <v>1585</v>
      </c>
      <c r="C27" s="382">
        <v>1770</v>
      </c>
      <c r="D27" s="522">
        <v>1872</v>
      </c>
      <c r="E27" s="382">
        <v>594</v>
      </c>
      <c r="F27" s="382">
        <v>1302</v>
      </c>
      <c r="G27" s="522">
        <v>1978</v>
      </c>
      <c r="H27" s="382">
        <v>316</v>
      </c>
      <c r="I27" s="382">
        <v>379</v>
      </c>
      <c r="J27" s="111">
        <v>351</v>
      </c>
      <c r="K27" s="382">
        <v>1082</v>
      </c>
      <c r="L27" s="382">
        <v>2013</v>
      </c>
      <c r="M27" s="514">
        <v>2169</v>
      </c>
      <c r="P27" s="54"/>
    </row>
    <row r="28" spans="1:16" s="21" customFormat="1" ht="19.5" customHeight="1" x14ac:dyDescent="0.15">
      <c r="A28" s="198" t="s">
        <v>116</v>
      </c>
      <c r="B28" s="381">
        <v>252</v>
      </c>
      <c r="C28" s="382">
        <v>366</v>
      </c>
      <c r="D28" s="522">
        <v>712</v>
      </c>
      <c r="E28" s="382">
        <v>93</v>
      </c>
      <c r="F28" s="382">
        <v>212</v>
      </c>
      <c r="G28" s="522">
        <v>268</v>
      </c>
      <c r="H28" s="382">
        <v>89</v>
      </c>
      <c r="I28" s="382">
        <v>152</v>
      </c>
      <c r="J28" s="111">
        <v>118</v>
      </c>
      <c r="K28" s="382">
        <v>85</v>
      </c>
      <c r="L28" s="382">
        <v>163</v>
      </c>
      <c r="M28" s="514">
        <v>229</v>
      </c>
      <c r="P28" s="54"/>
    </row>
    <row r="29" spans="1:16" s="21" customFormat="1" ht="19.5" customHeight="1" x14ac:dyDescent="0.15">
      <c r="A29" s="198" t="s">
        <v>117</v>
      </c>
      <c r="B29" s="381">
        <v>762</v>
      </c>
      <c r="C29" s="382">
        <v>572</v>
      </c>
      <c r="D29" s="522">
        <v>693</v>
      </c>
      <c r="E29" s="382">
        <v>74</v>
      </c>
      <c r="F29" s="382">
        <v>191</v>
      </c>
      <c r="G29" s="522">
        <v>341</v>
      </c>
      <c r="H29" s="382">
        <v>86</v>
      </c>
      <c r="I29" s="382">
        <v>275</v>
      </c>
      <c r="J29" s="111">
        <v>196</v>
      </c>
      <c r="K29" s="382">
        <v>154</v>
      </c>
      <c r="L29" s="382">
        <v>133</v>
      </c>
      <c r="M29" s="514">
        <v>352</v>
      </c>
      <c r="P29" s="54"/>
    </row>
    <row r="30" spans="1:16" s="21" customFormat="1" ht="19.5" customHeight="1" x14ac:dyDescent="0.15">
      <c r="A30" s="198" t="s">
        <v>118</v>
      </c>
      <c r="B30" s="381">
        <v>630</v>
      </c>
      <c r="C30" s="382">
        <v>1235</v>
      </c>
      <c r="D30" s="522">
        <v>1327</v>
      </c>
      <c r="E30" s="382">
        <v>36</v>
      </c>
      <c r="F30" s="382">
        <v>98</v>
      </c>
      <c r="G30" s="522">
        <v>291</v>
      </c>
      <c r="H30" s="382">
        <v>260</v>
      </c>
      <c r="I30" s="382">
        <v>167</v>
      </c>
      <c r="J30" s="111">
        <v>547</v>
      </c>
      <c r="K30" s="382">
        <v>111</v>
      </c>
      <c r="L30" s="382">
        <v>471</v>
      </c>
      <c r="M30" s="514">
        <v>242</v>
      </c>
      <c r="P30" s="54"/>
    </row>
    <row r="31" spans="1:16" s="21" customFormat="1" ht="19.5" customHeight="1" x14ac:dyDescent="0.15">
      <c r="A31" s="198" t="s">
        <v>119</v>
      </c>
      <c r="B31" s="381">
        <v>629</v>
      </c>
      <c r="C31" s="382">
        <v>792</v>
      </c>
      <c r="D31" s="522">
        <v>2029</v>
      </c>
      <c r="E31" s="382">
        <v>78</v>
      </c>
      <c r="F31" s="382">
        <v>75</v>
      </c>
      <c r="G31" s="522">
        <v>160</v>
      </c>
      <c r="H31" s="382">
        <v>301</v>
      </c>
      <c r="I31" s="382">
        <v>461</v>
      </c>
      <c r="J31" s="111">
        <v>291</v>
      </c>
      <c r="K31" s="382">
        <v>152</v>
      </c>
      <c r="L31" s="382">
        <v>270</v>
      </c>
      <c r="M31" s="514">
        <v>592</v>
      </c>
      <c r="P31" s="54"/>
    </row>
    <row r="32" spans="1:16" s="21" customFormat="1" ht="19.5" customHeight="1" x14ac:dyDescent="0.15">
      <c r="A32" s="198" t="s">
        <v>120</v>
      </c>
      <c r="B32" s="381">
        <v>605</v>
      </c>
      <c r="C32" s="382">
        <v>932</v>
      </c>
      <c r="D32" s="522">
        <v>2014</v>
      </c>
      <c r="E32" s="382">
        <v>34</v>
      </c>
      <c r="F32" s="382">
        <v>53</v>
      </c>
      <c r="G32" s="522">
        <v>46</v>
      </c>
      <c r="H32" s="382">
        <v>376</v>
      </c>
      <c r="I32" s="382">
        <v>374</v>
      </c>
      <c r="J32" s="111">
        <v>529</v>
      </c>
      <c r="K32" s="382">
        <v>410</v>
      </c>
      <c r="L32" s="382">
        <v>132</v>
      </c>
      <c r="M32" s="514">
        <v>405</v>
      </c>
      <c r="P32" s="54"/>
    </row>
    <row r="33" spans="1:19" s="21" customFormat="1" ht="19.5" customHeight="1" thickBot="1" x14ac:dyDescent="0.2">
      <c r="A33" s="70" t="s">
        <v>121</v>
      </c>
      <c r="B33" s="182">
        <v>577</v>
      </c>
      <c r="C33" s="73">
        <v>1076</v>
      </c>
      <c r="D33" s="512">
        <v>467</v>
      </c>
      <c r="E33" s="73">
        <v>72</v>
      </c>
      <c r="F33" s="73">
        <v>58</v>
      </c>
      <c r="G33" s="512">
        <v>34</v>
      </c>
      <c r="H33" s="73">
        <v>333</v>
      </c>
      <c r="I33" s="73">
        <v>731</v>
      </c>
      <c r="J33" s="515">
        <v>348</v>
      </c>
      <c r="K33" s="73">
        <v>534</v>
      </c>
      <c r="L33" s="73">
        <v>337</v>
      </c>
      <c r="M33" s="512">
        <v>223</v>
      </c>
      <c r="P33" s="54"/>
    </row>
    <row r="34" spans="1:19" s="21" customFormat="1" ht="18" customHeight="1" thickTop="1" x14ac:dyDescent="0.15">
      <c r="A34" s="601" t="s">
        <v>155</v>
      </c>
      <c r="B34" s="803" t="s">
        <v>231</v>
      </c>
      <c r="C34" s="804"/>
      <c r="D34" s="804"/>
      <c r="E34" s="803" t="s">
        <v>287</v>
      </c>
      <c r="F34" s="804"/>
      <c r="G34" s="804"/>
      <c r="S34" s="14"/>
    </row>
    <row r="35" spans="1:19" s="21" customFormat="1" ht="18.75" customHeight="1" x14ac:dyDescent="0.15">
      <c r="A35" s="802"/>
      <c r="B35" s="203" t="str">
        <f>B25</f>
        <v>４年度</v>
      </c>
      <c r="C35" s="380" t="str">
        <f>C25</f>
        <v>５年度</v>
      </c>
      <c r="D35" s="313" t="str">
        <f>D25</f>
        <v>６年度</v>
      </c>
      <c r="E35" s="254" t="s">
        <v>384</v>
      </c>
      <c r="F35" s="388" t="s">
        <v>406</v>
      </c>
      <c r="G35" s="393" t="str">
        <f>G25</f>
        <v>６年度</v>
      </c>
      <c r="K35" s="112"/>
      <c r="S35" s="15"/>
    </row>
    <row r="36" spans="1:19" s="21" customFormat="1" ht="19.5" customHeight="1" x14ac:dyDescent="0.15">
      <c r="A36" s="200" t="s">
        <v>80</v>
      </c>
      <c r="B36" s="260">
        <f t="shared" ref="B36:G36" si="1">SUM(B37:B43)</f>
        <v>3235</v>
      </c>
      <c r="C36" s="378">
        <f t="shared" si="1"/>
        <v>4378</v>
      </c>
      <c r="D36" s="253">
        <f t="shared" si="1"/>
        <v>4963</v>
      </c>
      <c r="E36" s="260">
        <f t="shared" si="1"/>
        <v>2202</v>
      </c>
      <c r="F36" s="378">
        <f t="shared" si="1"/>
        <v>3501</v>
      </c>
      <c r="G36" s="428">
        <f t="shared" si="1"/>
        <v>3343</v>
      </c>
    </row>
    <row r="37" spans="1:19" s="21" customFormat="1" ht="19.5" customHeight="1" x14ac:dyDescent="0.15">
      <c r="A37" s="198" t="s">
        <v>115</v>
      </c>
      <c r="B37" s="263">
        <v>590</v>
      </c>
      <c r="C37" s="382">
        <v>987</v>
      </c>
      <c r="D37" s="50">
        <v>1148</v>
      </c>
      <c r="E37" s="263">
        <v>1125</v>
      </c>
      <c r="F37" s="382">
        <v>1506</v>
      </c>
      <c r="G37" s="429">
        <v>1604</v>
      </c>
    </row>
    <row r="38" spans="1:19" s="21" customFormat="1" ht="19.5" customHeight="1" x14ac:dyDescent="0.15">
      <c r="A38" s="198" t="s">
        <v>116</v>
      </c>
      <c r="B38" s="263">
        <v>161</v>
      </c>
      <c r="C38" s="382">
        <v>505</v>
      </c>
      <c r="D38" s="50">
        <v>619</v>
      </c>
      <c r="E38" s="263">
        <v>109</v>
      </c>
      <c r="F38" s="382">
        <v>162</v>
      </c>
      <c r="G38" s="429">
        <v>161</v>
      </c>
    </row>
    <row r="39" spans="1:19" s="21" customFormat="1" ht="19.5" customHeight="1" x14ac:dyDescent="0.15">
      <c r="A39" s="198" t="s">
        <v>117</v>
      </c>
      <c r="B39" s="263">
        <v>803</v>
      </c>
      <c r="C39" s="382">
        <v>502</v>
      </c>
      <c r="D39" s="50">
        <v>891</v>
      </c>
      <c r="E39" s="263">
        <v>80</v>
      </c>
      <c r="F39" s="382">
        <v>140</v>
      </c>
      <c r="G39" s="429">
        <v>228</v>
      </c>
    </row>
    <row r="40" spans="1:19" s="21" customFormat="1" ht="19.5" customHeight="1" x14ac:dyDescent="0.15">
      <c r="A40" s="198" t="s">
        <v>118</v>
      </c>
      <c r="B40" s="263">
        <v>357</v>
      </c>
      <c r="C40" s="382">
        <v>1259</v>
      </c>
      <c r="D40" s="50">
        <v>515</v>
      </c>
      <c r="E40" s="263">
        <v>155</v>
      </c>
      <c r="F40" s="382">
        <v>307</v>
      </c>
      <c r="G40" s="429">
        <v>393</v>
      </c>
    </row>
    <row r="41" spans="1:19" s="21" customFormat="1" ht="19.5" customHeight="1" x14ac:dyDescent="0.15">
      <c r="A41" s="198" t="s">
        <v>119</v>
      </c>
      <c r="B41" s="263">
        <v>352</v>
      </c>
      <c r="C41" s="382">
        <v>400</v>
      </c>
      <c r="D41" s="50">
        <v>1020</v>
      </c>
      <c r="E41" s="263">
        <v>269</v>
      </c>
      <c r="F41" s="382">
        <v>175</v>
      </c>
      <c r="G41" s="429">
        <v>388</v>
      </c>
    </row>
    <row r="42" spans="1:19" s="21" customFormat="1" ht="19.5" customHeight="1" x14ac:dyDescent="0.15">
      <c r="A42" s="198" t="s">
        <v>120</v>
      </c>
      <c r="B42" s="263">
        <v>310</v>
      </c>
      <c r="C42" s="382">
        <v>321</v>
      </c>
      <c r="D42" s="50">
        <v>406</v>
      </c>
      <c r="E42" s="263">
        <v>294</v>
      </c>
      <c r="F42" s="382">
        <v>178</v>
      </c>
      <c r="G42" s="429">
        <v>154</v>
      </c>
    </row>
    <row r="43" spans="1:19" s="21" customFormat="1" ht="19.5" customHeight="1" thickBot="1" x14ac:dyDescent="0.2">
      <c r="A43" s="70" t="s">
        <v>121</v>
      </c>
      <c r="B43" s="182">
        <v>662</v>
      </c>
      <c r="C43" s="73">
        <v>404</v>
      </c>
      <c r="D43" s="427">
        <v>364</v>
      </c>
      <c r="E43" s="73">
        <v>170</v>
      </c>
      <c r="F43" s="73">
        <v>1033</v>
      </c>
      <c r="G43" s="430">
        <v>415</v>
      </c>
    </row>
    <row r="44" spans="1:19" s="21" customFormat="1" ht="18" customHeight="1" thickTop="1" x14ac:dyDescent="0.15">
      <c r="A44" s="14" t="s">
        <v>220</v>
      </c>
    </row>
  </sheetData>
  <mergeCells count="46">
    <mergeCell ref="A5:B5"/>
    <mergeCell ref="A14:B14"/>
    <mergeCell ref="K13:L13"/>
    <mergeCell ref="F13:G13"/>
    <mergeCell ref="C12:G12"/>
    <mergeCell ref="G5:H5"/>
    <mergeCell ref="I5:J5"/>
    <mergeCell ref="E3:F3"/>
    <mergeCell ref="A2:B3"/>
    <mergeCell ref="A12:B13"/>
    <mergeCell ref="A6:B6"/>
    <mergeCell ref="E2:J2"/>
    <mergeCell ref="G3:H3"/>
    <mergeCell ref="I3:J3"/>
    <mergeCell ref="E4:F4"/>
    <mergeCell ref="I4:J4"/>
    <mergeCell ref="G4:H4"/>
    <mergeCell ref="C2:D2"/>
    <mergeCell ref="C3:D3"/>
    <mergeCell ref="A4:B4"/>
    <mergeCell ref="C4:D4"/>
    <mergeCell ref="C5:D5"/>
    <mergeCell ref="E5:F5"/>
    <mergeCell ref="M12:O12"/>
    <mergeCell ref="E6:F6"/>
    <mergeCell ref="C6:D6"/>
    <mergeCell ref="G6:H6"/>
    <mergeCell ref="A9:N9"/>
    <mergeCell ref="I6:J6"/>
    <mergeCell ref="H12:J12"/>
    <mergeCell ref="A34:A35"/>
    <mergeCell ref="A24:A25"/>
    <mergeCell ref="K14:L14"/>
    <mergeCell ref="F14:G14"/>
    <mergeCell ref="B34:D34"/>
    <mergeCell ref="K24:M24"/>
    <mergeCell ref="H24:J24"/>
    <mergeCell ref="K15:L15"/>
    <mergeCell ref="K16:L16"/>
    <mergeCell ref="E34:G34"/>
    <mergeCell ref="E24:G24"/>
    <mergeCell ref="B24:D24"/>
    <mergeCell ref="F16:G16"/>
    <mergeCell ref="A16:B16"/>
    <mergeCell ref="A15:B15"/>
    <mergeCell ref="F15:G15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CFF"/>
    <pageSetUpPr fitToPage="1"/>
  </sheetPr>
  <dimension ref="A1:Q25"/>
  <sheetViews>
    <sheetView zoomScaleNormal="100" workbookViewId="0">
      <selection activeCell="K53" sqref="K53"/>
    </sheetView>
  </sheetViews>
  <sheetFormatPr defaultRowHeight="13.5" x14ac:dyDescent="0.15"/>
  <cols>
    <col min="1" max="1" width="8.5" style="50" customWidth="1"/>
    <col min="2" max="2" width="4.75" style="50" customWidth="1"/>
    <col min="3" max="3" width="6.625" style="50" customWidth="1"/>
    <col min="4" max="4" width="6.625" style="21" customWidth="1"/>
    <col min="5" max="6" width="6.625" style="50" customWidth="1"/>
    <col min="7" max="7" width="6.625" style="21" customWidth="1"/>
    <col min="8" max="9" width="6.625" style="50" customWidth="1"/>
    <col min="10" max="10" width="6.625" style="21" customWidth="1"/>
    <col min="11" max="11" width="6.625" style="50" customWidth="1"/>
    <col min="12" max="12" width="8" style="50" customWidth="1"/>
    <col min="13" max="13" width="8" style="21" customWidth="1"/>
    <col min="14" max="14" width="7.75" style="50" bestFit="1" customWidth="1"/>
    <col min="15" max="15" width="6" style="50" hidden="1" customWidth="1"/>
    <col min="16" max="16" width="8.5" style="50" customWidth="1"/>
    <col min="17" max="17" width="7.125" style="50" customWidth="1"/>
    <col min="18" max="29" width="6.5" style="50" customWidth="1"/>
    <col min="30" max="16384" width="9" style="50"/>
  </cols>
  <sheetData>
    <row r="1" spans="1:17" s="11" customFormat="1" ht="27" customHeight="1" x14ac:dyDescent="0.15">
      <c r="A1" s="20" t="s">
        <v>343</v>
      </c>
      <c r="D1" s="21"/>
      <c r="G1" s="21"/>
      <c r="J1" s="21"/>
      <c r="M1" s="21"/>
    </row>
    <row r="2" spans="1:17" s="11" customFormat="1" ht="23.25" customHeight="1" thickBot="1" x14ac:dyDescent="0.2">
      <c r="A2" s="55" t="s">
        <v>160</v>
      </c>
      <c r="B2" s="53"/>
      <c r="C2" s="53"/>
      <c r="D2" s="56"/>
      <c r="E2" s="53"/>
      <c r="F2" s="53"/>
      <c r="G2" s="56"/>
      <c r="H2" s="53"/>
      <c r="I2" s="53"/>
      <c r="J2" s="56"/>
      <c r="K2" s="53"/>
      <c r="L2" s="53"/>
      <c r="M2" s="56"/>
      <c r="N2" s="53"/>
    </row>
    <row r="3" spans="1:17" ht="32.25" customHeight="1" thickTop="1" x14ac:dyDescent="0.15">
      <c r="A3" s="629" t="s">
        <v>155</v>
      </c>
      <c r="B3" s="630"/>
      <c r="C3" s="587" t="s">
        <v>101</v>
      </c>
      <c r="D3" s="587"/>
      <c r="E3" s="587"/>
      <c r="F3" s="587" t="s">
        <v>102</v>
      </c>
      <c r="G3" s="587"/>
      <c r="H3" s="587"/>
      <c r="I3" s="587" t="s">
        <v>103</v>
      </c>
      <c r="J3" s="587"/>
      <c r="K3" s="587"/>
      <c r="L3" s="587" t="s">
        <v>104</v>
      </c>
      <c r="M3" s="587"/>
      <c r="N3" s="591"/>
    </row>
    <row r="4" spans="1:17" ht="34.5" customHeight="1" x14ac:dyDescent="0.15">
      <c r="A4" s="631"/>
      <c r="B4" s="563"/>
      <c r="C4" s="175" t="s">
        <v>384</v>
      </c>
      <c r="D4" s="175" t="s">
        <v>406</v>
      </c>
      <c r="E4" s="314" t="s">
        <v>427</v>
      </c>
      <c r="F4" s="175" t="s">
        <v>384</v>
      </c>
      <c r="G4" s="175" t="s">
        <v>406</v>
      </c>
      <c r="H4" s="314" t="s">
        <v>427</v>
      </c>
      <c r="I4" s="175" t="s">
        <v>384</v>
      </c>
      <c r="J4" s="175" t="s">
        <v>406</v>
      </c>
      <c r="K4" s="314" t="s">
        <v>427</v>
      </c>
      <c r="L4" s="175" t="s">
        <v>384</v>
      </c>
      <c r="M4" s="175" t="s">
        <v>406</v>
      </c>
      <c r="N4" s="314" t="s">
        <v>427</v>
      </c>
    </row>
    <row r="5" spans="1:17" ht="39" customHeight="1" x14ac:dyDescent="0.15">
      <c r="A5" s="817" t="s">
        <v>105</v>
      </c>
      <c r="B5" s="818"/>
      <c r="C5" s="221">
        <f t="shared" ref="C5:N5" si="0">C6+C9+C12</f>
        <v>498111</v>
      </c>
      <c r="D5" s="392">
        <f t="shared" si="0"/>
        <v>500385</v>
      </c>
      <c r="E5" s="451">
        <f t="shared" si="0"/>
        <v>498768</v>
      </c>
      <c r="F5" s="392">
        <f t="shared" si="0"/>
        <v>153844</v>
      </c>
      <c r="G5" s="392">
        <f t="shared" si="0"/>
        <v>157139</v>
      </c>
      <c r="H5" s="451">
        <f t="shared" si="0"/>
        <v>160072</v>
      </c>
      <c r="I5" s="392">
        <f t="shared" si="0"/>
        <v>293709</v>
      </c>
      <c r="J5" s="392">
        <f t="shared" si="0"/>
        <v>289332</v>
      </c>
      <c r="K5" s="451">
        <f t="shared" si="0"/>
        <v>280182</v>
      </c>
      <c r="L5" s="392">
        <f t="shared" si="0"/>
        <v>1015731</v>
      </c>
      <c r="M5" s="392">
        <f t="shared" si="0"/>
        <v>989594</v>
      </c>
      <c r="N5" s="458">
        <f t="shared" si="0"/>
        <v>947070</v>
      </c>
      <c r="O5" s="137"/>
      <c r="P5" s="137"/>
      <c r="Q5" s="137"/>
    </row>
    <row r="6" spans="1:17" ht="39" customHeight="1" x14ac:dyDescent="0.15">
      <c r="A6" s="819" t="s">
        <v>187</v>
      </c>
      <c r="B6" s="101" t="s">
        <v>81</v>
      </c>
      <c r="C6" s="414">
        <f>C7+C8</f>
        <v>365971</v>
      </c>
      <c r="D6" s="414">
        <v>368112</v>
      </c>
      <c r="E6" s="452">
        <v>365491</v>
      </c>
      <c r="F6" s="414">
        <f>F7+F8</f>
        <v>116768</v>
      </c>
      <c r="G6" s="414">
        <v>118913</v>
      </c>
      <c r="H6" s="455">
        <v>120583</v>
      </c>
      <c r="I6" s="392">
        <f>I7+I8</f>
        <v>136561</v>
      </c>
      <c r="J6" s="414">
        <f>J7+J8</f>
        <v>137726</v>
      </c>
      <c r="K6" s="455">
        <v>128053</v>
      </c>
      <c r="L6" s="414">
        <f>L7+L8</f>
        <v>489864</v>
      </c>
      <c r="M6" s="414">
        <f>M7+M8</f>
        <v>479930</v>
      </c>
      <c r="N6" s="26">
        <v>440692</v>
      </c>
      <c r="O6" s="137"/>
      <c r="P6" s="137"/>
      <c r="Q6" s="137"/>
    </row>
    <row r="7" spans="1:17" ht="30" customHeight="1" x14ac:dyDescent="0.15">
      <c r="A7" s="819"/>
      <c r="B7" s="101" t="s">
        <v>106</v>
      </c>
      <c r="C7" s="68">
        <v>103203</v>
      </c>
      <c r="D7" s="68">
        <v>103270</v>
      </c>
      <c r="E7" s="453">
        <v>101901</v>
      </c>
      <c r="F7" s="68">
        <v>15418</v>
      </c>
      <c r="G7" s="68">
        <v>15876</v>
      </c>
      <c r="H7" s="456">
        <v>16250</v>
      </c>
      <c r="I7" s="68">
        <v>16725</v>
      </c>
      <c r="J7" s="68">
        <v>16240</v>
      </c>
      <c r="K7" s="453">
        <v>14581</v>
      </c>
      <c r="L7" s="68">
        <v>86696</v>
      </c>
      <c r="M7" s="68">
        <v>82362</v>
      </c>
      <c r="N7" s="26">
        <v>74085</v>
      </c>
      <c r="O7" s="137"/>
      <c r="P7" s="137"/>
      <c r="Q7" s="137"/>
    </row>
    <row r="8" spans="1:17" ht="30" customHeight="1" x14ac:dyDescent="0.15">
      <c r="A8" s="819"/>
      <c r="B8" s="101" t="s">
        <v>107</v>
      </c>
      <c r="C8" s="69">
        <v>262768</v>
      </c>
      <c r="D8" s="69">
        <v>264842</v>
      </c>
      <c r="E8" s="454">
        <v>263590</v>
      </c>
      <c r="F8" s="68">
        <v>101350</v>
      </c>
      <c r="G8" s="68">
        <v>103037</v>
      </c>
      <c r="H8" s="457">
        <v>104333</v>
      </c>
      <c r="I8" s="69">
        <v>119836</v>
      </c>
      <c r="J8" s="69">
        <v>121486</v>
      </c>
      <c r="K8" s="454">
        <v>113472</v>
      </c>
      <c r="L8" s="69">
        <v>403168</v>
      </c>
      <c r="M8" s="69">
        <v>397568</v>
      </c>
      <c r="N8" s="459">
        <v>366607</v>
      </c>
      <c r="O8" s="137"/>
      <c r="P8" s="137"/>
      <c r="Q8" s="137"/>
    </row>
    <row r="9" spans="1:17" ht="39" customHeight="1" x14ac:dyDescent="0.15">
      <c r="A9" s="819" t="s">
        <v>108</v>
      </c>
      <c r="B9" s="101" t="s">
        <v>81</v>
      </c>
      <c r="C9" s="414">
        <f>C10+C11</f>
        <v>45302</v>
      </c>
      <c r="D9" s="414">
        <f>D10+D11</f>
        <v>45095</v>
      </c>
      <c r="E9" s="452">
        <v>45393</v>
      </c>
      <c r="F9" s="414">
        <f>F10+F11</f>
        <v>19032</v>
      </c>
      <c r="G9" s="414">
        <f>G10+G11</f>
        <v>18916</v>
      </c>
      <c r="H9" s="455">
        <v>19609</v>
      </c>
      <c r="I9" s="414">
        <f>I10+I11</f>
        <v>32281</v>
      </c>
      <c r="J9" s="414">
        <f>J10+J11</f>
        <v>31470</v>
      </c>
      <c r="K9" s="452">
        <v>31793</v>
      </c>
      <c r="L9" s="414">
        <f>L10+L11</f>
        <v>125418</v>
      </c>
      <c r="M9" s="414">
        <f>M10+M11</f>
        <v>123240</v>
      </c>
      <c r="N9" s="26">
        <v>121877</v>
      </c>
      <c r="O9" s="137"/>
      <c r="P9" s="137"/>
      <c r="Q9" s="137"/>
    </row>
    <row r="10" spans="1:17" ht="30" customHeight="1" x14ac:dyDescent="0.15">
      <c r="A10" s="819"/>
      <c r="B10" s="101" t="s">
        <v>106</v>
      </c>
      <c r="C10" s="68">
        <v>20848</v>
      </c>
      <c r="D10" s="68">
        <v>20774</v>
      </c>
      <c r="E10" s="453">
        <v>21017</v>
      </c>
      <c r="F10" s="68">
        <v>4177</v>
      </c>
      <c r="G10" s="68">
        <v>4296</v>
      </c>
      <c r="H10" s="456">
        <v>4417</v>
      </c>
      <c r="I10" s="68">
        <v>4835</v>
      </c>
      <c r="J10" s="68">
        <v>4859</v>
      </c>
      <c r="K10" s="453">
        <v>4620</v>
      </c>
      <c r="L10" s="68">
        <v>26841</v>
      </c>
      <c r="M10" s="68">
        <v>28095</v>
      </c>
      <c r="N10" s="26">
        <v>26721</v>
      </c>
      <c r="O10" s="137"/>
      <c r="P10" s="137"/>
      <c r="Q10" s="137"/>
    </row>
    <row r="11" spans="1:17" ht="30" customHeight="1" x14ac:dyDescent="0.15">
      <c r="A11" s="819"/>
      <c r="B11" s="101" t="s">
        <v>107</v>
      </c>
      <c r="C11" s="68">
        <v>24454</v>
      </c>
      <c r="D11" s="68">
        <v>24321</v>
      </c>
      <c r="E11" s="454">
        <v>24376</v>
      </c>
      <c r="F11" s="69">
        <v>14855</v>
      </c>
      <c r="G11" s="69">
        <v>14620</v>
      </c>
      <c r="H11" s="457">
        <v>15192</v>
      </c>
      <c r="I11" s="68">
        <v>27446</v>
      </c>
      <c r="J11" s="68">
        <v>26611</v>
      </c>
      <c r="K11" s="454">
        <v>27173</v>
      </c>
      <c r="L11" s="69">
        <v>98577</v>
      </c>
      <c r="M11" s="69">
        <v>95145</v>
      </c>
      <c r="N11" s="459">
        <v>95156</v>
      </c>
      <c r="O11" s="137"/>
      <c r="P11" s="137"/>
      <c r="Q11" s="137"/>
    </row>
    <row r="12" spans="1:17" ht="39" customHeight="1" thickBot="1" x14ac:dyDescent="0.2">
      <c r="A12" s="517" t="s">
        <v>196</v>
      </c>
      <c r="B12" s="138" t="s">
        <v>197</v>
      </c>
      <c r="C12" s="516">
        <v>86838</v>
      </c>
      <c r="D12" s="516">
        <v>87178</v>
      </c>
      <c r="E12" s="518">
        <v>87884</v>
      </c>
      <c r="F12" s="68">
        <v>18044</v>
      </c>
      <c r="G12" s="68">
        <v>19310</v>
      </c>
      <c r="H12" s="455">
        <v>19880</v>
      </c>
      <c r="I12" s="414">
        <v>124867</v>
      </c>
      <c r="J12" s="414">
        <v>120136</v>
      </c>
      <c r="K12" s="452">
        <v>120336</v>
      </c>
      <c r="L12" s="68">
        <v>400449</v>
      </c>
      <c r="M12" s="68">
        <v>386424</v>
      </c>
      <c r="N12" s="26">
        <v>384501</v>
      </c>
      <c r="O12" s="137"/>
      <c r="P12" s="137"/>
      <c r="Q12" s="137"/>
    </row>
    <row r="13" spans="1:17" s="243" customFormat="1" ht="18" customHeight="1" thickTop="1" x14ac:dyDescent="0.15">
      <c r="A13" s="139" t="s">
        <v>375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P13" s="140"/>
      <c r="Q13" s="140"/>
    </row>
    <row r="14" spans="1:17" s="243" customFormat="1" ht="16.5" customHeight="1" x14ac:dyDescent="0.15">
      <c r="A14" s="36" t="s">
        <v>398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140"/>
      <c r="P14" s="140"/>
      <c r="Q14" s="140"/>
    </row>
    <row r="15" spans="1:17" s="243" customFormat="1" ht="17.25" customHeight="1" x14ac:dyDescent="0.15">
      <c r="A15" s="36" t="s">
        <v>373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140"/>
      <c r="P15" s="140"/>
      <c r="Q15" s="140"/>
    </row>
    <row r="16" spans="1:17" s="187" customFormat="1" ht="17.25" customHeight="1" x14ac:dyDescent="0.15">
      <c r="A16" s="36" t="s">
        <v>448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s="187" customFormat="1" ht="17.25" customHeight="1" x14ac:dyDescent="0.15">
      <c r="A17" s="36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s="11" customFormat="1" ht="23.25" customHeight="1" thickBot="1" x14ac:dyDescent="0.2">
      <c r="A18" s="55" t="s">
        <v>161</v>
      </c>
      <c r="D18" s="21"/>
      <c r="G18" s="21"/>
      <c r="J18" s="21"/>
      <c r="M18" s="21"/>
    </row>
    <row r="19" spans="1:14" ht="33" customHeight="1" thickTop="1" x14ac:dyDescent="0.15">
      <c r="A19" s="590" t="s">
        <v>155</v>
      </c>
      <c r="B19" s="587"/>
      <c r="C19" s="587" t="s">
        <v>109</v>
      </c>
      <c r="D19" s="587"/>
      <c r="E19" s="587"/>
      <c r="F19" s="587"/>
      <c r="G19" s="587" t="s">
        <v>110</v>
      </c>
      <c r="H19" s="587"/>
      <c r="I19" s="587"/>
      <c r="J19" s="591"/>
      <c r="M19" s="50"/>
    </row>
    <row r="20" spans="1:14" ht="30" customHeight="1" x14ac:dyDescent="0.15">
      <c r="A20" s="628" t="s">
        <v>383</v>
      </c>
      <c r="B20" s="823"/>
      <c r="C20" s="793">
        <v>33</v>
      </c>
      <c r="D20" s="711"/>
      <c r="E20" s="711"/>
      <c r="F20" s="271"/>
      <c r="G20" s="711">
        <v>12</v>
      </c>
      <c r="H20" s="711"/>
      <c r="I20" s="711"/>
      <c r="J20" s="412"/>
      <c r="M20" s="50"/>
    </row>
    <row r="21" spans="1:14" ht="30" customHeight="1" x14ac:dyDescent="0.15">
      <c r="A21" s="628" t="s">
        <v>405</v>
      </c>
      <c r="B21" s="823"/>
      <c r="C21" s="793">
        <v>34</v>
      </c>
      <c r="D21" s="711"/>
      <c r="E21" s="711"/>
      <c r="F21" s="413"/>
      <c r="G21" s="711">
        <v>12</v>
      </c>
      <c r="H21" s="711"/>
      <c r="I21" s="711"/>
      <c r="J21" s="412"/>
      <c r="M21" s="50"/>
    </row>
    <row r="22" spans="1:14" ht="30" customHeight="1" thickBot="1" x14ac:dyDescent="0.2">
      <c r="A22" s="627" t="s">
        <v>428</v>
      </c>
      <c r="B22" s="820"/>
      <c r="C22" s="822">
        <v>35</v>
      </c>
      <c r="D22" s="821"/>
      <c r="E22" s="821"/>
      <c r="F22" s="460"/>
      <c r="G22" s="821">
        <v>12</v>
      </c>
      <c r="H22" s="821"/>
      <c r="I22" s="821"/>
      <c r="J22" s="461"/>
      <c r="M22" s="50"/>
    </row>
    <row r="23" spans="1:14" ht="18" customHeight="1" thickTop="1" x14ac:dyDescent="0.15">
      <c r="A23" s="3" t="s">
        <v>221</v>
      </c>
    </row>
    <row r="24" spans="1:14" x14ac:dyDescent="0.15">
      <c r="A24" s="3"/>
    </row>
    <row r="25" spans="1:14" x14ac:dyDescent="0.15">
      <c r="A25" s="3" t="s">
        <v>401</v>
      </c>
      <c r="B25" s="3"/>
    </row>
  </sheetData>
  <mergeCells count="20">
    <mergeCell ref="A22:B22"/>
    <mergeCell ref="G22:I22"/>
    <mergeCell ref="C22:E22"/>
    <mergeCell ref="G20:I20"/>
    <mergeCell ref="A20:B20"/>
    <mergeCell ref="C20:E20"/>
    <mergeCell ref="A21:B21"/>
    <mergeCell ref="C21:E21"/>
    <mergeCell ref="G21:I21"/>
    <mergeCell ref="A3:B4"/>
    <mergeCell ref="C3:E3"/>
    <mergeCell ref="G19:J19"/>
    <mergeCell ref="L3:N3"/>
    <mergeCell ref="F3:H3"/>
    <mergeCell ref="I3:K3"/>
    <mergeCell ref="A19:B19"/>
    <mergeCell ref="C19:F19"/>
    <mergeCell ref="A5:B5"/>
    <mergeCell ref="A6:A8"/>
    <mergeCell ref="A9:A11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CFF"/>
  </sheetPr>
  <dimension ref="A1:N50"/>
  <sheetViews>
    <sheetView topLeftCell="A4" zoomScaleNormal="100" workbookViewId="0">
      <selection activeCell="K53" sqref="K53"/>
    </sheetView>
  </sheetViews>
  <sheetFormatPr defaultRowHeight="13.5" x14ac:dyDescent="0.15"/>
  <cols>
    <col min="1" max="1" width="10.25" style="50" customWidth="1"/>
    <col min="2" max="4" width="6.75" style="50" customWidth="1"/>
    <col min="5" max="11" width="7.375" style="50" customWidth="1"/>
    <col min="12" max="12" width="6.625" style="50" customWidth="1"/>
    <col min="13" max="13" width="3.5" style="50" customWidth="1"/>
    <col min="14" max="16384" width="9" style="50"/>
  </cols>
  <sheetData>
    <row r="1" spans="1:14" s="20" customFormat="1" ht="27" customHeight="1" x14ac:dyDescent="0.15">
      <c r="A1" s="20" t="s">
        <v>344</v>
      </c>
    </row>
    <row r="2" spans="1:14" s="20" customFormat="1" ht="22.5" customHeight="1" thickBot="1" x14ac:dyDescent="0.2">
      <c r="A2" s="55" t="s">
        <v>162</v>
      </c>
    </row>
    <row r="3" spans="1:14" s="34" customFormat="1" ht="45" customHeight="1" thickTop="1" x14ac:dyDescent="0.15">
      <c r="A3" s="601" t="s">
        <v>177</v>
      </c>
      <c r="B3" s="824"/>
      <c r="C3" s="590" t="s">
        <v>131</v>
      </c>
      <c r="D3" s="587"/>
      <c r="E3" s="204" t="s">
        <v>278</v>
      </c>
      <c r="F3" s="204" t="s">
        <v>279</v>
      </c>
      <c r="G3" s="204" t="s">
        <v>280</v>
      </c>
      <c r="H3" s="204" t="s">
        <v>132</v>
      </c>
      <c r="I3" s="204" t="s">
        <v>134</v>
      </c>
      <c r="J3" s="204" t="s">
        <v>133</v>
      </c>
      <c r="K3" s="204" t="s">
        <v>135</v>
      </c>
      <c r="L3" s="657" t="s">
        <v>198</v>
      </c>
      <c r="M3" s="825"/>
    </row>
    <row r="4" spans="1:14" s="58" customFormat="1" ht="17.25" customHeight="1" x14ac:dyDescent="0.15">
      <c r="A4" s="826" t="s">
        <v>387</v>
      </c>
      <c r="B4" s="206" t="s">
        <v>241</v>
      </c>
      <c r="C4" s="606">
        <f>SUM(E4:K4)</f>
        <v>9263</v>
      </c>
      <c r="D4" s="605"/>
      <c r="E4" s="67">
        <v>2741</v>
      </c>
      <c r="F4" s="260">
        <v>1327</v>
      </c>
      <c r="G4" s="260">
        <v>1762</v>
      </c>
      <c r="H4" s="260">
        <v>362</v>
      </c>
      <c r="I4" s="260">
        <v>1215</v>
      </c>
      <c r="J4" s="260">
        <v>628</v>
      </c>
      <c r="K4" s="260">
        <v>1228</v>
      </c>
      <c r="L4" s="646" t="s">
        <v>394</v>
      </c>
      <c r="M4" s="646"/>
    </row>
    <row r="5" spans="1:14" s="58" customFormat="1" ht="17.25" customHeight="1" x14ac:dyDescent="0.15">
      <c r="A5" s="563"/>
      <c r="B5" s="190" t="s">
        <v>242</v>
      </c>
      <c r="C5" s="827">
        <f>SUM(E5:M5)</f>
        <v>163932</v>
      </c>
      <c r="D5" s="828"/>
      <c r="E5" s="223">
        <v>51508</v>
      </c>
      <c r="F5" s="343">
        <v>19366</v>
      </c>
      <c r="G5" s="343">
        <v>16874</v>
      </c>
      <c r="H5" s="343">
        <v>17780</v>
      </c>
      <c r="I5" s="343">
        <v>7855</v>
      </c>
      <c r="J5" s="343">
        <v>10568</v>
      </c>
      <c r="K5" s="343">
        <v>13857</v>
      </c>
      <c r="L5" s="683">
        <v>26124</v>
      </c>
      <c r="M5" s="683"/>
    </row>
    <row r="6" spans="1:14" s="58" customFormat="1" ht="17.25" customHeight="1" x14ac:dyDescent="0.15">
      <c r="A6" s="826" t="s">
        <v>407</v>
      </c>
      <c r="B6" s="206" t="s">
        <v>241</v>
      </c>
      <c r="C6" s="606">
        <f>SUM(E6:K6)</f>
        <v>5630</v>
      </c>
      <c r="D6" s="605"/>
      <c r="E6" s="67">
        <v>1863</v>
      </c>
      <c r="F6" s="399">
        <v>1108</v>
      </c>
      <c r="G6" s="399">
        <v>890</v>
      </c>
      <c r="H6" s="399">
        <v>191</v>
      </c>
      <c r="I6" s="399">
        <v>620</v>
      </c>
      <c r="J6" s="399">
        <v>337</v>
      </c>
      <c r="K6" s="399">
        <v>621</v>
      </c>
      <c r="L6" s="646" t="s">
        <v>394</v>
      </c>
      <c r="M6" s="646"/>
    </row>
    <row r="7" spans="1:14" s="58" customFormat="1" ht="17.25" customHeight="1" x14ac:dyDescent="0.15">
      <c r="A7" s="563"/>
      <c r="B7" s="190" t="s">
        <v>242</v>
      </c>
      <c r="C7" s="827">
        <f>SUM(E7:M7)</f>
        <v>103346</v>
      </c>
      <c r="D7" s="828"/>
      <c r="E7" s="67">
        <v>37233</v>
      </c>
      <c r="F7" s="399">
        <v>16098</v>
      </c>
      <c r="G7" s="399">
        <v>9134</v>
      </c>
      <c r="H7" s="399">
        <v>9302</v>
      </c>
      <c r="I7" s="399">
        <v>3906</v>
      </c>
      <c r="J7" s="399">
        <v>5741</v>
      </c>
      <c r="K7" s="399">
        <v>7743</v>
      </c>
      <c r="L7" s="644">
        <v>14189</v>
      </c>
      <c r="M7" s="644"/>
    </row>
    <row r="8" spans="1:14" s="58" customFormat="1" ht="17.25" customHeight="1" x14ac:dyDescent="0.15">
      <c r="A8" s="839" t="s">
        <v>430</v>
      </c>
      <c r="B8" s="315" t="s">
        <v>241</v>
      </c>
      <c r="C8" s="840">
        <f t="shared" ref="C8" si="0">SUM(E8:K8)</f>
        <v>1450</v>
      </c>
      <c r="D8" s="841"/>
      <c r="E8" s="415">
        <v>547</v>
      </c>
      <c r="F8" s="416">
        <v>293</v>
      </c>
      <c r="G8" s="416">
        <v>212</v>
      </c>
      <c r="H8" s="416">
        <v>112</v>
      </c>
      <c r="I8" s="416">
        <v>139</v>
      </c>
      <c r="J8" s="416">
        <v>57</v>
      </c>
      <c r="K8" s="416">
        <v>90</v>
      </c>
      <c r="L8" s="843" t="s">
        <v>434</v>
      </c>
      <c r="M8" s="843"/>
    </row>
    <row r="9" spans="1:14" s="58" customFormat="1" ht="17.25" customHeight="1" thickBot="1" x14ac:dyDescent="0.2">
      <c r="A9" s="620"/>
      <c r="B9" s="316" t="s">
        <v>242</v>
      </c>
      <c r="C9" s="621">
        <f>SUM(E9:M9)</f>
        <v>26219</v>
      </c>
      <c r="D9" s="622"/>
      <c r="E9" s="417">
        <v>8725</v>
      </c>
      <c r="F9" s="418">
        <v>3350</v>
      </c>
      <c r="G9" s="418">
        <v>1857</v>
      </c>
      <c r="H9" s="418">
        <v>5600</v>
      </c>
      <c r="I9" s="418">
        <v>988</v>
      </c>
      <c r="J9" s="418">
        <v>902</v>
      </c>
      <c r="K9" s="418">
        <v>1427</v>
      </c>
      <c r="L9" s="842">
        <v>3370</v>
      </c>
      <c r="M9" s="842"/>
    </row>
    <row r="10" spans="1:14" ht="14.25" customHeight="1" thickTop="1" x14ac:dyDescent="0.15">
      <c r="A10" s="3" t="s">
        <v>378</v>
      </c>
    </row>
    <row r="11" spans="1:14" ht="14.25" customHeight="1" x14ac:dyDescent="0.15">
      <c r="A11" s="3" t="s">
        <v>435</v>
      </c>
    </row>
    <row r="12" spans="1:14" s="11" customFormat="1" ht="22.5" customHeight="1" thickBot="1" x14ac:dyDescent="0.2">
      <c r="A12" s="55" t="s">
        <v>399</v>
      </c>
      <c r="M12" s="59"/>
      <c r="N12" s="59"/>
    </row>
    <row r="13" spans="1:14" s="21" customFormat="1" ht="19.5" customHeight="1" thickTop="1" x14ac:dyDescent="0.15">
      <c r="A13" s="601" t="s">
        <v>177</v>
      </c>
      <c r="B13" s="591" t="s">
        <v>136</v>
      </c>
      <c r="C13" s="601"/>
      <c r="D13" s="590"/>
      <c r="E13" s="601" t="s">
        <v>134</v>
      </c>
      <c r="F13" s="601"/>
      <c r="G13" s="590"/>
      <c r="H13" s="601" t="s">
        <v>137</v>
      </c>
      <c r="I13" s="601"/>
      <c r="J13" s="601"/>
      <c r="K13" s="591" t="s">
        <v>264</v>
      </c>
      <c r="L13" s="601"/>
      <c r="M13" s="215"/>
    </row>
    <row r="14" spans="1:14" s="21" customFormat="1" ht="19.5" customHeight="1" x14ac:dyDescent="0.15">
      <c r="A14" s="802"/>
      <c r="B14" s="191" t="s">
        <v>129</v>
      </c>
      <c r="C14" s="191" t="s">
        <v>130</v>
      </c>
      <c r="D14" s="219" t="s">
        <v>198</v>
      </c>
      <c r="E14" s="191" t="s">
        <v>129</v>
      </c>
      <c r="F14" s="191" t="s">
        <v>130</v>
      </c>
      <c r="G14" s="219" t="s">
        <v>198</v>
      </c>
      <c r="H14" s="191" t="s">
        <v>129</v>
      </c>
      <c r="I14" s="191" t="s">
        <v>130</v>
      </c>
      <c r="J14" s="219" t="s">
        <v>198</v>
      </c>
      <c r="K14" s="583" t="s">
        <v>198</v>
      </c>
      <c r="L14" s="832"/>
      <c r="M14" s="215"/>
    </row>
    <row r="15" spans="1:14" s="52" customFormat="1" ht="24" customHeight="1" x14ac:dyDescent="0.15">
      <c r="A15" s="251" t="s">
        <v>388</v>
      </c>
      <c r="B15" s="262">
        <v>2326</v>
      </c>
      <c r="C15" s="260">
        <v>21530</v>
      </c>
      <c r="D15" s="260">
        <v>8</v>
      </c>
      <c r="E15" s="260">
        <v>1278</v>
      </c>
      <c r="F15" s="260">
        <v>11201</v>
      </c>
      <c r="G15" s="260">
        <v>24</v>
      </c>
      <c r="H15" s="260">
        <v>1140</v>
      </c>
      <c r="I15" s="260">
        <v>14626</v>
      </c>
      <c r="J15" s="260">
        <v>74</v>
      </c>
      <c r="K15" s="800">
        <v>8373</v>
      </c>
      <c r="L15" s="800"/>
      <c r="M15" s="194"/>
    </row>
    <row r="16" spans="1:14" s="21" customFormat="1" ht="24" customHeight="1" x14ac:dyDescent="0.15">
      <c r="A16" s="251" t="s">
        <v>408</v>
      </c>
      <c r="B16" s="400">
        <v>1919</v>
      </c>
      <c r="C16" s="399">
        <v>24442</v>
      </c>
      <c r="D16" s="399">
        <v>10</v>
      </c>
      <c r="E16" s="399">
        <v>1254</v>
      </c>
      <c r="F16" s="399">
        <v>12367</v>
      </c>
      <c r="G16" s="399">
        <v>51</v>
      </c>
      <c r="H16" s="399">
        <v>1179</v>
      </c>
      <c r="I16" s="399">
        <v>12730</v>
      </c>
      <c r="J16" s="399">
        <v>41</v>
      </c>
      <c r="K16" s="800">
        <v>8776</v>
      </c>
      <c r="L16" s="800"/>
      <c r="M16" s="194"/>
    </row>
    <row r="17" spans="1:13" s="52" customFormat="1" ht="24" customHeight="1" thickBot="1" x14ac:dyDescent="0.2">
      <c r="A17" s="317" t="s">
        <v>431</v>
      </c>
      <c r="B17" s="419">
        <v>2019</v>
      </c>
      <c r="C17" s="420">
        <v>36474</v>
      </c>
      <c r="D17" s="420">
        <v>0</v>
      </c>
      <c r="E17" s="420">
        <v>1219</v>
      </c>
      <c r="F17" s="420">
        <v>13245</v>
      </c>
      <c r="G17" s="420">
        <v>32</v>
      </c>
      <c r="H17" s="420">
        <v>1159</v>
      </c>
      <c r="I17" s="420">
        <v>12566</v>
      </c>
      <c r="J17" s="420">
        <v>19</v>
      </c>
      <c r="K17" s="834">
        <v>8657</v>
      </c>
      <c r="L17" s="834"/>
      <c r="M17" s="2"/>
    </row>
    <row r="18" spans="1:13" ht="18" customHeight="1" thickTop="1" x14ac:dyDescent="0.15">
      <c r="A18" s="3" t="s">
        <v>268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</row>
    <row r="19" spans="1:13" ht="18" customHeight="1" x14ac:dyDescent="0.15">
      <c r="A19" s="106"/>
    </row>
    <row r="20" spans="1:13" ht="14.25" customHeight="1" x14ac:dyDescent="0.15"/>
    <row r="21" spans="1:13" s="11" customFormat="1" ht="27" customHeight="1" thickBot="1" x14ac:dyDescent="0.2">
      <c r="A21" s="13" t="s">
        <v>345</v>
      </c>
      <c r="D21" s="59"/>
      <c r="E21" s="59"/>
      <c r="L21" s="59"/>
      <c r="M21" s="59"/>
    </row>
    <row r="22" spans="1:13" s="21" customFormat="1" ht="30.75" customHeight="1" thickTop="1" x14ac:dyDescent="0.15">
      <c r="A22" s="629" t="s">
        <v>155</v>
      </c>
      <c r="B22" s="630"/>
      <c r="C22" s="719" t="s">
        <v>189</v>
      </c>
      <c r="D22" s="835"/>
      <c r="E22" s="719" t="s">
        <v>163</v>
      </c>
      <c r="F22" s="836"/>
      <c r="G22" s="719" t="s">
        <v>226</v>
      </c>
      <c r="H22" s="836"/>
      <c r="I22" s="837" t="s">
        <v>265</v>
      </c>
      <c r="J22" s="838"/>
      <c r="K22" s="831"/>
      <c r="L22" s="831"/>
      <c r="M22" s="95"/>
    </row>
    <row r="23" spans="1:13" s="21" customFormat="1" ht="21.75" customHeight="1" x14ac:dyDescent="0.15">
      <c r="A23" s="631"/>
      <c r="B23" s="563"/>
      <c r="C23" s="101" t="s">
        <v>138</v>
      </c>
      <c r="D23" s="100" t="s">
        <v>267</v>
      </c>
      <c r="E23" s="219" t="s">
        <v>139</v>
      </c>
      <c r="F23" s="212" t="s">
        <v>267</v>
      </c>
      <c r="G23" s="219" t="s">
        <v>400</v>
      </c>
      <c r="H23" s="212" t="s">
        <v>267</v>
      </c>
      <c r="I23" s="219" t="s">
        <v>266</v>
      </c>
      <c r="J23" s="212" t="s">
        <v>267</v>
      </c>
      <c r="K23" s="162"/>
      <c r="L23" s="211"/>
    </row>
    <row r="24" spans="1:13" s="52" customFormat="1" ht="19.5" customHeight="1" x14ac:dyDescent="0.15">
      <c r="A24" s="581" t="s">
        <v>388</v>
      </c>
      <c r="B24" s="66" t="s">
        <v>129</v>
      </c>
      <c r="C24" s="266">
        <v>376</v>
      </c>
      <c r="D24" s="267">
        <v>4064</v>
      </c>
      <c r="E24" s="264">
        <v>527</v>
      </c>
      <c r="F24" s="264">
        <v>4016</v>
      </c>
      <c r="G24" s="267">
        <v>429</v>
      </c>
      <c r="H24" s="267">
        <v>4068</v>
      </c>
      <c r="I24" s="267">
        <v>541</v>
      </c>
      <c r="J24" s="267">
        <v>5059</v>
      </c>
      <c r="K24" s="194"/>
      <c r="L24" s="194"/>
    </row>
    <row r="25" spans="1:13" s="52" customFormat="1" ht="19.5" customHeight="1" x14ac:dyDescent="0.15">
      <c r="A25" s="832"/>
      <c r="B25" s="190" t="s">
        <v>130</v>
      </c>
      <c r="C25" s="268">
        <v>25465</v>
      </c>
      <c r="D25" s="269">
        <v>27710</v>
      </c>
      <c r="E25" s="269">
        <v>12531</v>
      </c>
      <c r="F25" s="269">
        <v>25003</v>
      </c>
      <c r="G25" s="269">
        <v>5458</v>
      </c>
      <c r="H25" s="269">
        <v>21381</v>
      </c>
      <c r="I25" s="269">
        <v>22393</v>
      </c>
      <c r="J25" s="269">
        <v>25701</v>
      </c>
      <c r="K25" s="194"/>
      <c r="L25" s="194"/>
    </row>
    <row r="26" spans="1:13" s="21" customFormat="1" ht="19.5" customHeight="1" x14ac:dyDescent="0.15">
      <c r="A26" s="581" t="s">
        <v>408</v>
      </c>
      <c r="B26" s="222" t="s">
        <v>129</v>
      </c>
      <c r="C26" s="401">
        <v>345</v>
      </c>
      <c r="D26" s="402">
        <v>3969</v>
      </c>
      <c r="E26" s="406">
        <v>452</v>
      </c>
      <c r="F26" s="406">
        <v>3884</v>
      </c>
      <c r="G26" s="402">
        <v>338</v>
      </c>
      <c r="H26" s="402">
        <v>3776</v>
      </c>
      <c r="I26" s="402">
        <v>505</v>
      </c>
      <c r="J26" s="402">
        <v>4658</v>
      </c>
      <c r="K26" s="194"/>
      <c r="L26" s="194"/>
    </row>
    <row r="27" spans="1:13" s="21" customFormat="1" ht="19.5" customHeight="1" x14ac:dyDescent="0.15">
      <c r="A27" s="832"/>
      <c r="B27" s="190" t="s">
        <v>130</v>
      </c>
      <c r="C27" s="404">
        <v>94601</v>
      </c>
      <c r="D27" s="405">
        <v>38334</v>
      </c>
      <c r="E27" s="405">
        <v>12551</v>
      </c>
      <c r="F27" s="405">
        <v>24167</v>
      </c>
      <c r="G27" s="405">
        <v>4393</v>
      </c>
      <c r="H27" s="405">
        <v>19727</v>
      </c>
      <c r="I27" s="405">
        <v>16718</v>
      </c>
      <c r="J27" s="405">
        <v>23593</v>
      </c>
      <c r="K27" s="194"/>
      <c r="L27" s="194"/>
    </row>
    <row r="28" spans="1:13" s="52" customFormat="1" ht="19.5" customHeight="1" x14ac:dyDescent="0.15">
      <c r="A28" s="829" t="s">
        <v>431</v>
      </c>
      <c r="B28" s="318" t="s">
        <v>129</v>
      </c>
      <c r="C28" s="421">
        <v>350</v>
      </c>
      <c r="D28" s="253">
        <v>3955</v>
      </c>
      <c r="E28" s="188">
        <v>315</v>
      </c>
      <c r="F28" s="188">
        <v>3907</v>
      </c>
      <c r="G28" s="253">
        <v>422</v>
      </c>
      <c r="H28" s="253">
        <v>3709</v>
      </c>
      <c r="I28" s="253">
        <v>606</v>
      </c>
      <c r="J28" s="253">
        <v>4331</v>
      </c>
      <c r="K28" s="2"/>
      <c r="L28" s="2"/>
    </row>
    <row r="29" spans="1:13" s="52" customFormat="1" ht="19.5" customHeight="1" thickBot="1" x14ac:dyDescent="0.2">
      <c r="A29" s="833"/>
      <c r="B29" s="319" t="s">
        <v>130</v>
      </c>
      <c r="C29" s="419">
        <v>19725</v>
      </c>
      <c r="D29" s="420">
        <v>26685</v>
      </c>
      <c r="E29" s="420">
        <v>9422</v>
      </c>
      <c r="F29" s="420">
        <v>24963</v>
      </c>
      <c r="G29" s="420">
        <v>5967</v>
      </c>
      <c r="H29" s="420">
        <v>19783</v>
      </c>
      <c r="I29" s="420">
        <v>15833</v>
      </c>
      <c r="J29" s="420">
        <v>21234</v>
      </c>
      <c r="K29" s="2"/>
      <c r="L29" s="2"/>
    </row>
    <row r="30" spans="1:13" s="52" customFormat="1" ht="19.5" customHeight="1" thickTop="1" x14ac:dyDescent="0.15">
      <c r="A30" s="629" t="s">
        <v>155</v>
      </c>
      <c r="B30" s="626"/>
      <c r="C30" s="719" t="s">
        <v>359</v>
      </c>
      <c r="D30" s="722"/>
      <c r="E30" s="722"/>
      <c r="F30" s="224"/>
      <c r="G30" s="747"/>
      <c r="H30" s="747"/>
      <c r="I30" s="747"/>
      <c r="J30" s="747"/>
      <c r="K30" s="831"/>
      <c r="L30" s="831"/>
    </row>
    <row r="31" spans="1:13" s="52" customFormat="1" ht="19.5" customHeight="1" x14ac:dyDescent="0.15">
      <c r="A31" s="631"/>
      <c r="B31" s="563"/>
      <c r="C31" s="164" t="s">
        <v>360</v>
      </c>
      <c r="D31" s="163" t="s">
        <v>374</v>
      </c>
      <c r="E31" s="102" t="s">
        <v>134</v>
      </c>
      <c r="F31" s="197"/>
      <c r="G31" s="162"/>
      <c r="H31" s="211"/>
      <c r="I31" s="162"/>
      <c r="J31" s="211"/>
      <c r="K31" s="162"/>
      <c r="L31" s="211"/>
    </row>
    <row r="32" spans="1:13" s="52" customFormat="1" ht="19.5" customHeight="1" x14ac:dyDescent="0.15">
      <c r="A32" s="581" t="s">
        <v>388</v>
      </c>
      <c r="B32" s="66" t="s">
        <v>129</v>
      </c>
      <c r="C32" s="261">
        <v>1455</v>
      </c>
      <c r="D32" s="261">
        <v>7621</v>
      </c>
      <c r="E32" s="261">
        <v>158</v>
      </c>
      <c r="F32" s="194"/>
      <c r="G32" s="194"/>
      <c r="H32" s="194"/>
      <c r="I32" s="194"/>
      <c r="J32" s="194"/>
      <c r="K32" s="195"/>
      <c r="L32" s="195"/>
    </row>
    <row r="33" spans="1:13" s="52" customFormat="1" ht="19.5" customHeight="1" x14ac:dyDescent="0.15">
      <c r="A33" s="832"/>
      <c r="B33" s="66" t="s">
        <v>130</v>
      </c>
      <c r="C33" s="265">
        <v>82278</v>
      </c>
      <c r="D33" s="261">
        <v>37954</v>
      </c>
      <c r="E33" s="261">
        <v>3889</v>
      </c>
      <c r="F33" s="194"/>
      <c r="G33" s="194"/>
      <c r="H33" s="194"/>
      <c r="I33" s="194"/>
      <c r="J33" s="194"/>
      <c r="K33" s="195"/>
      <c r="L33" s="195"/>
    </row>
    <row r="34" spans="1:13" s="21" customFormat="1" ht="19.5" customHeight="1" x14ac:dyDescent="0.15">
      <c r="A34" s="581" t="s">
        <v>408</v>
      </c>
      <c r="B34" s="190" t="s">
        <v>129</v>
      </c>
      <c r="C34" s="407">
        <v>1516</v>
      </c>
      <c r="D34" s="406">
        <v>7489</v>
      </c>
      <c r="E34" s="406">
        <v>218</v>
      </c>
      <c r="F34" s="220"/>
      <c r="G34" s="194"/>
      <c r="H34" s="194"/>
      <c r="I34" s="194"/>
      <c r="J34" s="194"/>
      <c r="K34" s="194"/>
      <c r="L34" s="194"/>
    </row>
    <row r="35" spans="1:13" s="21" customFormat="1" ht="19.5" customHeight="1" x14ac:dyDescent="0.15">
      <c r="A35" s="832"/>
      <c r="B35" s="190" t="s">
        <v>130</v>
      </c>
      <c r="C35" s="403">
        <v>88168</v>
      </c>
      <c r="D35" s="398">
        <v>35236</v>
      </c>
      <c r="E35" s="398">
        <v>4720</v>
      </c>
      <c r="F35" s="220"/>
      <c r="G35" s="194"/>
      <c r="H35" s="194"/>
      <c r="I35" s="194"/>
      <c r="J35" s="194"/>
      <c r="K35" s="194"/>
      <c r="L35" s="194"/>
    </row>
    <row r="36" spans="1:13" s="52" customFormat="1" ht="19.5" customHeight="1" x14ac:dyDescent="0.15">
      <c r="A36" s="829" t="s">
        <v>431</v>
      </c>
      <c r="B36" s="320" t="s">
        <v>129</v>
      </c>
      <c r="C36" s="422">
        <v>1406</v>
      </c>
      <c r="D36" s="423">
        <v>7204</v>
      </c>
      <c r="E36" s="423">
        <v>212</v>
      </c>
      <c r="F36" s="159"/>
      <c r="G36" s="2"/>
      <c r="H36" s="2"/>
      <c r="I36" s="2"/>
      <c r="J36" s="2"/>
      <c r="K36" s="2"/>
      <c r="L36" s="2"/>
    </row>
    <row r="37" spans="1:13" s="52" customFormat="1" ht="19.5" customHeight="1" thickBot="1" x14ac:dyDescent="0.2">
      <c r="A37" s="830"/>
      <c r="B37" s="319" t="s">
        <v>130</v>
      </c>
      <c r="C37" s="424">
        <v>88704</v>
      </c>
      <c r="D37" s="425">
        <v>32385</v>
      </c>
      <c r="E37" s="425">
        <v>5942</v>
      </c>
      <c r="F37" s="159"/>
      <c r="G37" s="2"/>
      <c r="H37" s="2"/>
      <c r="I37" s="2"/>
      <c r="J37" s="2"/>
      <c r="K37" s="2"/>
      <c r="L37" s="2"/>
    </row>
    <row r="38" spans="1:13" ht="18" customHeight="1" thickTop="1" x14ac:dyDescent="0.15">
      <c r="A38" s="3" t="s">
        <v>268</v>
      </c>
      <c r="B38" s="246"/>
      <c r="C38" s="60"/>
      <c r="D38" s="60"/>
      <c r="E38" s="60"/>
      <c r="F38" s="60"/>
      <c r="G38" s="60"/>
      <c r="H38" s="244"/>
      <c r="K38" s="244"/>
      <c r="L38" s="244"/>
    </row>
    <row r="39" spans="1:13" ht="18" customHeight="1" x14ac:dyDescent="0.15">
      <c r="A39" s="3"/>
      <c r="B39" s="60"/>
      <c r="C39" s="60"/>
      <c r="D39" s="60"/>
      <c r="E39" s="60"/>
      <c r="F39" s="60"/>
      <c r="G39" s="60"/>
      <c r="H39" s="244"/>
      <c r="K39" s="244"/>
      <c r="L39" s="244"/>
    </row>
    <row r="40" spans="1:13" ht="18" customHeight="1" x14ac:dyDescent="0.15">
      <c r="A40" s="247" t="s">
        <v>376</v>
      </c>
      <c r="B40" s="60"/>
      <c r="C40" s="60"/>
      <c r="D40" s="60"/>
      <c r="E40" s="60"/>
      <c r="F40" s="60"/>
      <c r="G40" s="60"/>
    </row>
    <row r="41" spans="1:13" ht="18" customHeight="1" x14ac:dyDescent="0.15">
      <c r="A41" s="247"/>
      <c r="B41" s="60"/>
      <c r="C41" s="60"/>
      <c r="D41" s="60"/>
      <c r="E41" s="60"/>
      <c r="F41" s="60"/>
      <c r="G41" s="60"/>
    </row>
    <row r="42" spans="1:13" s="11" customFormat="1" ht="27" customHeight="1" x14ac:dyDescent="0.15">
      <c r="A42" s="13"/>
      <c r="B42" s="16"/>
      <c r="C42" s="16"/>
      <c r="D42" s="16"/>
      <c r="E42" s="16"/>
      <c r="F42" s="16"/>
      <c r="G42" s="16"/>
      <c r="H42" s="59"/>
      <c r="I42" s="59"/>
      <c r="J42" s="59"/>
    </row>
    <row r="43" spans="1:13" ht="22.5" customHeight="1" x14ac:dyDescent="0.15">
      <c r="A43" s="197"/>
      <c r="B43" s="215"/>
      <c r="C43" s="215"/>
      <c r="D43" s="215"/>
      <c r="E43" s="215"/>
      <c r="F43" s="215"/>
      <c r="G43" s="215"/>
      <c r="H43" s="215"/>
      <c r="I43" s="161"/>
      <c r="J43" s="161"/>
      <c r="K43" s="215"/>
      <c r="L43" s="161"/>
      <c r="M43" s="161"/>
    </row>
    <row r="44" spans="1:13" ht="30" customHeight="1" x14ac:dyDescent="0.15">
      <c r="A44" s="197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65"/>
      <c r="M44" s="165"/>
    </row>
    <row r="45" spans="1:13" ht="30" customHeight="1" x14ac:dyDescent="0.15">
      <c r="A45" s="197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</row>
    <row r="46" spans="1:13" ht="30" customHeight="1" x14ac:dyDescent="0.15">
      <c r="A46" s="21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8" customHeight="1" x14ac:dyDescent="0.15">
      <c r="A47" s="36"/>
      <c r="B47" s="244"/>
      <c r="C47" s="244"/>
      <c r="D47" s="244"/>
      <c r="E47" s="244"/>
      <c r="F47" s="244"/>
      <c r="G47" s="244"/>
      <c r="H47" s="244"/>
      <c r="I47" s="244"/>
      <c r="J47" s="244"/>
    </row>
    <row r="48" spans="1:13" x14ac:dyDescent="0.15">
      <c r="A48" s="92"/>
      <c r="B48" s="244"/>
      <c r="C48" s="244"/>
      <c r="D48" s="244"/>
      <c r="E48" s="244"/>
      <c r="F48" s="244"/>
      <c r="G48" s="244"/>
      <c r="H48" s="244"/>
      <c r="I48" s="244"/>
      <c r="J48" s="244"/>
    </row>
    <row r="49" spans="1:10" x14ac:dyDescent="0.15">
      <c r="A49" s="244"/>
      <c r="B49" s="244"/>
      <c r="C49" s="244"/>
      <c r="D49" s="244"/>
      <c r="E49" s="244"/>
      <c r="F49" s="244"/>
      <c r="G49" s="244"/>
      <c r="H49" s="244"/>
      <c r="I49" s="244"/>
      <c r="J49" s="244"/>
    </row>
    <row r="50" spans="1:10" x14ac:dyDescent="0.15">
      <c r="A50" s="244"/>
      <c r="B50" s="244"/>
      <c r="C50" s="244"/>
      <c r="D50" s="244"/>
      <c r="E50" s="244"/>
      <c r="F50" s="244"/>
      <c r="G50" s="244"/>
      <c r="H50" s="244"/>
      <c r="I50" s="244"/>
      <c r="J50" s="244"/>
    </row>
  </sheetData>
  <mergeCells count="44">
    <mergeCell ref="A8:A9"/>
    <mergeCell ref="C8:D8"/>
    <mergeCell ref="C9:D9"/>
    <mergeCell ref="A13:A14"/>
    <mergeCell ref="K13:L13"/>
    <mergeCell ref="B13:D13"/>
    <mergeCell ref="E13:G13"/>
    <mergeCell ref="L9:M9"/>
    <mergeCell ref="L8:M8"/>
    <mergeCell ref="H13:J13"/>
    <mergeCell ref="K14:L14"/>
    <mergeCell ref="A24:A25"/>
    <mergeCell ref="A26:A27"/>
    <mergeCell ref="A28:A29"/>
    <mergeCell ref="K15:L15"/>
    <mergeCell ref="K17:L17"/>
    <mergeCell ref="A22:B23"/>
    <mergeCell ref="C22:D22"/>
    <mergeCell ref="G22:H22"/>
    <mergeCell ref="I22:J22"/>
    <mergeCell ref="K22:L22"/>
    <mergeCell ref="E22:F22"/>
    <mergeCell ref="K16:L16"/>
    <mergeCell ref="A36:A37"/>
    <mergeCell ref="C30:E30"/>
    <mergeCell ref="A30:B31"/>
    <mergeCell ref="I30:J30"/>
    <mergeCell ref="K30:L30"/>
    <mergeCell ref="G30:H30"/>
    <mergeCell ref="A32:A33"/>
    <mergeCell ref="A34:A35"/>
    <mergeCell ref="A6:A7"/>
    <mergeCell ref="C4:D4"/>
    <mergeCell ref="L5:M5"/>
    <mergeCell ref="C5:D5"/>
    <mergeCell ref="C6:D6"/>
    <mergeCell ref="L6:M6"/>
    <mergeCell ref="C7:D7"/>
    <mergeCell ref="L7:M7"/>
    <mergeCell ref="A3:B3"/>
    <mergeCell ref="C3:D3"/>
    <mergeCell ref="L4:M4"/>
    <mergeCell ref="L3:M3"/>
    <mergeCell ref="A4:A5"/>
  </mergeCells>
  <phoneticPr fontId="4"/>
  <printOptions horizontalCentered="1"/>
  <pageMargins left="0.59055118110236227" right="0.59055118110236227" top="0.59055118110236227" bottom="0.70866141732283472" header="0.39370078740157483" footer="0.4724409448818898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CFF"/>
    <pageSetUpPr fitToPage="1"/>
  </sheetPr>
  <dimension ref="A1:N44"/>
  <sheetViews>
    <sheetView zoomScaleNormal="100" workbookViewId="0">
      <selection activeCell="K53" sqref="K53"/>
    </sheetView>
  </sheetViews>
  <sheetFormatPr defaultRowHeight="13.5" x14ac:dyDescent="0.15"/>
  <cols>
    <col min="1" max="1" width="11.75" style="50" customWidth="1"/>
    <col min="2" max="2" width="4.75" style="50" customWidth="1"/>
    <col min="3" max="11" width="6.125" style="50" customWidth="1"/>
    <col min="12" max="12" width="12.625" style="50" customWidth="1"/>
    <col min="13" max="14" width="6.125" style="50" customWidth="1"/>
    <col min="15" max="20" width="3.75" style="50" customWidth="1"/>
    <col min="21" max="24" width="4.375" style="50" customWidth="1"/>
    <col min="25" max="16384" width="9" style="50"/>
  </cols>
  <sheetData>
    <row r="1" spans="1:12" ht="22.5" customHeight="1" thickBot="1" x14ac:dyDescent="0.2">
      <c r="A1" s="13" t="s">
        <v>346</v>
      </c>
      <c r="B1" s="16"/>
      <c r="C1" s="16"/>
      <c r="D1" s="16"/>
      <c r="E1" s="16"/>
      <c r="F1" s="16"/>
      <c r="G1" s="16"/>
      <c r="H1" s="11"/>
      <c r="I1" s="11"/>
      <c r="J1" s="11"/>
    </row>
    <row r="2" spans="1:12" ht="22.5" customHeight="1" thickTop="1" x14ac:dyDescent="0.15">
      <c r="A2" s="192" t="s">
        <v>155</v>
      </c>
      <c r="B2" s="591" t="s">
        <v>126</v>
      </c>
      <c r="C2" s="601"/>
      <c r="D2" s="590"/>
      <c r="E2" s="591" t="s">
        <v>127</v>
      </c>
      <c r="F2" s="601"/>
      <c r="G2" s="590"/>
      <c r="H2" s="591" t="s">
        <v>188</v>
      </c>
      <c r="I2" s="601"/>
      <c r="J2" s="601"/>
    </row>
    <row r="3" spans="1:12" ht="22.5" customHeight="1" x14ac:dyDescent="0.15">
      <c r="A3" s="251" t="s">
        <v>388</v>
      </c>
      <c r="B3" s="710">
        <v>18537</v>
      </c>
      <c r="C3" s="646"/>
      <c r="D3" s="646"/>
      <c r="E3" s="646">
        <v>8250</v>
      </c>
      <c r="F3" s="646"/>
      <c r="G3" s="646"/>
      <c r="H3" s="644">
        <v>104761</v>
      </c>
      <c r="I3" s="644"/>
      <c r="J3" s="644"/>
    </row>
    <row r="4" spans="1:12" ht="22.5" customHeight="1" x14ac:dyDescent="0.15">
      <c r="A4" s="251" t="s">
        <v>408</v>
      </c>
      <c r="B4" s="710">
        <v>21964</v>
      </c>
      <c r="C4" s="646"/>
      <c r="D4" s="646"/>
      <c r="E4" s="646">
        <v>9673</v>
      </c>
      <c r="F4" s="646"/>
      <c r="G4" s="646"/>
      <c r="H4" s="644">
        <v>116295</v>
      </c>
      <c r="I4" s="644"/>
      <c r="J4" s="644"/>
      <c r="K4" s="21"/>
    </row>
    <row r="5" spans="1:12" ht="22.5" customHeight="1" thickBot="1" x14ac:dyDescent="0.2">
      <c r="A5" s="317" t="s">
        <v>431</v>
      </c>
      <c r="B5" s="735">
        <v>19012</v>
      </c>
      <c r="C5" s="645"/>
      <c r="D5" s="645"/>
      <c r="E5" s="645">
        <v>9776</v>
      </c>
      <c r="F5" s="645"/>
      <c r="G5" s="645"/>
      <c r="H5" s="633">
        <v>128126</v>
      </c>
      <c r="I5" s="633"/>
      <c r="J5" s="633"/>
    </row>
    <row r="6" spans="1:12" ht="18" customHeight="1" thickTop="1" x14ac:dyDescent="0.15">
      <c r="A6" s="36" t="s">
        <v>269</v>
      </c>
    </row>
    <row r="7" spans="1:12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s="137" customFormat="1" ht="22.5" customHeight="1" x14ac:dyDescent="0.15">
      <c r="A8" s="853"/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</row>
    <row r="9" spans="1:12" ht="22.5" customHeight="1" thickBot="1" x14ac:dyDescent="0.2">
      <c r="A9" s="17" t="s">
        <v>347</v>
      </c>
    </row>
    <row r="10" spans="1:12" s="21" customFormat="1" ht="22.5" customHeight="1" thickTop="1" x14ac:dyDescent="0.15">
      <c r="A10" s="601" t="s">
        <v>177</v>
      </c>
      <c r="B10" s="590"/>
      <c r="C10" s="601" t="s">
        <v>128</v>
      </c>
      <c r="D10" s="854"/>
      <c r="E10" s="854"/>
      <c r="F10" s="215"/>
    </row>
    <row r="11" spans="1:12" s="52" customFormat="1" ht="22.5" customHeight="1" x14ac:dyDescent="0.15">
      <c r="A11" s="626" t="s">
        <v>389</v>
      </c>
      <c r="B11" s="855"/>
      <c r="C11" s="643">
        <v>30051</v>
      </c>
      <c r="D11" s="644"/>
      <c r="E11" s="644"/>
      <c r="F11" s="61"/>
    </row>
    <row r="12" spans="1:12" s="21" customFormat="1" ht="22.5" customHeight="1" x14ac:dyDescent="0.15">
      <c r="A12" s="626" t="s">
        <v>409</v>
      </c>
      <c r="B12" s="855"/>
      <c r="C12" s="643">
        <v>37857</v>
      </c>
      <c r="D12" s="644"/>
      <c r="E12" s="644"/>
      <c r="F12" s="215"/>
      <c r="J12" s="33"/>
    </row>
    <row r="13" spans="1:12" s="52" customFormat="1" ht="22.5" customHeight="1" thickBot="1" x14ac:dyDescent="0.2">
      <c r="A13" s="620" t="s">
        <v>432</v>
      </c>
      <c r="B13" s="850"/>
      <c r="C13" s="632">
        <v>55441</v>
      </c>
      <c r="D13" s="633"/>
      <c r="E13" s="633"/>
      <c r="F13" s="61"/>
    </row>
    <row r="14" spans="1:12" ht="18" customHeight="1" thickTop="1" x14ac:dyDescent="0.15">
      <c r="A14" s="36" t="s">
        <v>391</v>
      </c>
      <c r="B14" s="197"/>
      <c r="C14" s="215"/>
      <c r="D14" s="215"/>
      <c r="E14" s="215"/>
      <c r="F14" s="215"/>
    </row>
    <row r="15" spans="1:12" ht="22.5" customHeight="1" x14ac:dyDescent="0.15">
      <c r="A15" s="197"/>
      <c r="B15" s="197"/>
      <c r="C15" s="215"/>
      <c r="D15" s="215"/>
      <c r="E15" s="215"/>
      <c r="F15" s="215"/>
    </row>
    <row r="16" spans="1:12" ht="22.5" customHeight="1" x14ac:dyDescent="0.15">
      <c r="A16" s="17" t="s">
        <v>348</v>
      </c>
    </row>
    <row r="17" spans="1:14" ht="22.5" customHeight="1" thickBot="1" x14ac:dyDescent="0.2">
      <c r="A17" s="17"/>
      <c r="M17" s="3" t="s">
        <v>243</v>
      </c>
      <c r="N17" s="3"/>
    </row>
    <row r="18" spans="1:14" s="21" customFormat="1" ht="22.5" customHeight="1" thickTop="1" x14ac:dyDescent="0.15">
      <c r="A18" s="601" t="s">
        <v>177</v>
      </c>
      <c r="B18" s="824"/>
      <c r="C18" s="591" t="s">
        <v>96</v>
      </c>
      <c r="D18" s="849"/>
      <c r="E18" s="856"/>
      <c r="F18" s="591" t="s">
        <v>97</v>
      </c>
      <c r="G18" s="601"/>
      <c r="H18" s="590"/>
      <c r="I18" s="591" t="s">
        <v>98</v>
      </c>
      <c r="J18" s="849"/>
      <c r="K18" s="849"/>
      <c r="L18" s="591" t="s">
        <v>80</v>
      </c>
      <c r="M18" s="849"/>
      <c r="N18" s="849"/>
    </row>
    <row r="19" spans="1:14" s="52" customFormat="1" ht="22.5" customHeight="1" x14ac:dyDescent="0.15">
      <c r="A19" s="625" t="s">
        <v>389</v>
      </c>
      <c r="B19" s="625"/>
      <c r="C19" s="851">
        <v>987</v>
      </c>
      <c r="D19" s="852"/>
      <c r="E19" s="852"/>
      <c r="F19" s="852">
        <v>803</v>
      </c>
      <c r="G19" s="852"/>
      <c r="H19" s="852"/>
      <c r="I19" s="604">
        <v>140</v>
      </c>
      <c r="J19" s="604"/>
      <c r="K19" s="604"/>
      <c r="L19" s="852">
        <v>1930</v>
      </c>
      <c r="M19" s="852"/>
      <c r="N19" s="852"/>
    </row>
    <row r="20" spans="1:14" s="52" customFormat="1" ht="22.5" customHeight="1" x14ac:dyDescent="0.15">
      <c r="A20" s="625" t="s">
        <v>409</v>
      </c>
      <c r="B20" s="625"/>
      <c r="C20" s="851">
        <v>953</v>
      </c>
      <c r="D20" s="852"/>
      <c r="E20" s="852"/>
      <c r="F20" s="852">
        <v>780</v>
      </c>
      <c r="G20" s="852"/>
      <c r="H20" s="852"/>
      <c r="I20" s="604">
        <v>154</v>
      </c>
      <c r="J20" s="604"/>
      <c r="K20" s="604"/>
      <c r="L20" s="852">
        <v>1887</v>
      </c>
      <c r="M20" s="852"/>
      <c r="N20" s="852"/>
    </row>
    <row r="21" spans="1:14" s="52" customFormat="1" ht="22.5" customHeight="1" thickBot="1" x14ac:dyDescent="0.2">
      <c r="A21" s="619" t="s">
        <v>432</v>
      </c>
      <c r="B21" s="619"/>
      <c r="C21" s="846">
        <v>946</v>
      </c>
      <c r="D21" s="844"/>
      <c r="E21" s="844"/>
      <c r="F21" s="844">
        <v>477</v>
      </c>
      <c r="G21" s="844"/>
      <c r="H21" s="844"/>
      <c r="I21" s="847">
        <v>120</v>
      </c>
      <c r="J21" s="847"/>
      <c r="K21" s="847"/>
      <c r="L21" s="844">
        <v>1543</v>
      </c>
      <c r="M21" s="844"/>
      <c r="N21" s="844"/>
    </row>
    <row r="22" spans="1:14" ht="18" customHeight="1" thickTop="1" x14ac:dyDescent="0.15">
      <c r="A22" s="14" t="s">
        <v>392</v>
      </c>
      <c r="B22" s="56"/>
      <c r="C22" s="56"/>
      <c r="D22" s="56"/>
      <c r="E22" s="56"/>
      <c r="F22" s="56"/>
      <c r="G22" s="56"/>
      <c r="H22" s="56"/>
    </row>
    <row r="23" spans="1:14" ht="22.5" customHeight="1" x14ac:dyDescent="0.15">
      <c r="A23" s="14"/>
      <c r="B23" s="56"/>
      <c r="C23" s="56"/>
      <c r="D23" s="56"/>
      <c r="E23" s="56"/>
      <c r="F23" s="56"/>
      <c r="G23" s="56"/>
      <c r="H23" s="56"/>
    </row>
    <row r="24" spans="1:14" ht="22.5" customHeight="1" x14ac:dyDescent="0.15">
      <c r="A24" s="197"/>
      <c r="B24" s="197"/>
      <c r="C24" s="215"/>
      <c r="D24" s="215"/>
      <c r="E24" s="215"/>
      <c r="F24" s="215"/>
    </row>
    <row r="25" spans="1:14" ht="22.5" customHeight="1" thickBot="1" x14ac:dyDescent="0.2">
      <c r="A25" s="38" t="s">
        <v>349</v>
      </c>
      <c r="B25" s="197"/>
      <c r="C25" s="215"/>
      <c r="D25" s="215"/>
      <c r="E25" s="215"/>
      <c r="F25" s="215"/>
    </row>
    <row r="26" spans="1:14" ht="22.5" customHeight="1" thickTop="1" x14ac:dyDescent="0.15">
      <c r="A26" s="590" t="s">
        <v>222</v>
      </c>
      <c r="B26" s="587"/>
      <c r="C26" s="591" t="s">
        <v>288</v>
      </c>
      <c r="D26" s="601"/>
      <c r="E26" s="601"/>
      <c r="F26" s="601"/>
      <c r="G26" s="601"/>
      <c r="H26" s="601"/>
      <c r="I26" s="601"/>
      <c r="J26" s="601"/>
      <c r="K26" s="215"/>
      <c r="L26" s="215"/>
      <c r="M26" s="215"/>
      <c r="N26" s="215"/>
    </row>
    <row r="27" spans="1:14" ht="22.5" customHeight="1" x14ac:dyDescent="0.15">
      <c r="A27" s="581"/>
      <c r="B27" s="582"/>
      <c r="C27" s="583" t="s">
        <v>82</v>
      </c>
      <c r="D27" s="832"/>
      <c r="E27" s="832"/>
      <c r="F27" s="581"/>
      <c r="G27" s="832" t="s">
        <v>83</v>
      </c>
      <c r="H27" s="832"/>
      <c r="I27" s="832"/>
      <c r="J27" s="832"/>
      <c r="K27" s="215"/>
      <c r="L27" s="215"/>
      <c r="M27" s="215"/>
      <c r="N27" s="215"/>
    </row>
    <row r="28" spans="1:14" ht="22.5" customHeight="1" x14ac:dyDescent="0.15">
      <c r="A28" s="625" t="s">
        <v>383</v>
      </c>
      <c r="B28" s="626"/>
      <c r="C28" s="710">
        <v>225</v>
      </c>
      <c r="D28" s="646"/>
      <c r="E28" s="646"/>
      <c r="F28" s="845"/>
      <c r="G28" s="710">
        <v>3707</v>
      </c>
      <c r="H28" s="646"/>
      <c r="I28" s="646"/>
      <c r="J28" s="646"/>
      <c r="K28" s="194"/>
      <c r="L28" s="194"/>
      <c r="M28" s="194"/>
      <c r="N28" s="194"/>
    </row>
    <row r="29" spans="1:14" s="21" customFormat="1" ht="22.5" customHeight="1" x14ac:dyDescent="0.15">
      <c r="A29" s="625" t="s">
        <v>405</v>
      </c>
      <c r="B29" s="626"/>
      <c r="C29" s="710">
        <v>257</v>
      </c>
      <c r="D29" s="646"/>
      <c r="E29" s="646"/>
      <c r="F29" s="845"/>
      <c r="G29" s="710">
        <v>4839</v>
      </c>
      <c r="H29" s="646"/>
      <c r="I29" s="646"/>
      <c r="J29" s="646"/>
      <c r="K29" s="194"/>
      <c r="L29" s="194"/>
      <c r="M29" s="194"/>
      <c r="N29" s="194"/>
    </row>
    <row r="30" spans="1:14" ht="22.5" customHeight="1" thickBot="1" x14ac:dyDescent="0.2">
      <c r="A30" s="619" t="s">
        <v>426</v>
      </c>
      <c r="B30" s="620"/>
      <c r="C30" s="735">
        <v>284</v>
      </c>
      <c r="D30" s="645"/>
      <c r="E30" s="645"/>
      <c r="F30" s="848"/>
      <c r="G30" s="735">
        <v>3929</v>
      </c>
      <c r="H30" s="645"/>
      <c r="I30" s="645"/>
      <c r="J30" s="645"/>
      <c r="K30" s="2"/>
      <c r="L30" s="2"/>
      <c r="M30" s="2"/>
      <c r="N30" s="2"/>
    </row>
    <row r="31" spans="1:14" ht="23.25" customHeight="1" thickTop="1" x14ac:dyDescent="0.15">
      <c r="A31" s="14" t="s">
        <v>391</v>
      </c>
    </row>
    <row r="32" spans="1:14" ht="10.5" customHeight="1" x14ac:dyDescent="0.15"/>
    <row r="33" spans="6:9" x14ac:dyDescent="0.15">
      <c r="F33" s="215"/>
      <c r="G33" s="215"/>
      <c r="H33" s="215"/>
      <c r="I33" s="215"/>
    </row>
    <row r="34" spans="6:9" x14ac:dyDescent="0.15">
      <c r="F34" s="215"/>
      <c r="G34" s="215"/>
      <c r="H34" s="215"/>
      <c r="I34" s="215"/>
    </row>
    <row r="35" spans="6:9" x14ac:dyDescent="0.15">
      <c r="F35" s="215"/>
      <c r="G35" s="215"/>
      <c r="H35" s="215"/>
      <c r="I35" s="215"/>
    </row>
    <row r="36" spans="6:9" x14ac:dyDescent="0.15">
      <c r="F36" s="215"/>
      <c r="G36" s="215"/>
      <c r="H36" s="215"/>
      <c r="I36" s="215"/>
    </row>
    <row r="37" spans="6:9" x14ac:dyDescent="0.15">
      <c r="F37" s="215"/>
      <c r="G37" s="215"/>
      <c r="H37" s="215"/>
      <c r="I37" s="215"/>
    </row>
    <row r="38" spans="6:9" x14ac:dyDescent="0.15">
      <c r="F38" s="215"/>
      <c r="G38" s="215"/>
      <c r="H38" s="215"/>
      <c r="I38" s="215"/>
    </row>
    <row r="39" spans="6:9" x14ac:dyDescent="0.15">
      <c r="F39" s="215"/>
      <c r="G39" s="215"/>
      <c r="H39" s="215"/>
      <c r="I39" s="215"/>
    </row>
    <row r="40" spans="6:9" x14ac:dyDescent="0.15">
      <c r="F40" s="215"/>
      <c r="G40" s="215"/>
      <c r="H40" s="215"/>
      <c r="I40" s="215"/>
    </row>
    <row r="41" spans="6:9" x14ac:dyDescent="0.15">
      <c r="F41" s="215"/>
      <c r="G41" s="215"/>
      <c r="H41" s="215"/>
      <c r="I41" s="215"/>
    </row>
    <row r="42" spans="6:9" x14ac:dyDescent="0.15">
      <c r="F42" s="215"/>
      <c r="G42" s="215"/>
      <c r="H42" s="215"/>
      <c r="I42" s="215"/>
    </row>
    <row r="43" spans="6:9" x14ac:dyDescent="0.15">
      <c r="F43" s="215"/>
      <c r="G43" s="215"/>
      <c r="H43" s="215"/>
      <c r="I43" s="215"/>
    </row>
    <row r="44" spans="6:9" x14ac:dyDescent="0.15">
      <c r="F44" s="215"/>
      <c r="G44" s="215"/>
      <c r="H44" s="215"/>
      <c r="I44" s="215"/>
    </row>
  </sheetData>
  <mergeCells count="54">
    <mergeCell ref="C12:E12"/>
    <mergeCell ref="C20:E20"/>
    <mergeCell ref="F20:H20"/>
    <mergeCell ref="I20:K20"/>
    <mergeCell ref="C18:E18"/>
    <mergeCell ref="F18:H18"/>
    <mergeCell ref="L20:N20"/>
    <mergeCell ref="B3:D3"/>
    <mergeCell ref="E3:G3"/>
    <mergeCell ref="H3:J3"/>
    <mergeCell ref="B5:D5"/>
    <mergeCell ref="E5:G5"/>
    <mergeCell ref="H5:J5"/>
    <mergeCell ref="B4:D4"/>
    <mergeCell ref="E4:G4"/>
    <mergeCell ref="H4:J4"/>
    <mergeCell ref="L19:N19"/>
    <mergeCell ref="A19:B19"/>
    <mergeCell ref="L18:N18"/>
    <mergeCell ref="A12:B12"/>
    <mergeCell ref="C11:E11"/>
    <mergeCell ref="A18:B18"/>
    <mergeCell ref="B2:D2"/>
    <mergeCell ref="E2:G2"/>
    <mergeCell ref="H2:J2"/>
    <mergeCell ref="A29:B29"/>
    <mergeCell ref="A28:B28"/>
    <mergeCell ref="I18:K18"/>
    <mergeCell ref="A13:B13"/>
    <mergeCell ref="C13:E13"/>
    <mergeCell ref="A20:B20"/>
    <mergeCell ref="C19:E19"/>
    <mergeCell ref="F19:H19"/>
    <mergeCell ref="I19:K19"/>
    <mergeCell ref="A8:L8"/>
    <mergeCell ref="A10:B10"/>
    <mergeCell ref="C10:E10"/>
    <mergeCell ref="A11:B11"/>
    <mergeCell ref="L21:N21"/>
    <mergeCell ref="A30:B30"/>
    <mergeCell ref="A26:B27"/>
    <mergeCell ref="C26:J26"/>
    <mergeCell ref="C27:F27"/>
    <mergeCell ref="G27:J27"/>
    <mergeCell ref="C28:F28"/>
    <mergeCell ref="C21:E21"/>
    <mergeCell ref="F21:H21"/>
    <mergeCell ref="A21:B21"/>
    <mergeCell ref="I21:K21"/>
    <mergeCell ref="C29:F29"/>
    <mergeCell ref="C30:F30"/>
    <mergeCell ref="G28:J28"/>
    <mergeCell ref="G30:J30"/>
    <mergeCell ref="G29:J29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CFF"/>
    <pageSetUpPr fitToPage="1"/>
  </sheetPr>
  <dimension ref="A2:T43"/>
  <sheetViews>
    <sheetView zoomScaleNormal="100" workbookViewId="0">
      <selection activeCell="K53" sqref="K53"/>
    </sheetView>
  </sheetViews>
  <sheetFormatPr defaultRowHeight="13.5" x14ac:dyDescent="0.15"/>
  <cols>
    <col min="1" max="1" width="11.75" style="50" customWidth="1"/>
    <col min="2" max="2" width="4.75" style="50" customWidth="1"/>
    <col min="3" max="14" width="6.125" style="50" customWidth="1"/>
    <col min="15" max="20" width="3.75" style="50" customWidth="1"/>
    <col min="21" max="24" width="4.375" style="50" customWidth="1"/>
    <col min="25" max="16384" width="9" style="50"/>
  </cols>
  <sheetData>
    <row r="2" spans="1:20" s="11" customFormat="1" ht="27" customHeight="1" thickBot="1" x14ac:dyDescent="0.2">
      <c r="A2" s="20" t="s">
        <v>350</v>
      </c>
    </row>
    <row r="3" spans="1:20" s="21" customFormat="1" ht="27" customHeight="1" thickTop="1" x14ac:dyDescent="0.15">
      <c r="A3" s="590" t="s">
        <v>122</v>
      </c>
      <c r="B3" s="587"/>
      <c r="C3" s="587" t="s">
        <v>105</v>
      </c>
      <c r="D3" s="587"/>
      <c r="E3" s="587" t="s">
        <v>123</v>
      </c>
      <c r="F3" s="587"/>
      <c r="G3" s="587" t="s">
        <v>124</v>
      </c>
      <c r="H3" s="587"/>
      <c r="I3" s="587" t="s">
        <v>98</v>
      </c>
      <c r="J3" s="587"/>
      <c r="K3" s="587" t="s">
        <v>97</v>
      </c>
      <c r="L3" s="587"/>
      <c r="M3" s="587" t="s">
        <v>125</v>
      </c>
      <c r="N3" s="591"/>
    </row>
    <row r="4" spans="1:20" s="52" customFormat="1" ht="24" customHeight="1" x14ac:dyDescent="0.15">
      <c r="A4" s="581" t="s">
        <v>390</v>
      </c>
      <c r="B4" s="206" t="s">
        <v>239</v>
      </c>
      <c r="C4" s="697">
        <v>4376</v>
      </c>
      <c r="D4" s="691"/>
      <c r="E4" s="691">
        <v>224</v>
      </c>
      <c r="F4" s="691"/>
      <c r="G4" s="691">
        <v>304</v>
      </c>
      <c r="H4" s="691"/>
      <c r="I4" s="691">
        <v>604</v>
      </c>
      <c r="J4" s="691"/>
      <c r="K4" s="691">
        <v>1585</v>
      </c>
      <c r="L4" s="691"/>
      <c r="M4" s="691">
        <v>1654</v>
      </c>
      <c r="N4" s="857"/>
    </row>
    <row r="5" spans="1:20" s="52" customFormat="1" ht="24" customHeight="1" x14ac:dyDescent="0.15">
      <c r="A5" s="581"/>
      <c r="B5" s="66" t="s">
        <v>240</v>
      </c>
      <c r="C5" s="695">
        <v>228501</v>
      </c>
      <c r="D5" s="696"/>
      <c r="E5" s="696">
        <v>96441</v>
      </c>
      <c r="F5" s="696"/>
      <c r="G5" s="696">
        <v>34459</v>
      </c>
      <c r="H5" s="696"/>
      <c r="I5" s="696">
        <v>47279</v>
      </c>
      <c r="J5" s="696"/>
      <c r="K5" s="696">
        <v>30691</v>
      </c>
      <c r="L5" s="696"/>
      <c r="M5" s="696">
        <v>19631</v>
      </c>
      <c r="N5" s="858"/>
    </row>
    <row r="6" spans="1:20" s="52" customFormat="1" ht="24" customHeight="1" x14ac:dyDescent="0.15">
      <c r="A6" s="581" t="s">
        <v>410</v>
      </c>
      <c r="B6" s="259" t="s">
        <v>239</v>
      </c>
      <c r="C6" s="742">
        <v>4822</v>
      </c>
      <c r="D6" s="692"/>
      <c r="E6" s="692">
        <v>258</v>
      </c>
      <c r="F6" s="692"/>
      <c r="G6" s="692">
        <v>354</v>
      </c>
      <c r="H6" s="692"/>
      <c r="I6" s="692">
        <v>678</v>
      </c>
      <c r="J6" s="692"/>
      <c r="K6" s="692">
        <v>1650</v>
      </c>
      <c r="L6" s="692"/>
      <c r="M6" s="692">
        <v>1882</v>
      </c>
      <c r="N6" s="708"/>
    </row>
    <row r="7" spans="1:20" s="52" customFormat="1" ht="24" customHeight="1" x14ac:dyDescent="0.15">
      <c r="A7" s="581"/>
      <c r="B7" s="259" t="s">
        <v>240</v>
      </c>
      <c r="C7" s="742">
        <v>299904</v>
      </c>
      <c r="D7" s="692"/>
      <c r="E7" s="692">
        <v>129634</v>
      </c>
      <c r="F7" s="692"/>
      <c r="G7" s="692">
        <v>44317</v>
      </c>
      <c r="H7" s="692"/>
      <c r="I7" s="692">
        <v>60316</v>
      </c>
      <c r="J7" s="692"/>
      <c r="K7" s="692">
        <v>37316</v>
      </c>
      <c r="L7" s="692"/>
      <c r="M7" s="692">
        <v>28321</v>
      </c>
      <c r="N7" s="708"/>
      <c r="T7" s="173"/>
    </row>
    <row r="8" spans="1:20" s="52" customFormat="1" ht="24" customHeight="1" x14ac:dyDescent="0.15">
      <c r="A8" s="859" t="s">
        <v>433</v>
      </c>
      <c r="B8" s="320" t="s">
        <v>239</v>
      </c>
      <c r="C8" s="860">
        <v>5035</v>
      </c>
      <c r="D8" s="861"/>
      <c r="E8" s="861">
        <v>245</v>
      </c>
      <c r="F8" s="861"/>
      <c r="G8" s="861">
        <v>299</v>
      </c>
      <c r="H8" s="861"/>
      <c r="I8" s="861">
        <v>676</v>
      </c>
      <c r="J8" s="861"/>
      <c r="K8" s="861">
        <v>1656</v>
      </c>
      <c r="L8" s="861"/>
      <c r="M8" s="861">
        <v>2159</v>
      </c>
      <c r="N8" s="862"/>
    </row>
    <row r="9" spans="1:20" s="52" customFormat="1" ht="24" customHeight="1" thickBot="1" x14ac:dyDescent="0.2">
      <c r="A9" s="830"/>
      <c r="B9" s="319" t="s">
        <v>240</v>
      </c>
      <c r="C9" s="557">
        <v>312458</v>
      </c>
      <c r="D9" s="559"/>
      <c r="E9" s="559">
        <v>139422</v>
      </c>
      <c r="F9" s="559"/>
      <c r="G9" s="559">
        <v>41049</v>
      </c>
      <c r="H9" s="559"/>
      <c r="I9" s="559">
        <v>61214</v>
      </c>
      <c r="J9" s="559"/>
      <c r="K9" s="559">
        <v>37058</v>
      </c>
      <c r="L9" s="559"/>
      <c r="M9" s="559">
        <v>33715</v>
      </c>
      <c r="N9" s="734"/>
    </row>
    <row r="10" spans="1:20" ht="18" customHeight="1" thickTop="1" x14ac:dyDescent="0.15">
      <c r="A10" s="36" t="s">
        <v>391</v>
      </c>
      <c r="B10" s="215"/>
      <c r="C10" s="215"/>
      <c r="D10" s="215"/>
      <c r="E10" s="215"/>
      <c r="F10" s="215"/>
      <c r="G10" s="215"/>
      <c r="H10" s="215"/>
      <c r="I10" s="215"/>
    </row>
    <row r="11" spans="1:20" x14ac:dyDescent="0.15">
      <c r="A11" s="147"/>
      <c r="B11" s="215"/>
      <c r="C11" s="215"/>
      <c r="D11" s="215"/>
      <c r="E11" s="215"/>
      <c r="F11" s="215"/>
      <c r="G11" s="215"/>
      <c r="H11" s="215"/>
      <c r="I11" s="215"/>
    </row>
    <row r="12" spans="1:20" x14ac:dyDescent="0.15">
      <c r="A12" s="37" t="s">
        <v>377</v>
      </c>
      <c r="B12" s="215"/>
      <c r="C12" s="215"/>
      <c r="D12" s="215"/>
      <c r="E12" s="215"/>
      <c r="F12" s="215"/>
      <c r="G12" s="215"/>
      <c r="H12" s="215"/>
      <c r="I12" s="215"/>
    </row>
    <row r="13" spans="1:20" x14ac:dyDescent="0.15">
      <c r="F13" s="215"/>
      <c r="G13" s="215"/>
      <c r="H13" s="215"/>
      <c r="I13" s="215"/>
    </row>
    <row r="14" spans="1:20" ht="27" customHeight="1" thickBot="1" x14ac:dyDescent="0.2">
      <c r="A14" s="17" t="s">
        <v>351</v>
      </c>
    </row>
    <row r="15" spans="1:20" ht="27" customHeight="1" thickTop="1" x14ac:dyDescent="0.15">
      <c r="A15" s="601" t="s">
        <v>177</v>
      </c>
      <c r="B15" s="590"/>
      <c r="C15" s="601" t="s">
        <v>128</v>
      </c>
      <c r="D15" s="854"/>
      <c r="E15" s="854"/>
      <c r="F15" s="215"/>
    </row>
    <row r="16" spans="1:20" ht="27" customHeight="1" x14ac:dyDescent="0.15">
      <c r="A16" s="625" t="s">
        <v>388</v>
      </c>
      <c r="B16" s="626"/>
      <c r="C16" s="643">
        <v>2258</v>
      </c>
      <c r="D16" s="644"/>
      <c r="E16" s="644"/>
      <c r="F16" s="215"/>
      <c r="H16" s="244"/>
    </row>
    <row r="17" spans="1:18" ht="29.25" customHeight="1" x14ac:dyDescent="0.15">
      <c r="A17" s="625" t="s">
        <v>408</v>
      </c>
      <c r="B17" s="626"/>
      <c r="C17" s="643">
        <v>4060</v>
      </c>
      <c r="D17" s="644"/>
      <c r="E17" s="644"/>
      <c r="F17" s="215"/>
    </row>
    <row r="18" spans="1:18" ht="29.25" customHeight="1" thickBot="1" x14ac:dyDescent="0.2">
      <c r="A18" s="619" t="s">
        <v>431</v>
      </c>
      <c r="B18" s="620"/>
      <c r="C18" s="632">
        <v>2687</v>
      </c>
      <c r="D18" s="633"/>
      <c r="E18" s="633"/>
      <c r="F18" s="215"/>
    </row>
    <row r="19" spans="1:18" ht="18" customHeight="1" thickTop="1" x14ac:dyDescent="0.15">
      <c r="A19" s="36" t="s">
        <v>391</v>
      </c>
      <c r="B19" s="215"/>
      <c r="C19" s="215"/>
      <c r="D19" s="215"/>
      <c r="E19" s="215"/>
      <c r="F19" s="215"/>
      <c r="G19" s="215"/>
      <c r="H19" s="215"/>
      <c r="I19" s="215"/>
    </row>
    <row r="20" spans="1:18" x14ac:dyDescent="0.15">
      <c r="A20" s="15"/>
      <c r="F20" s="215"/>
      <c r="G20" s="215"/>
      <c r="H20" s="215"/>
      <c r="I20" s="215"/>
    </row>
    <row r="21" spans="1:18" ht="12" customHeight="1" x14ac:dyDescent="0.15">
      <c r="F21" s="215"/>
      <c r="G21" s="215"/>
      <c r="H21" s="215"/>
      <c r="I21" s="215"/>
    </row>
    <row r="22" spans="1:18" ht="12" customHeight="1" x14ac:dyDescent="0.15">
      <c r="F22" s="215"/>
      <c r="G22" s="215"/>
      <c r="H22" s="215"/>
      <c r="I22" s="215"/>
    </row>
    <row r="23" spans="1:18" ht="27" customHeight="1" thickBot="1" x14ac:dyDescent="0.2">
      <c r="A23" s="17" t="s">
        <v>352</v>
      </c>
      <c r="F23" s="215"/>
      <c r="G23" s="215"/>
      <c r="H23" s="215"/>
      <c r="I23" s="215"/>
    </row>
    <row r="24" spans="1:18" ht="27" customHeight="1" thickTop="1" x14ac:dyDescent="0.15">
      <c r="A24" s="601" t="s">
        <v>177</v>
      </c>
      <c r="B24" s="590"/>
      <c r="C24" s="601" t="s">
        <v>128</v>
      </c>
      <c r="D24" s="854"/>
      <c r="E24" s="854"/>
    </row>
    <row r="25" spans="1:18" ht="27" customHeight="1" x14ac:dyDescent="0.15">
      <c r="A25" s="625" t="s">
        <v>388</v>
      </c>
      <c r="B25" s="626"/>
      <c r="C25" s="643">
        <v>2291</v>
      </c>
      <c r="D25" s="644"/>
      <c r="E25" s="644"/>
      <c r="F25" s="160"/>
    </row>
    <row r="26" spans="1:18" s="21" customFormat="1" ht="27" customHeight="1" x14ac:dyDescent="0.15">
      <c r="A26" s="625" t="s">
        <v>408</v>
      </c>
      <c r="B26" s="626"/>
      <c r="C26" s="643">
        <v>5956</v>
      </c>
      <c r="D26" s="644"/>
      <c r="E26" s="644"/>
    </row>
    <row r="27" spans="1:18" ht="27" customHeight="1" thickBot="1" x14ac:dyDescent="0.2">
      <c r="A27" s="619" t="s">
        <v>431</v>
      </c>
      <c r="B27" s="620"/>
      <c r="C27" s="632">
        <v>2340</v>
      </c>
      <c r="D27" s="633"/>
      <c r="E27" s="633"/>
      <c r="H27" s="244"/>
    </row>
    <row r="28" spans="1:18" ht="18" customHeight="1" thickTop="1" x14ac:dyDescent="0.15">
      <c r="A28" s="36" t="s">
        <v>391</v>
      </c>
      <c r="B28" s="215"/>
      <c r="C28" s="215"/>
      <c r="D28" s="215"/>
      <c r="E28" s="215"/>
    </row>
    <row r="29" spans="1:18" x14ac:dyDescent="0.15">
      <c r="A29" s="15"/>
    </row>
    <row r="30" spans="1:18" ht="12" customHeight="1" x14ac:dyDescent="0.15">
      <c r="A30" s="15"/>
    </row>
    <row r="31" spans="1:18" ht="12" customHeight="1" x14ac:dyDescent="0.15"/>
    <row r="32" spans="1:18" ht="27" customHeight="1" thickBot="1" x14ac:dyDescent="0.2">
      <c r="A32" s="20" t="s">
        <v>353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R32" s="244"/>
    </row>
    <row r="33" spans="1:13" ht="27" customHeight="1" thickTop="1" x14ac:dyDescent="0.15">
      <c r="A33" s="590" t="s">
        <v>122</v>
      </c>
      <c r="B33" s="587"/>
      <c r="C33" s="587" t="s">
        <v>105</v>
      </c>
      <c r="D33" s="587"/>
      <c r="E33" s="587" t="s">
        <v>97</v>
      </c>
      <c r="F33" s="587"/>
      <c r="G33" s="587" t="s">
        <v>261</v>
      </c>
      <c r="H33" s="587"/>
      <c r="I33" s="587" t="s">
        <v>262</v>
      </c>
      <c r="J33" s="587"/>
      <c r="K33" s="587" t="s">
        <v>263</v>
      </c>
      <c r="L33" s="591"/>
    </row>
    <row r="34" spans="1:13" ht="27" customHeight="1" x14ac:dyDescent="0.15">
      <c r="A34" s="681" t="s">
        <v>390</v>
      </c>
      <c r="B34" s="66" t="s">
        <v>239</v>
      </c>
      <c r="C34" s="697">
        <v>3838</v>
      </c>
      <c r="D34" s="691"/>
      <c r="E34" s="691">
        <v>749</v>
      </c>
      <c r="F34" s="691"/>
      <c r="G34" s="691">
        <v>13</v>
      </c>
      <c r="H34" s="691"/>
      <c r="I34" s="691">
        <v>1331</v>
      </c>
      <c r="J34" s="691"/>
      <c r="K34" s="691">
        <v>1745</v>
      </c>
      <c r="L34" s="691"/>
    </row>
    <row r="35" spans="1:13" ht="27" customHeight="1" x14ac:dyDescent="0.15">
      <c r="A35" s="563"/>
      <c r="B35" s="248" t="s">
        <v>240</v>
      </c>
      <c r="C35" s="742">
        <v>21640</v>
      </c>
      <c r="D35" s="692"/>
      <c r="E35" s="692">
        <v>4082</v>
      </c>
      <c r="F35" s="692"/>
      <c r="G35" s="692">
        <v>4</v>
      </c>
      <c r="H35" s="692"/>
      <c r="I35" s="692">
        <v>2033</v>
      </c>
      <c r="J35" s="692"/>
      <c r="K35" s="692">
        <v>15521</v>
      </c>
      <c r="L35" s="692"/>
    </row>
    <row r="36" spans="1:13" ht="27" customHeight="1" x14ac:dyDescent="0.15">
      <c r="A36" s="681" t="s">
        <v>410</v>
      </c>
      <c r="B36" s="248" t="s">
        <v>239</v>
      </c>
      <c r="C36" s="697">
        <v>4783</v>
      </c>
      <c r="D36" s="691"/>
      <c r="E36" s="691">
        <v>922</v>
      </c>
      <c r="F36" s="691"/>
      <c r="G36" s="691">
        <v>61</v>
      </c>
      <c r="H36" s="691"/>
      <c r="I36" s="691">
        <v>1875</v>
      </c>
      <c r="J36" s="691"/>
      <c r="K36" s="691">
        <v>1925</v>
      </c>
      <c r="L36" s="691"/>
    </row>
    <row r="37" spans="1:13" ht="27" customHeight="1" x14ac:dyDescent="0.15">
      <c r="A37" s="626"/>
      <c r="B37" s="66" t="s">
        <v>240</v>
      </c>
      <c r="C37" s="695">
        <v>26189</v>
      </c>
      <c r="D37" s="696"/>
      <c r="E37" s="696">
        <v>4907</v>
      </c>
      <c r="F37" s="696"/>
      <c r="G37" s="696">
        <v>285</v>
      </c>
      <c r="H37" s="696"/>
      <c r="I37" s="696">
        <v>2700</v>
      </c>
      <c r="J37" s="696"/>
      <c r="K37" s="696">
        <v>18297</v>
      </c>
      <c r="L37" s="696"/>
      <c r="M37" s="244"/>
    </row>
    <row r="38" spans="1:13" ht="27" customHeight="1" x14ac:dyDescent="0.15">
      <c r="A38" s="671" t="s">
        <v>433</v>
      </c>
      <c r="B38" s="318" t="s">
        <v>239</v>
      </c>
      <c r="C38" s="687">
        <v>5237</v>
      </c>
      <c r="D38" s="688"/>
      <c r="E38" s="688">
        <v>950</v>
      </c>
      <c r="F38" s="688"/>
      <c r="G38" s="688">
        <v>73</v>
      </c>
      <c r="H38" s="688"/>
      <c r="I38" s="688">
        <v>2224</v>
      </c>
      <c r="J38" s="688"/>
      <c r="K38" s="688">
        <v>1990</v>
      </c>
      <c r="L38" s="688"/>
    </row>
    <row r="39" spans="1:13" ht="27" customHeight="1" thickBot="1" x14ac:dyDescent="0.2">
      <c r="A39" s="620"/>
      <c r="B39" s="319" t="s">
        <v>240</v>
      </c>
      <c r="C39" s="557">
        <v>29393</v>
      </c>
      <c r="D39" s="559"/>
      <c r="E39" s="559">
        <v>5554</v>
      </c>
      <c r="F39" s="559"/>
      <c r="G39" s="559">
        <v>376</v>
      </c>
      <c r="H39" s="559"/>
      <c r="I39" s="559">
        <v>2831</v>
      </c>
      <c r="J39" s="559"/>
      <c r="K39" s="559">
        <v>20632</v>
      </c>
      <c r="L39" s="559"/>
    </row>
    <row r="40" spans="1:13" ht="18" customHeight="1" thickTop="1" x14ac:dyDescent="0.15">
      <c r="A40" s="36" t="s">
        <v>391</v>
      </c>
      <c r="B40" s="215"/>
      <c r="C40" s="215"/>
      <c r="D40" s="215"/>
      <c r="E40" s="215"/>
      <c r="F40" s="215"/>
      <c r="G40" s="215"/>
      <c r="H40" s="215"/>
      <c r="I40" s="215"/>
    </row>
    <row r="41" spans="1:13" ht="13.5" customHeight="1" x14ac:dyDescent="0.15"/>
    <row r="42" spans="1:13" ht="13.5" customHeight="1" x14ac:dyDescent="0.15"/>
    <row r="43" spans="1:13" ht="13.5" customHeight="1" x14ac:dyDescent="0.15"/>
  </sheetData>
  <mergeCells count="101">
    <mergeCell ref="G33:H33"/>
    <mergeCell ref="I33:J33"/>
    <mergeCell ref="K33:L33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G39:H39"/>
    <mergeCell ref="K35:L35"/>
    <mergeCell ref="I39:J39"/>
    <mergeCell ref="K39:L39"/>
    <mergeCell ref="A36:A37"/>
    <mergeCell ref="C34:D34"/>
    <mergeCell ref="E34:F34"/>
    <mergeCell ref="G34:H34"/>
    <mergeCell ref="I34:J34"/>
    <mergeCell ref="K34:L34"/>
    <mergeCell ref="C35:D35"/>
    <mergeCell ref="E35:F35"/>
    <mergeCell ref="I38:J38"/>
    <mergeCell ref="K38:L38"/>
    <mergeCell ref="A38:A39"/>
    <mergeCell ref="C38:D38"/>
    <mergeCell ref="C39:D39"/>
    <mergeCell ref="E38:F38"/>
    <mergeCell ref="E39:F39"/>
    <mergeCell ref="G38:H38"/>
    <mergeCell ref="G35:H35"/>
    <mergeCell ref="I35:J35"/>
    <mergeCell ref="A34:A35"/>
    <mergeCell ref="C36:D36"/>
    <mergeCell ref="A25:B25"/>
    <mergeCell ref="A26:B26"/>
    <mergeCell ref="C25:E25"/>
    <mergeCell ref="A27:B27"/>
    <mergeCell ref="C27:E27"/>
    <mergeCell ref="A33:B33"/>
    <mergeCell ref="C33:D33"/>
    <mergeCell ref="E33:F33"/>
    <mergeCell ref="A15:B15"/>
    <mergeCell ref="C15:E15"/>
    <mergeCell ref="A16:B16"/>
    <mergeCell ref="A17:B17"/>
    <mergeCell ref="C16:E16"/>
    <mergeCell ref="A18:B18"/>
    <mergeCell ref="C18:E18"/>
    <mergeCell ref="A24:B24"/>
    <mergeCell ref="C24:E24"/>
    <mergeCell ref="C17:E17"/>
    <mergeCell ref="C26:E26"/>
    <mergeCell ref="I6:J6"/>
    <mergeCell ref="K6:L6"/>
    <mergeCell ref="M6:N6"/>
    <mergeCell ref="C7:D7"/>
    <mergeCell ref="E7:F7"/>
    <mergeCell ref="G7:H7"/>
    <mergeCell ref="I7:J7"/>
    <mergeCell ref="K7:L7"/>
    <mergeCell ref="A8:A9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M9:N9"/>
    <mergeCell ref="M7:N7"/>
    <mergeCell ref="A3:B3"/>
    <mergeCell ref="C3:D3"/>
    <mergeCell ref="E3:F3"/>
    <mergeCell ref="G3:H3"/>
    <mergeCell ref="I3:J3"/>
    <mergeCell ref="K3:L3"/>
    <mergeCell ref="M3:N3"/>
    <mergeCell ref="A4:A5"/>
    <mergeCell ref="A6:A7"/>
    <mergeCell ref="C4:D4"/>
    <mergeCell ref="E4:F4"/>
    <mergeCell ref="G4:H4"/>
    <mergeCell ref="I4:J4"/>
    <mergeCell ref="K4:L4"/>
    <mergeCell ref="M4:N4"/>
    <mergeCell ref="C5:D5"/>
    <mergeCell ref="E5:F5"/>
    <mergeCell ref="G5:H5"/>
    <mergeCell ref="I5:J5"/>
    <mergeCell ref="K5:L5"/>
    <mergeCell ref="M5:N5"/>
    <mergeCell ref="C6:D6"/>
    <mergeCell ref="E6:F6"/>
    <mergeCell ref="G6:H6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  <pageSetUpPr fitToPage="1"/>
  </sheetPr>
  <dimension ref="A1:N40"/>
  <sheetViews>
    <sheetView topLeftCell="A22" zoomScaleNormal="100" zoomScaleSheetLayoutView="120" workbookViewId="0">
      <selection activeCell="K53" sqref="K53"/>
    </sheetView>
  </sheetViews>
  <sheetFormatPr defaultRowHeight="13.5" x14ac:dyDescent="0.15"/>
  <cols>
    <col min="1" max="1" width="12.625" style="120" customWidth="1"/>
    <col min="2" max="2" width="1.125" style="120" customWidth="1"/>
    <col min="3" max="5" width="6.625" style="121" customWidth="1"/>
    <col min="6" max="6" width="5.875" style="121" customWidth="1"/>
    <col min="7" max="9" width="6.625" style="121" customWidth="1"/>
    <col min="10" max="10" width="5.5" style="121" customWidth="1"/>
    <col min="11" max="13" width="6.625" style="121" customWidth="1"/>
    <col min="14" max="16384" width="9" style="116"/>
  </cols>
  <sheetData>
    <row r="1" spans="1:14" ht="26.25" customHeight="1" x14ac:dyDescent="0.15">
      <c r="A1" s="114" t="s">
        <v>331</v>
      </c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4" ht="15" customHeight="1" thickBot="1" x14ac:dyDescent="0.2">
      <c r="A2" s="117"/>
      <c r="B2" s="117"/>
      <c r="C2" s="118"/>
      <c r="D2" s="118"/>
      <c r="E2" s="118"/>
      <c r="F2" s="118"/>
      <c r="G2" s="118"/>
      <c r="H2" s="118"/>
      <c r="I2" s="118"/>
      <c r="J2" s="118"/>
      <c r="K2" s="527" t="s">
        <v>356</v>
      </c>
      <c r="L2" s="527"/>
      <c r="M2" s="527"/>
    </row>
    <row r="3" spans="1:14" ht="21.95" customHeight="1" thickTop="1" x14ac:dyDescent="0.15">
      <c r="A3" s="528" t="s">
        <v>155</v>
      </c>
      <c r="B3" s="529"/>
      <c r="C3" s="528" t="s">
        <v>292</v>
      </c>
      <c r="D3" s="532"/>
      <c r="E3" s="532"/>
      <c r="F3" s="532"/>
      <c r="G3" s="528" t="s">
        <v>46</v>
      </c>
      <c r="H3" s="532"/>
      <c r="I3" s="532"/>
      <c r="J3" s="532"/>
      <c r="K3" s="532" t="s">
        <v>206</v>
      </c>
      <c r="L3" s="532"/>
      <c r="M3" s="533"/>
    </row>
    <row r="4" spans="1:14" ht="36" customHeight="1" x14ac:dyDescent="0.15">
      <c r="A4" s="530"/>
      <c r="B4" s="531"/>
      <c r="C4" s="176" t="s">
        <v>415</v>
      </c>
      <c r="D4" s="176" t="s">
        <v>414</v>
      </c>
      <c r="E4" s="463" t="s">
        <v>416</v>
      </c>
      <c r="F4" s="168" t="s">
        <v>293</v>
      </c>
      <c r="G4" s="176" t="s">
        <v>412</v>
      </c>
      <c r="H4" s="176" t="s">
        <v>414</v>
      </c>
      <c r="I4" s="463" t="s">
        <v>429</v>
      </c>
      <c r="J4" s="168" t="s">
        <v>293</v>
      </c>
      <c r="K4" s="176" t="s">
        <v>412</v>
      </c>
      <c r="L4" s="176" t="s">
        <v>414</v>
      </c>
      <c r="M4" s="463" t="s">
        <v>413</v>
      </c>
    </row>
    <row r="5" spans="1:14" ht="20.25" customHeight="1" x14ac:dyDescent="0.15">
      <c r="A5" s="282" t="s">
        <v>294</v>
      </c>
      <c r="B5" s="283"/>
      <c r="C5" s="408">
        <f>SUM(C6:C24)</f>
        <v>12831</v>
      </c>
      <c r="D5" s="408">
        <f>SUM(D6:D24)</f>
        <v>12688</v>
      </c>
      <c r="E5" s="408">
        <f>SUM(E6:E24)</f>
        <v>12370</v>
      </c>
      <c r="F5" s="409">
        <f>E5-D5</f>
        <v>-318</v>
      </c>
      <c r="G5" s="408">
        <f>SUM(G6:G24)</f>
        <v>457</v>
      </c>
      <c r="H5" s="408">
        <f>SUM(H6:H24)</f>
        <v>464</v>
      </c>
      <c r="I5" s="408">
        <f>SUM(I6:I24)</f>
        <v>455</v>
      </c>
      <c r="J5" s="409">
        <f>I5-H5</f>
        <v>-9</v>
      </c>
      <c r="K5" s="410">
        <f>C5/G5</f>
        <v>28.076586433260395</v>
      </c>
      <c r="L5" s="410">
        <f>D5/H5</f>
        <v>27.344827586206897</v>
      </c>
      <c r="M5" s="466">
        <f>E5/I5</f>
        <v>27.186813186813186</v>
      </c>
      <c r="N5" s="128"/>
    </row>
    <row r="6" spans="1:14" ht="20.25" customHeight="1" x14ac:dyDescent="0.15">
      <c r="A6" s="62" t="s">
        <v>295</v>
      </c>
      <c r="B6" s="178"/>
      <c r="C6" s="226">
        <v>822</v>
      </c>
      <c r="D6" s="226">
        <v>847</v>
      </c>
      <c r="E6" s="280">
        <v>813</v>
      </c>
      <c r="F6" s="409">
        <f>E6-D6</f>
        <v>-34</v>
      </c>
      <c r="G6" s="226">
        <v>31</v>
      </c>
      <c r="H6" s="226">
        <v>31</v>
      </c>
      <c r="I6" s="280">
        <v>30</v>
      </c>
      <c r="J6" s="409">
        <f t="shared" ref="J6:J24" si="0">I6-H6</f>
        <v>-1</v>
      </c>
      <c r="K6" s="130">
        <f>C6/G6</f>
        <v>26.516129032258064</v>
      </c>
      <c r="L6" s="130">
        <f t="shared" ref="L6:M24" si="1">D6/H6</f>
        <v>27.322580645161292</v>
      </c>
      <c r="M6" s="467">
        <f t="shared" si="1"/>
        <v>27.1</v>
      </c>
      <c r="N6" s="128"/>
    </row>
    <row r="7" spans="1:14" ht="20.25" customHeight="1" x14ac:dyDescent="0.15">
      <c r="A7" s="62" t="s">
        <v>296</v>
      </c>
      <c r="B7" s="178"/>
      <c r="C7" s="226">
        <v>1098</v>
      </c>
      <c r="D7" s="226">
        <v>1030</v>
      </c>
      <c r="E7" s="280">
        <v>969</v>
      </c>
      <c r="F7" s="409">
        <f t="shared" ref="F7:F24" si="2">E7-D7</f>
        <v>-61</v>
      </c>
      <c r="G7" s="226">
        <v>34</v>
      </c>
      <c r="H7" s="226">
        <v>33</v>
      </c>
      <c r="I7" s="280">
        <v>30</v>
      </c>
      <c r="J7" s="409">
        <f t="shared" si="0"/>
        <v>-3</v>
      </c>
      <c r="K7" s="130">
        <f t="shared" ref="K7:K39" si="3">C7/G7</f>
        <v>32.294117647058826</v>
      </c>
      <c r="L7" s="130">
        <f t="shared" si="1"/>
        <v>31.212121212121211</v>
      </c>
      <c r="M7" s="467">
        <f>E7/I7</f>
        <v>32.299999999999997</v>
      </c>
      <c r="N7" s="128"/>
    </row>
    <row r="8" spans="1:14" ht="20.25" customHeight="1" x14ac:dyDescent="0.15">
      <c r="A8" s="62" t="s">
        <v>297</v>
      </c>
      <c r="B8" s="178"/>
      <c r="C8" s="226">
        <v>873</v>
      </c>
      <c r="D8" s="226">
        <v>877</v>
      </c>
      <c r="E8" s="280">
        <v>828</v>
      </c>
      <c r="F8" s="409">
        <f t="shared" si="2"/>
        <v>-49</v>
      </c>
      <c r="G8" s="226">
        <v>30</v>
      </c>
      <c r="H8" s="226">
        <v>32</v>
      </c>
      <c r="I8" s="280">
        <v>30</v>
      </c>
      <c r="J8" s="409">
        <f t="shared" si="0"/>
        <v>-2</v>
      </c>
      <c r="K8" s="130">
        <f t="shared" si="3"/>
        <v>29.1</v>
      </c>
      <c r="L8" s="130">
        <f t="shared" si="1"/>
        <v>27.40625</v>
      </c>
      <c r="M8" s="467">
        <f t="shared" si="1"/>
        <v>27.6</v>
      </c>
      <c r="N8" s="128"/>
    </row>
    <row r="9" spans="1:14" ht="20.25" customHeight="1" x14ac:dyDescent="0.15">
      <c r="A9" s="62" t="s">
        <v>298</v>
      </c>
      <c r="B9" s="178"/>
      <c r="C9" s="226">
        <v>644</v>
      </c>
      <c r="D9" s="226">
        <v>644</v>
      </c>
      <c r="E9" s="280">
        <v>626</v>
      </c>
      <c r="F9" s="409">
        <f t="shared" si="2"/>
        <v>-18</v>
      </c>
      <c r="G9" s="226">
        <v>23</v>
      </c>
      <c r="H9" s="226">
        <v>25</v>
      </c>
      <c r="I9" s="280">
        <v>24</v>
      </c>
      <c r="J9" s="409">
        <f t="shared" si="0"/>
        <v>-1</v>
      </c>
      <c r="K9" s="130">
        <f t="shared" si="3"/>
        <v>28</v>
      </c>
      <c r="L9" s="130">
        <f t="shared" si="1"/>
        <v>25.76</v>
      </c>
      <c r="M9" s="467">
        <f t="shared" si="1"/>
        <v>26.083333333333332</v>
      </c>
      <c r="N9" s="128"/>
    </row>
    <row r="10" spans="1:14" ht="20.25" customHeight="1" x14ac:dyDescent="0.15">
      <c r="A10" s="62" t="s">
        <v>299</v>
      </c>
      <c r="B10" s="178"/>
      <c r="C10" s="226">
        <v>349</v>
      </c>
      <c r="D10" s="226">
        <v>348</v>
      </c>
      <c r="E10" s="280">
        <v>332</v>
      </c>
      <c r="F10" s="409">
        <f t="shared" si="2"/>
        <v>-16</v>
      </c>
      <c r="G10" s="226">
        <v>14</v>
      </c>
      <c r="H10" s="226">
        <v>14</v>
      </c>
      <c r="I10" s="280">
        <v>14</v>
      </c>
      <c r="J10" s="409">
        <f t="shared" si="0"/>
        <v>0</v>
      </c>
      <c r="K10" s="130">
        <f t="shared" si="3"/>
        <v>24.928571428571427</v>
      </c>
      <c r="L10" s="130">
        <f t="shared" si="1"/>
        <v>24.857142857142858</v>
      </c>
      <c r="M10" s="467">
        <f t="shared" si="1"/>
        <v>23.714285714285715</v>
      </c>
      <c r="N10" s="128"/>
    </row>
    <row r="11" spans="1:14" ht="20.25" customHeight="1" x14ac:dyDescent="0.15">
      <c r="A11" s="62" t="s">
        <v>300</v>
      </c>
      <c r="B11" s="178"/>
      <c r="C11" s="226">
        <v>1019</v>
      </c>
      <c r="D11" s="226">
        <v>1045</v>
      </c>
      <c r="E11" s="280">
        <v>1049</v>
      </c>
      <c r="F11" s="409">
        <f t="shared" si="2"/>
        <v>4</v>
      </c>
      <c r="G11" s="226">
        <v>32</v>
      </c>
      <c r="H11" s="226">
        <v>33</v>
      </c>
      <c r="I11" s="280">
        <v>34</v>
      </c>
      <c r="J11" s="409">
        <f t="shared" si="0"/>
        <v>1</v>
      </c>
      <c r="K11" s="130">
        <f t="shared" si="3"/>
        <v>31.84375</v>
      </c>
      <c r="L11" s="130">
        <f t="shared" si="1"/>
        <v>31.666666666666668</v>
      </c>
      <c r="M11" s="467">
        <f t="shared" si="1"/>
        <v>30.852941176470587</v>
      </c>
      <c r="N11" s="128"/>
    </row>
    <row r="12" spans="1:14" ht="20.25" customHeight="1" x14ac:dyDescent="0.15">
      <c r="A12" s="62" t="s">
        <v>301</v>
      </c>
      <c r="B12" s="178"/>
      <c r="C12" s="226">
        <v>848</v>
      </c>
      <c r="D12" s="226">
        <v>844</v>
      </c>
      <c r="E12" s="280">
        <v>835</v>
      </c>
      <c r="F12" s="409">
        <f t="shared" si="2"/>
        <v>-9</v>
      </c>
      <c r="G12" s="226">
        <v>32</v>
      </c>
      <c r="H12" s="226">
        <v>31</v>
      </c>
      <c r="I12" s="280">
        <v>32</v>
      </c>
      <c r="J12" s="409">
        <f t="shared" si="0"/>
        <v>1</v>
      </c>
      <c r="K12" s="130">
        <f t="shared" si="3"/>
        <v>26.5</v>
      </c>
      <c r="L12" s="130">
        <f t="shared" si="1"/>
        <v>27.225806451612904</v>
      </c>
      <c r="M12" s="467">
        <f t="shared" si="1"/>
        <v>26.09375</v>
      </c>
      <c r="N12" s="128"/>
    </row>
    <row r="13" spans="1:14" ht="20.25" customHeight="1" x14ac:dyDescent="0.15">
      <c r="A13" s="62" t="s">
        <v>302</v>
      </c>
      <c r="B13" s="178"/>
      <c r="C13" s="226">
        <v>944</v>
      </c>
      <c r="D13" s="226">
        <v>922</v>
      </c>
      <c r="E13" s="280">
        <v>895</v>
      </c>
      <c r="F13" s="409">
        <f t="shared" si="2"/>
        <v>-27</v>
      </c>
      <c r="G13" s="226">
        <v>30</v>
      </c>
      <c r="H13" s="226">
        <v>29</v>
      </c>
      <c r="I13" s="280">
        <v>30</v>
      </c>
      <c r="J13" s="409">
        <f t="shared" si="0"/>
        <v>1</v>
      </c>
      <c r="K13" s="130">
        <f t="shared" si="3"/>
        <v>31.466666666666665</v>
      </c>
      <c r="L13" s="130">
        <f t="shared" si="1"/>
        <v>31.793103448275861</v>
      </c>
      <c r="M13" s="467">
        <f t="shared" si="1"/>
        <v>29.833333333333332</v>
      </c>
      <c r="N13" s="128"/>
    </row>
    <row r="14" spans="1:14" ht="20.25" customHeight="1" x14ac:dyDescent="0.15">
      <c r="A14" s="62" t="s">
        <v>303</v>
      </c>
      <c r="B14" s="178"/>
      <c r="C14" s="226">
        <v>809</v>
      </c>
      <c r="D14" s="226">
        <v>784</v>
      </c>
      <c r="E14" s="280">
        <v>744</v>
      </c>
      <c r="F14" s="409">
        <f t="shared" si="2"/>
        <v>-40</v>
      </c>
      <c r="G14" s="226">
        <v>29</v>
      </c>
      <c r="H14" s="226">
        <v>29</v>
      </c>
      <c r="I14" s="280">
        <v>28</v>
      </c>
      <c r="J14" s="409">
        <f t="shared" si="0"/>
        <v>-1</v>
      </c>
      <c r="K14" s="130">
        <f t="shared" si="3"/>
        <v>27.896551724137932</v>
      </c>
      <c r="L14" s="130">
        <f t="shared" si="1"/>
        <v>27.03448275862069</v>
      </c>
      <c r="M14" s="467">
        <f t="shared" si="1"/>
        <v>26.571428571428573</v>
      </c>
      <c r="N14" s="128"/>
    </row>
    <row r="15" spans="1:14" ht="20.25" customHeight="1" x14ac:dyDescent="0.15">
      <c r="A15" s="62" t="s">
        <v>304</v>
      </c>
      <c r="B15" s="178"/>
      <c r="C15" s="226">
        <v>292</v>
      </c>
      <c r="D15" s="226">
        <v>299</v>
      </c>
      <c r="E15" s="280">
        <v>296</v>
      </c>
      <c r="F15" s="409">
        <f>E15-D15</f>
        <v>-3</v>
      </c>
      <c r="G15" s="226">
        <v>14</v>
      </c>
      <c r="H15" s="226">
        <v>15</v>
      </c>
      <c r="I15" s="280">
        <v>16</v>
      </c>
      <c r="J15" s="409">
        <f t="shared" si="0"/>
        <v>1</v>
      </c>
      <c r="K15" s="130">
        <f t="shared" si="3"/>
        <v>20.857142857142858</v>
      </c>
      <c r="L15" s="130">
        <f t="shared" si="1"/>
        <v>19.933333333333334</v>
      </c>
      <c r="M15" s="467">
        <f t="shared" si="1"/>
        <v>18.5</v>
      </c>
      <c r="N15" s="128"/>
    </row>
    <row r="16" spans="1:14" ht="20.25" customHeight="1" x14ac:dyDescent="0.15">
      <c r="A16" s="62" t="s">
        <v>305</v>
      </c>
      <c r="B16" s="178"/>
      <c r="C16" s="226">
        <v>549</v>
      </c>
      <c r="D16" s="226">
        <v>545</v>
      </c>
      <c r="E16" s="280">
        <v>553</v>
      </c>
      <c r="F16" s="409">
        <f t="shared" si="2"/>
        <v>8</v>
      </c>
      <c r="G16" s="226">
        <v>20</v>
      </c>
      <c r="H16" s="226">
        <v>20</v>
      </c>
      <c r="I16" s="280">
        <v>20</v>
      </c>
      <c r="J16" s="409">
        <f t="shared" si="0"/>
        <v>0</v>
      </c>
      <c r="K16" s="130">
        <f t="shared" si="3"/>
        <v>27.45</v>
      </c>
      <c r="L16" s="130">
        <f t="shared" si="1"/>
        <v>27.25</v>
      </c>
      <c r="M16" s="467">
        <f t="shared" si="1"/>
        <v>27.65</v>
      </c>
      <c r="N16" s="128"/>
    </row>
    <row r="17" spans="1:14" ht="20.25" customHeight="1" x14ac:dyDescent="0.15">
      <c r="A17" s="62" t="s">
        <v>314</v>
      </c>
      <c r="B17" s="178"/>
      <c r="C17" s="226">
        <v>891</v>
      </c>
      <c r="D17" s="226">
        <v>907</v>
      </c>
      <c r="E17" s="280">
        <v>893</v>
      </c>
      <c r="F17" s="409">
        <f t="shared" si="2"/>
        <v>-14</v>
      </c>
      <c r="G17" s="226">
        <v>28</v>
      </c>
      <c r="H17" s="226">
        <v>30</v>
      </c>
      <c r="I17" s="280">
        <v>29</v>
      </c>
      <c r="J17" s="409">
        <f t="shared" si="0"/>
        <v>-1</v>
      </c>
      <c r="K17" s="130">
        <f t="shared" si="3"/>
        <v>31.821428571428573</v>
      </c>
      <c r="L17" s="130">
        <f t="shared" si="1"/>
        <v>30.233333333333334</v>
      </c>
      <c r="M17" s="467">
        <f t="shared" si="1"/>
        <v>30.793103448275861</v>
      </c>
      <c r="N17" s="128"/>
    </row>
    <row r="18" spans="1:14" ht="20.25" customHeight="1" x14ac:dyDescent="0.15">
      <c r="A18" s="62" t="s">
        <v>315</v>
      </c>
      <c r="B18" s="178"/>
      <c r="C18" s="226">
        <v>407</v>
      </c>
      <c r="D18" s="226">
        <v>414</v>
      </c>
      <c r="E18" s="280">
        <v>408</v>
      </c>
      <c r="F18" s="409">
        <f t="shared" si="2"/>
        <v>-6</v>
      </c>
      <c r="G18" s="226">
        <v>18</v>
      </c>
      <c r="H18" s="226">
        <v>18</v>
      </c>
      <c r="I18" s="280">
        <v>16</v>
      </c>
      <c r="J18" s="409">
        <f t="shared" si="0"/>
        <v>-2</v>
      </c>
      <c r="K18" s="130">
        <f t="shared" si="3"/>
        <v>22.611111111111111</v>
      </c>
      <c r="L18" s="130">
        <f t="shared" si="1"/>
        <v>23</v>
      </c>
      <c r="M18" s="467">
        <f t="shared" si="1"/>
        <v>25.5</v>
      </c>
      <c r="N18" s="128"/>
    </row>
    <row r="19" spans="1:14" ht="20.25" customHeight="1" x14ac:dyDescent="0.15">
      <c r="A19" s="62" t="s">
        <v>316</v>
      </c>
      <c r="B19" s="178"/>
      <c r="C19" s="226">
        <v>554</v>
      </c>
      <c r="D19" s="226">
        <v>528</v>
      </c>
      <c r="E19" s="280">
        <v>509</v>
      </c>
      <c r="F19" s="409">
        <f t="shared" si="2"/>
        <v>-19</v>
      </c>
      <c r="G19" s="226">
        <v>23</v>
      </c>
      <c r="H19" s="226">
        <v>22</v>
      </c>
      <c r="I19" s="280">
        <v>22</v>
      </c>
      <c r="J19" s="409">
        <f t="shared" si="0"/>
        <v>0</v>
      </c>
      <c r="K19" s="130">
        <f t="shared" si="3"/>
        <v>24.086956521739129</v>
      </c>
      <c r="L19" s="130">
        <f t="shared" si="1"/>
        <v>24</v>
      </c>
      <c r="M19" s="467">
        <f t="shared" si="1"/>
        <v>23.136363636363637</v>
      </c>
      <c r="N19" s="128"/>
    </row>
    <row r="20" spans="1:14" ht="20.25" customHeight="1" x14ac:dyDescent="0.15">
      <c r="A20" s="62" t="s">
        <v>317</v>
      </c>
      <c r="B20" s="178"/>
      <c r="C20" s="226">
        <v>718</v>
      </c>
      <c r="D20" s="226">
        <v>709</v>
      </c>
      <c r="E20" s="280">
        <v>683</v>
      </c>
      <c r="F20" s="409">
        <f t="shared" si="2"/>
        <v>-26</v>
      </c>
      <c r="G20" s="226">
        <v>25</v>
      </c>
      <c r="H20" s="226">
        <v>24</v>
      </c>
      <c r="I20" s="280">
        <v>24</v>
      </c>
      <c r="J20" s="409">
        <f t="shared" si="0"/>
        <v>0</v>
      </c>
      <c r="K20" s="130">
        <f t="shared" si="3"/>
        <v>28.72</v>
      </c>
      <c r="L20" s="130">
        <f t="shared" si="1"/>
        <v>29.541666666666668</v>
      </c>
      <c r="M20" s="467">
        <f t="shared" si="1"/>
        <v>28.458333333333332</v>
      </c>
      <c r="N20" s="128"/>
    </row>
    <row r="21" spans="1:14" ht="20.25" customHeight="1" x14ac:dyDescent="0.15">
      <c r="A21" s="62" t="s">
        <v>318</v>
      </c>
      <c r="B21" s="178"/>
      <c r="C21" s="226">
        <v>856</v>
      </c>
      <c r="D21" s="226">
        <v>821</v>
      </c>
      <c r="E21" s="280">
        <v>819</v>
      </c>
      <c r="F21" s="409">
        <f t="shared" si="2"/>
        <v>-2</v>
      </c>
      <c r="G21" s="226">
        <v>26</v>
      </c>
      <c r="H21" s="226">
        <v>26</v>
      </c>
      <c r="I21" s="280">
        <v>25</v>
      </c>
      <c r="J21" s="409">
        <f t="shared" si="0"/>
        <v>-1</v>
      </c>
      <c r="K21" s="130">
        <f t="shared" si="3"/>
        <v>32.92307692307692</v>
      </c>
      <c r="L21" s="130">
        <f t="shared" si="1"/>
        <v>31.576923076923077</v>
      </c>
      <c r="M21" s="467">
        <f t="shared" si="1"/>
        <v>32.76</v>
      </c>
      <c r="N21" s="128"/>
    </row>
    <row r="22" spans="1:14" ht="20.25" customHeight="1" x14ac:dyDescent="0.15">
      <c r="A22" s="62" t="s">
        <v>319</v>
      </c>
      <c r="B22" s="178"/>
      <c r="C22" s="226">
        <v>529</v>
      </c>
      <c r="D22" s="226">
        <v>528</v>
      </c>
      <c r="E22" s="280">
        <v>546</v>
      </c>
      <c r="F22" s="409">
        <f t="shared" si="2"/>
        <v>18</v>
      </c>
      <c r="G22" s="226">
        <v>19</v>
      </c>
      <c r="H22" s="226">
        <v>21</v>
      </c>
      <c r="I22" s="280">
        <v>23</v>
      </c>
      <c r="J22" s="409">
        <f t="shared" si="0"/>
        <v>2</v>
      </c>
      <c r="K22" s="130">
        <f t="shared" si="3"/>
        <v>27.842105263157894</v>
      </c>
      <c r="L22" s="130">
        <f t="shared" si="1"/>
        <v>25.142857142857142</v>
      </c>
      <c r="M22" s="467">
        <f t="shared" si="1"/>
        <v>23.739130434782609</v>
      </c>
      <c r="N22" s="128"/>
    </row>
    <row r="23" spans="1:14" ht="20.25" customHeight="1" x14ac:dyDescent="0.15">
      <c r="A23" s="62" t="s">
        <v>306</v>
      </c>
      <c r="B23" s="178"/>
      <c r="C23" s="226">
        <v>322</v>
      </c>
      <c r="D23" s="226">
        <v>315</v>
      </c>
      <c r="E23" s="280">
        <v>317</v>
      </c>
      <c r="F23" s="409">
        <f t="shared" si="2"/>
        <v>2</v>
      </c>
      <c r="G23" s="226">
        <v>13</v>
      </c>
      <c r="H23" s="226">
        <v>13</v>
      </c>
      <c r="I23" s="280">
        <v>13</v>
      </c>
      <c r="J23" s="409">
        <f t="shared" si="0"/>
        <v>0</v>
      </c>
      <c r="K23" s="130">
        <f t="shared" si="3"/>
        <v>24.76923076923077</v>
      </c>
      <c r="L23" s="130">
        <f t="shared" si="1"/>
        <v>24.23076923076923</v>
      </c>
      <c r="M23" s="467">
        <f t="shared" si="1"/>
        <v>24.384615384615383</v>
      </c>
      <c r="N23" s="128"/>
    </row>
    <row r="24" spans="1:14" ht="20.25" customHeight="1" x14ac:dyDescent="0.15">
      <c r="A24" s="62" t="s">
        <v>320</v>
      </c>
      <c r="B24" s="178"/>
      <c r="C24" s="226">
        <v>307</v>
      </c>
      <c r="D24" s="226">
        <v>281</v>
      </c>
      <c r="E24" s="280">
        <v>255</v>
      </c>
      <c r="F24" s="409">
        <f t="shared" si="2"/>
        <v>-26</v>
      </c>
      <c r="G24" s="226">
        <v>16</v>
      </c>
      <c r="H24" s="226">
        <v>18</v>
      </c>
      <c r="I24" s="280">
        <v>15</v>
      </c>
      <c r="J24" s="409">
        <f t="shared" si="0"/>
        <v>-3</v>
      </c>
      <c r="K24" s="130">
        <f t="shared" si="3"/>
        <v>19.1875</v>
      </c>
      <c r="L24" s="130">
        <f t="shared" si="1"/>
        <v>15.611111111111111</v>
      </c>
      <c r="M24" s="467">
        <f t="shared" si="1"/>
        <v>17</v>
      </c>
      <c r="N24" s="128"/>
    </row>
    <row r="25" spans="1:14" ht="12.75" customHeight="1" x14ac:dyDescent="0.15">
      <c r="A25" s="62"/>
      <c r="B25" s="178"/>
      <c r="C25" s="129"/>
      <c r="D25" s="280"/>
      <c r="E25" s="280"/>
      <c r="F25" s="225"/>
      <c r="G25" s="228"/>
      <c r="H25" s="227"/>
      <c r="I25" s="227"/>
      <c r="J25" s="409"/>
      <c r="K25" s="130"/>
      <c r="L25" s="130"/>
      <c r="M25" s="281"/>
      <c r="N25" s="128"/>
    </row>
    <row r="26" spans="1:14" ht="20.25" customHeight="1" x14ac:dyDescent="0.15">
      <c r="A26" s="284" t="s">
        <v>80</v>
      </c>
      <c r="B26" s="285"/>
      <c r="C26" s="280">
        <f>SUM(C27:C39)</f>
        <v>6079</v>
      </c>
      <c r="D26" s="280">
        <f>SUM(D27:D39)</f>
        <v>6035</v>
      </c>
      <c r="E26" s="280">
        <f>SUM(E27:E39)</f>
        <v>6033</v>
      </c>
      <c r="F26" s="411">
        <f>E26-D26</f>
        <v>-2</v>
      </c>
      <c r="G26" s="280">
        <f>SUM(G27:G39)</f>
        <v>191</v>
      </c>
      <c r="H26" s="280">
        <f>SUM(H27:H39)</f>
        <v>194</v>
      </c>
      <c r="I26" s="280">
        <f>SUM(I27:I39)</f>
        <v>195</v>
      </c>
      <c r="J26" s="409">
        <f>I26-H26</f>
        <v>1</v>
      </c>
      <c r="K26" s="410">
        <f t="shared" si="3"/>
        <v>31.827225130890053</v>
      </c>
      <c r="L26" s="410">
        <f t="shared" ref="L26:M39" si="4">D26/H26</f>
        <v>31.108247422680414</v>
      </c>
      <c r="M26" s="468">
        <f>E26/I26</f>
        <v>30.938461538461539</v>
      </c>
      <c r="N26" s="128"/>
    </row>
    <row r="27" spans="1:14" ht="20.25" customHeight="1" x14ac:dyDescent="0.15">
      <c r="A27" s="62" t="s">
        <v>308</v>
      </c>
      <c r="B27" s="178"/>
      <c r="C27" s="229">
        <v>690</v>
      </c>
      <c r="D27" s="229">
        <v>698</v>
      </c>
      <c r="E27" s="464">
        <v>702</v>
      </c>
      <c r="F27" s="411">
        <f t="shared" ref="F27:F38" si="5">E27-D27</f>
        <v>4</v>
      </c>
      <c r="G27" s="229">
        <v>22</v>
      </c>
      <c r="H27" s="229">
        <v>22</v>
      </c>
      <c r="I27" s="464">
        <v>21</v>
      </c>
      <c r="J27" s="409">
        <f>I27-H27</f>
        <v>-1</v>
      </c>
      <c r="K27" s="130">
        <f t="shared" si="3"/>
        <v>31.363636363636363</v>
      </c>
      <c r="L27" s="130">
        <f t="shared" si="4"/>
        <v>31.727272727272727</v>
      </c>
      <c r="M27" s="410">
        <f>E27/I27</f>
        <v>33.428571428571431</v>
      </c>
      <c r="N27" s="128"/>
    </row>
    <row r="28" spans="1:14" ht="20.25" customHeight="1" x14ac:dyDescent="0.15">
      <c r="A28" s="62" t="s">
        <v>309</v>
      </c>
      <c r="B28" s="178"/>
      <c r="C28" s="229">
        <v>691</v>
      </c>
      <c r="D28" s="229">
        <v>726</v>
      </c>
      <c r="E28" s="464">
        <v>723</v>
      </c>
      <c r="F28" s="411">
        <f t="shared" si="5"/>
        <v>-3</v>
      </c>
      <c r="G28" s="229">
        <v>21</v>
      </c>
      <c r="H28" s="229">
        <v>22</v>
      </c>
      <c r="I28" s="464">
        <v>22</v>
      </c>
      <c r="J28" s="409">
        <f t="shared" ref="J28:J38" si="6">I28-H28</f>
        <v>0</v>
      </c>
      <c r="K28" s="130">
        <f t="shared" si="3"/>
        <v>32.904761904761905</v>
      </c>
      <c r="L28" s="130">
        <f t="shared" si="4"/>
        <v>33</v>
      </c>
      <c r="M28" s="410">
        <f t="shared" si="4"/>
        <v>32.863636363636367</v>
      </c>
      <c r="N28" s="128"/>
    </row>
    <row r="29" spans="1:14" ht="20.25" customHeight="1" x14ac:dyDescent="0.15">
      <c r="A29" s="62" t="s">
        <v>321</v>
      </c>
      <c r="B29" s="178"/>
      <c r="C29" s="229">
        <v>624</v>
      </c>
      <c r="D29" s="229">
        <v>606</v>
      </c>
      <c r="E29" s="464">
        <v>642</v>
      </c>
      <c r="F29" s="411">
        <f t="shared" si="5"/>
        <v>36</v>
      </c>
      <c r="G29" s="229">
        <v>17</v>
      </c>
      <c r="H29" s="229">
        <v>17</v>
      </c>
      <c r="I29" s="464">
        <v>18</v>
      </c>
      <c r="J29" s="409">
        <f t="shared" si="6"/>
        <v>1</v>
      </c>
      <c r="K29" s="130">
        <f t="shared" si="3"/>
        <v>36.705882352941174</v>
      </c>
      <c r="L29" s="130">
        <f t="shared" si="4"/>
        <v>35.647058823529413</v>
      </c>
      <c r="M29" s="410">
        <f t="shared" si="4"/>
        <v>35.666666666666664</v>
      </c>
      <c r="N29" s="128"/>
    </row>
    <row r="30" spans="1:14" ht="20.25" customHeight="1" x14ac:dyDescent="0.15">
      <c r="A30" s="62" t="s">
        <v>310</v>
      </c>
      <c r="B30" s="178"/>
      <c r="C30" s="229">
        <v>270</v>
      </c>
      <c r="D30" s="229">
        <v>288</v>
      </c>
      <c r="E30" s="464">
        <v>275</v>
      </c>
      <c r="F30" s="411">
        <f t="shared" si="5"/>
        <v>-13</v>
      </c>
      <c r="G30" s="229">
        <v>10</v>
      </c>
      <c r="H30" s="229">
        <v>11</v>
      </c>
      <c r="I30" s="464">
        <v>11</v>
      </c>
      <c r="J30" s="409">
        <f t="shared" si="6"/>
        <v>0</v>
      </c>
      <c r="K30" s="130">
        <f t="shared" si="3"/>
        <v>27</v>
      </c>
      <c r="L30" s="130">
        <f t="shared" si="4"/>
        <v>26.181818181818183</v>
      </c>
      <c r="M30" s="410">
        <f t="shared" si="4"/>
        <v>25</v>
      </c>
      <c r="N30" s="128"/>
    </row>
    <row r="31" spans="1:14" ht="20.25" customHeight="1" x14ac:dyDescent="0.15">
      <c r="A31" s="62" t="s">
        <v>322</v>
      </c>
      <c r="B31" s="178"/>
      <c r="C31" s="229">
        <v>481</v>
      </c>
      <c r="D31" s="229">
        <v>457</v>
      </c>
      <c r="E31" s="464">
        <v>445</v>
      </c>
      <c r="F31" s="411">
        <f t="shared" si="5"/>
        <v>-12</v>
      </c>
      <c r="G31" s="229">
        <v>14</v>
      </c>
      <c r="H31" s="229">
        <v>13</v>
      </c>
      <c r="I31" s="464">
        <v>12</v>
      </c>
      <c r="J31" s="409">
        <f t="shared" si="6"/>
        <v>-1</v>
      </c>
      <c r="K31" s="130">
        <f t="shared" si="3"/>
        <v>34.357142857142854</v>
      </c>
      <c r="L31" s="130">
        <f t="shared" si="4"/>
        <v>35.153846153846153</v>
      </c>
      <c r="M31" s="410">
        <f t="shared" si="4"/>
        <v>37.083333333333336</v>
      </c>
      <c r="N31" s="128"/>
    </row>
    <row r="32" spans="1:14" ht="20.25" customHeight="1" x14ac:dyDescent="0.15">
      <c r="A32" s="62" t="s">
        <v>323</v>
      </c>
      <c r="B32" s="178"/>
      <c r="C32" s="229">
        <v>355</v>
      </c>
      <c r="D32" s="229">
        <v>369</v>
      </c>
      <c r="E32" s="464">
        <v>362</v>
      </c>
      <c r="F32" s="411">
        <f t="shared" si="5"/>
        <v>-7</v>
      </c>
      <c r="G32" s="229">
        <v>10</v>
      </c>
      <c r="H32" s="229">
        <v>10</v>
      </c>
      <c r="I32" s="464">
        <v>10</v>
      </c>
      <c r="J32" s="409">
        <f t="shared" si="6"/>
        <v>0</v>
      </c>
      <c r="K32" s="130">
        <f t="shared" si="3"/>
        <v>35.5</v>
      </c>
      <c r="L32" s="130">
        <f t="shared" si="4"/>
        <v>36.9</v>
      </c>
      <c r="M32" s="410">
        <f t="shared" si="4"/>
        <v>36.200000000000003</v>
      </c>
      <c r="N32" s="128"/>
    </row>
    <row r="33" spans="1:14" ht="20.25" customHeight="1" x14ac:dyDescent="0.15">
      <c r="A33" s="62" t="s">
        <v>324</v>
      </c>
      <c r="B33" s="178"/>
      <c r="C33" s="229">
        <v>423</v>
      </c>
      <c r="D33" s="229">
        <v>418</v>
      </c>
      <c r="E33" s="464">
        <v>429</v>
      </c>
      <c r="F33" s="411">
        <f t="shared" si="5"/>
        <v>11</v>
      </c>
      <c r="G33" s="229">
        <v>14</v>
      </c>
      <c r="H33" s="229">
        <v>14</v>
      </c>
      <c r="I33" s="464">
        <v>14</v>
      </c>
      <c r="J33" s="409">
        <f>I33-H33</f>
        <v>0</v>
      </c>
      <c r="K33" s="130">
        <f t="shared" si="3"/>
        <v>30.214285714285715</v>
      </c>
      <c r="L33" s="130">
        <f t="shared" si="4"/>
        <v>29.857142857142858</v>
      </c>
      <c r="M33" s="410">
        <f t="shared" si="4"/>
        <v>30.642857142857142</v>
      </c>
      <c r="N33" s="128"/>
    </row>
    <row r="34" spans="1:14" ht="20.25" customHeight="1" x14ac:dyDescent="0.15">
      <c r="A34" s="62" t="s">
        <v>325</v>
      </c>
      <c r="B34" s="178"/>
      <c r="C34" s="229">
        <v>721</v>
      </c>
      <c r="D34" s="229">
        <v>695</v>
      </c>
      <c r="E34" s="464">
        <v>688</v>
      </c>
      <c r="F34" s="411">
        <f t="shared" si="5"/>
        <v>-7</v>
      </c>
      <c r="G34" s="229">
        <v>22</v>
      </c>
      <c r="H34" s="229">
        <v>23</v>
      </c>
      <c r="I34" s="464">
        <v>25</v>
      </c>
      <c r="J34" s="409">
        <f t="shared" si="6"/>
        <v>2</v>
      </c>
      <c r="K34" s="130">
        <f t="shared" si="3"/>
        <v>32.772727272727273</v>
      </c>
      <c r="L34" s="130">
        <f t="shared" si="4"/>
        <v>30.217391304347824</v>
      </c>
      <c r="M34" s="410">
        <f t="shared" si="4"/>
        <v>27.52</v>
      </c>
      <c r="N34" s="128"/>
    </row>
    <row r="35" spans="1:14" ht="20.25" customHeight="1" x14ac:dyDescent="0.15">
      <c r="A35" s="62" t="s">
        <v>326</v>
      </c>
      <c r="B35" s="178"/>
      <c r="C35" s="229">
        <v>440</v>
      </c>
      <c r="D35" s="229">
        <v>408</v>
      </c>
      <c r="E35" s="464">
        <v>389</v>
      </c>
      <c r="F35" s="411">
        <f t="shared" si="5"/>
        <v>-19</v>
      </c>
      <c r="G35" s="229">
        <v>14</v>
      </c>
      <c r="H35" s="229">
        <v>13</v>
      </c>
      <c r="I35" s="464">
        <v>13</v>
      </c>
      <c r="J35" s="409">
        <f t="shared" si="6"/>
        <v>0</v>
      </c>
      <c r="K35" s="130">
        <f t="shared" si="3"/>
        <v>31.428571428571427</v>
      </c>
      <c r="L35" s="130">
        <f t="shared" si="4"/>
        <v>31.384615384615383</v>
      </c>
      <c r="M35" s="410">
        <f t="shared" si="4"/>
        <v>29.923076923076923</v>
      </c>
      <c r="N35" s="128"/>
    </row>
    <row r="36" spans="1:14" ht="20.25" customHeight="1" x14ac:dyDescent="0.15">
      <c r="A36" s="62" t="s">
        <v>311</v>
      </c>
      <c r="B36" s="178"/>
      <c r="C36" s="229">
        <v>286</v>
      </c>
      <c r="D36" s="229">
        <v>271</v>
      </c>
      <c r="E36" s="464">
        <v>268</v>
      </c>
      <c r="F36" s="411">
        <f t="shared" si="5"/>
        <v>-3</v>
      </c>
      <c r="G36" s="229">
        <v>9</v>
      </c>
      <c r="H36" s="229">
        <v>9</v>
      </c>
      <c r="I36" s="464">
        <v>9</v>
      </c>
      <c r="J36" s="409">
        <f t="shared" si="6"/>
        <v>0</v>
      </c>
      <c r="K36" s="130">
        <f t="shared" si="3"/>
        <v>31.777777777777779</v>
      </c>
      <c r="L36" s="130">
        <f t="shared" si="4"/>
        <v>30.111111111111111</v>
      </c>
      <c r="M36" s="410">
        <f t="shared" si="4"/>
        <v>29.777777777777779</v>
      </c>
      <c r="N36" s="128"/>
    </row>
    <row r="37" spans="1:14" ht="20.25" customHeight="1" x14ac:dyDescent="0.15">
      <c r="A37" s="62" t="s">
        <v>312</v>
      </c>
      <c r="B37" s="178"/>
      <c r="C37" s="229">
        <v>339</v>
      </c>
      <c r="D37" s="229">
        <v>330</v>
      </c>
      <c r="E37" s="464">
        <v>331</v>
      </c>
      <c r="F37" s="411">
        <f t="shared" si="5"/>
        <v>1</v>
      </c>
      <c r="G37" s="229">
        <v>13</v>
      </c>
      <c r="H37" s="229">
        <v>13</v>
      </c>
      <c r="I37" s="464">
        <v>13</v>
      </c>
      <c r="J37" s="409">
        <f t="shared" si="6"/>
        <v>0</v>
      </c>
      <c r="K37" s="130">
        <f t="shared" si="3"/>
        <v>26.076923076923077</v>
      </c>
      <c r="L37" s="130">
        <f t="shared" si="4"/>
        <v>25.384615384615383</v>
      </c>
      <c r="M37" s="410">
        <f t="shared" si="4"/>
        <v>25.46153846153846</v>
      </c>
      <c r="N37" s="128"/>
    </row>
    <row r="38" spans="1:14" ht="20.25" customHeight="1" x14ac:dyDescent="0.15">
      <c r="A38" s="62" t="s">
        <v>313</v>
      </c>
      <c r="B38" s="178"/>
      <c r="C38" s="229">
        <v>373</v>
      </c>
      <c r="D38" s="229">
        <v>377</v>
      </c>
      <c r="E38" s="464">
        <v>388</v>
      </c>
      <c r="F38" s="411">
        <f t="shared" si="5"/>
        <v>11</v>
      </c>
      <c r="G38" s="229">
        <v>13</v>
      </c>
      <c r="H38" s="229">
        <v>13</v>
      </c>
      <c r="I38" s="464">
        <v>14</v>
      </c>
      <c r="J38" s="409">
        <f t="shared" si="6"/>
        <v>1</v>
      </c>
      <c r="K38" s="130">
        <f t="shared" si="3"/>
        <v>28.692307692307693</v>
      </c>
      <c r="L38" s="130">
        <f t="shared" si="4"/>
        <v>29</v>
      </c>
      <c r="M38" s="410">
        <f t="shared" si="4"/>
        <v>27.714285714285715</v>
      </c>
      <c r="N38" s="128"/>
    </row>
    <row r="39" spans="1:14" ht="20.25" customHeight="1" thickBot="1" x14ac:dyDescent="0.2">
      <c r="A39" s="63" t="s">
        <v>327</v>
      </c>
      <c r="B39" s="179"/>
      <c r="C39" s="230">
        <v>386</v>
      </c>
      <c r="D39" s="230">
        <v>392</v>
      </c>
      <c r="E39" s="465">
        <v>391</v>
      </c>
      <c r="F39" s="449">
        <f>E39-D39</f>
        <v>-1</v>
      </c>
      <c r="G39" s="230">
        <v>12</v>
      </c>
      <c r="H39" s="230">
        <v>14</v>
      </c>
      <c r="I39" s="465">
        <v>13</v>
      </c>
      <c r="J39" s="450">
        <f>I39-H39</f>
        <v>-1</v>
      </c>
      <c r="K39" s="397">
        <f t="shared" si="3"/>
        <v>32.166666666666664</v>
      </c>
      <c r="L39" s="131">
        <f t="shared" si="4"/>
        <v>28</v>
      </c>
      <c r="M39" s="469">
        <f t="shared" si="4"/>
        <v>30.076923076923077</v>
      </c>
      <c r="N39" s="128"/>
    </row>
    <row r="40" spans="1:14" ht="18" customHeight="1" thickTop="1" x14ac:dyDescent="0.15">
      <c r="A40" s="119" t="s">
        <v>223</v>
      </c>
      <c r="B40" s="180"/>
      <c r="C40" s="132"/>
      <c r="D40" s="132"/>
      <c r="E40" s="132"/>
      <c r="F40" s="132"/>
      <c r="G40" s="132"/>
      <c r="H40" s="132"/>
      <c r="I40" s="132"/>
      <c r="J40" s="132"/>
      <c r="K40" s="133"/>
      <c r="L40" s="133"/>
      <c r="M40" s="133"/>
      <c r="N40" s="128"/>
    </row>
  </sheetData>
  <mergeCells count="5">
    <mergeCell ref="K2:M2"/>
    <mergeCell ref="A3:B4"/>
    <mergeCell ref="C3:F3"/>
    <mergeCell ref="G3:J3"/>
    <mergeCell ref="K3:M3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orientation="portrait" r:id="rId1"/>
  <headerFooter alignWithMargins="0">
    <oddHeader>&amp;L&amp;"ＭＳ Ｐゴシック,太字"&amp;16J　教育・文化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  <pageSetUpPr fitToPage="1"/>
  </sheetPr>
  <dimension ref="A1:U44"/>
  <sheetViews>
    <sheetView zoomScale="106" zoomScaleNormal="106" workbookViewId="0">
      <selection activeCell="K53" sqref="K53"/>
    </sheetView>
  </sheetViews>
  <sheetFormatPr defaultRowHeight="13.5" x14ac:dyDescent="0.15"/>
  <cols>
    <col min="1" max="1" width="17.75" style="10" customWidth="1"/>
    <col min="2" max="2" width="0.875" style="10" customWidth="1"/>
    <col min="3" max="3" width="13" style="10" bestFit="1" customWidth="1"/>
    <col min="4" max="5" width="5.25" style="10" bestFit="1" customWidth="1"/>
    <col min="6" max="6" width="6" style="10" bestFit="1" customWidth="1"/>
    <col min="7" max="8" width="5.25" style="10" bestFit="1" customWidth="1"/>
    <col min="9" max="9" width="5.25" style="10" customWidth="1"/>
    <col min="10" max="10" width="5.25" style="10" bestFit="1" customWidth="1"/>
    <col min="11" max="11" width="5.25" style="10" customWidth="1"/>
    <col min="12" max="12" width="5.25" style="10" bestFit="1" customWidth="1"/>
    <col min="13" max="13" width="5.625" style="10" customWidth="1"/>
    <col min="14" max="16" width="4.875" style="10" customWidth="1"/>
    <col min="17" max="17" width="6.125" style="10" customWidth="1"/>
    <col min="18" max="30" width="5.625" style="10" customWidth="1"/>
    <col min="31" max="16384" width="9" style="10"/>
  </cols>
  <sheetData>
    <row r="1" spans="1:21" ht="27" customHeight="1" x14ac:dyDescent="0.15">
      <c r="A1" s="17" t="s">
        <v>417</v>
      </c>
      <c r="B1" s="17"/>
    </row>
    <row r="2" spans="1:21" ht="15" customHeight="1" thickBot="1" x14ac:dyDescent="0.2">
      <c r="A2" s="18"/>
      <c r="B2" s="18"/>
      <c r="I2" s="19"/>
      <c r="L2" s="145"/>
    </row>
    <row r="3" spans="1:21" ht="15" customHeight="1" thickTop="1" x14ac:dyDescent="0.15">
      <c r="A3" s="534" t="s">
        <v>174</v>
      </c>
      <c r="B3" s="535"/>
      <c r="C3" s="540" t="s">
        <v>79</v>
      </c>
      <c r="D3" s="542" t="s">
        <v>238</v>
      </c>
      <c r="E3" s="542"/>
      <c r="F3" s="542"/>
      <c r="G3" s="542"/>
      <c r="H3" s="542"/>
      <c r="I3" s="542"/>
      <c r="J3" s="542"/>
      <c r="K3" s="542"/>
      <c r="L3" s="543"/>
    </row>
    <row r="4" spans="1:21" ht="15" customHeight="1" x14ac:dyDescent="0.15">
      <c r="A4" s="536"/>
      <c r="B4" s="537"/>
      <c r="C4" s="541"/>
      <c r="D4" s="541" t="s">
        <v>80</v>
      </c>
      <c r="E4" s="541"/>
      <c r="F4" s="544"/>
      <c r="G4" s="541" t="s">
        <v>22</v>
      </c>
      <c r="H4" s="541"/>
      <c r="I4" s="541"/>
      <c r="J4" s="545" t="s">
        <v>23</v>
      </c>
      <c r="K4" s="541"/>
      <c r="L4" s="544"/>
      <c r="M4" s="125"/>
    </row>
    <row r="5" spans="1:21" ht="15" customHeight="1" x14ac:dyDescent="0.15">
      <c r="A5" s="538"/>
      <c r="B5" s="539"/>
      <c r="C5" s="541"/>
      <c r="D5" s="184" t="s">
        <v>211</v>
      </c>
      <c r="E5" s="184" t="s">
        <v>212</v>
      </c>
      <c r="F5" s="185" t="s">
        <v>213</v>
      </c>
      <c r="G5" s="184" t="s">
        <v>211</v>
      </c>
      <c r="H5" s="184" t="s">
        <v>212</v>
      </c>
      <c r="I5" s="184" t="s">
        <v>213</v>
      </c>
      <c r="J5" s="186" t="s">
        <v>211</v>
      </c>
      <c r="K5" s="184" t="s">
        <v>212</v>
      </c>
      <c r="L5" s="185" t="s">
        <v>213</v>
      </c>
      <c r="M5" s="125"/>
    </row>
    <row r="6" spans="1:21" ht="17.25" customHeight="1" x14ac:dyDescent="0.15">
      <c r="A6" s="134" t="s">
        <v>47</v>
      </c>
      <c r="B6" s="134"/>
      <c r="C6" s="135" t="s">
        <v>289</v>
      </c>
      <c r="D6" s="277">
        <f>G6+J6+'[1]- 101 -'!A6+'[1]- 101 -'!D6+'[1]- 101 -'!G6+'[1]- 101 -'!J6</f>
        <v>429</v>
      </c>
      <c r="E6" s="277">
        <f>H6+K6+'[1]- 101 -'!B6+'[1]- 101 -'!E6+'[1]- 101 -'!H6+'[1]- 101 -'!K6</f>
        <v>384</v>
      </c>
      <c r="F6" s="277">
        <f>SUM(D6:E6)</f>
        <v>813</v>
      </c>
      <c r="G6" s="462">
        <v>57</v>
      </c>
      <c r="H6" s="523">
        <v>55</v>
      </c>
      <c r="I6" s="278">
        <f>SUM(G6:H6)</f>
        <v>112</v>
      </c>
      <c r="J6" s="277">
        <v>77</v>
      </c>
      <c r="K6" s="277">
        <v>78</v>
      </c>
      <c r="L6" s="277">
        <f>SUM(J6:K6)</f>
        <v>155</v>
      </c>
      <c r="M6" s="231"/>
      <c r="N6" s="126"/>
      <c r="O6" s="126"/>
      <c r="P6" s="126"/>
      <c r="Q6" s="126"/>
      <c r="R6" s="126"/>
      <c r="S6" s="126"/>
      <c r="T6" s="126"/>
      <c r="U6" s="126"/>
    </row>
    <row r="7" spans="1:21" ht="17.25" customHeight="1" x14ac:dyDescent="0.15">
      <c r="A7" s="134" t="s">
        <v>48</v>
      </c>
      <c r="B7" s="134"/>
      <c r="C7" s="136">
        <v>3371</v>
      </c>
      <c r="D7" s="277">
        <f>G7+J7+'[1]- 101 -'!A7+'[1]- 101 -'!D7+'[1]- 101 -'!G7+'[1]- 101 -'!J7</f>
        <v>462</v>
      </c>
      <c r="E7" s="277">
        <f>H7+K7+'[1]- 101 -'!B7+'[1]- 101 -'!E7+'[1]- 101 -'!H7+'[1]- 101 -'!K7</f>
        <v>507</v>
      </c>
      <c r="F7" s="277">
        <f>SUM(D7:E7)</f>
        <v>969</v>
      </c>
      <c r="G7" s="462">
        <v>66</v>
      </c>
      <c r="H7" s="523">
        <v>67</v>
      </c>
      <c r="I7" s="278">
        <f>SUM(G7:H7)</f>
        <v>133</v>
      </c>
      <c r="J7" s="277">
        <v>62</v>
      </c>
      <c r="K7" s="277">
        <v>78</v>
      </c>
      <c r="L7" s="277">
        <f>SUM(J7:K7)</f>
        <v>140</v>
      </c>
      <c r="M7" s="231"/>
      <c r="N7" s="126"/>
      <c r="O7" s="126"/>
      <c r="P7" s="126"/>
      <c r="Q7" s="126"/>
      <c r="R7" s="126"/>
      <c r="S7" s="126"/>
      <c r="T7" s="126"/>
      <c r="U7" s="126"/>
    </row>
    <row r="8" spans="1:21" ht="17.25" customHeight="1" x14ac:dyDescent="0.15">
      <c r="A8" s="134" t="s">
        <v>49</v>
      </c>
      <c r="B8" s="134"/>
      <c r="C8" s="135" t="s">
        <v>290</v>
      </c>
      <c r="D8" s="277">
        <f>G8+J8+'[1]- 101 -'!A8+'[1]- 101 -'!D8+'[1]- 101 -'!G8+'[1]- 101 -'!J8</f>
        <v>443</v>
      </c>
      <c r="E8" s="277">
        <f>H8+K8+'[1]- 101 -'!B8+'[1]- 101 -'!E8+'[1]- 101 -'!H8+'[1]- 101 -'!K8</f>
        <v>385</v>
      </c>
      <c r="F8" s="277">
        <f t="shared" ref="F8:F24" si="0">SUM(D8:E8)</f>
        <v>828</v>
      </c>
      <c r="G8" s="462">
        <v>64</v>
      </c>
      <c r="H8" s="523">
        <v>60</v>
      </c>
      <c r="I8" s="278">
        <f t="shared" ref="I8:I24" si="1">SUM(G8:H8)</f>
        <v>124</v>
      </c>
      <c r="J8" s="277">
        <v>76</v>
      </c>
      <c r="K8" s="277">
        <v>74</v>
      </c>
      <c r="L8" s="277">
        <f t="shared" ref="L8:L24" si="2">SUM(J8:K8)</f>
        <v>150</v>
      </c>
      <c r="M8" s="231"/>
      <c r="N8" s="126"/>
      <c r="O8" s="126"/>
      <c r="P8" s="126"/>
      <c r="Q8" s="126"/>
      <c r="R8" s="126"/>
      <c r="S8" s="126"/>
      <c r="T8" s="126"/>
      <c r="U8" s="126"/>
    </row>
    <row r="9" spans="1:21" ht="17.25" customHeight="1" x14ac:dyDescent="0.15">
      <c r="A9" s="134" t="s">
        <v>50</v>
      </c>
      <c r="B9" s="134"/>
      <c r="C9" s="136">
        <v>19238</v>
      </c>
      <c r="D9" s="277">
        <f>G9+J9+'[1]- 101 -'!A9+'[1]- 101 -'!D9+'[1]- 101 -'!G9+'[1]- 101 -'!J9</f>
        <v>341</v>
      </c>
      <c r="E9" s="277">
        <f>H9+K9+'[1]- 101 -'!B9+'[1]- 101 -'!E9+'[1]- 101 -'!H9+'[1]- 101 -'!K9</f>
        <v>285</v>
      </c>
      <c r="F9" s="277">
        <f t="shared" si="0"/>
        <v>626</v>
      </c>
      <c r="G9" s="462">
        <v>57</v>
      </c>
      <c r="H9" s="523">
        <v>40</v>
      </c>
      <c r="I9" s="278">
        <f t="shared" si="1"/>
        <v>97</v>
      </c>
      <c r="J9" s="277">
        <v>50</v>
      </c>
      <c r="K9" s="277">
        <v>49</v>
      </c>
      <c r="L9" s="277">
        <f t="shared" si="2"/>
        <v>99</v>
      </c>
      <c r="M9" s="231"/>
      <c r="N9" s="126"/>
      <c r="O9" s="126"/>
      <c r="P9" s="126"/>
      <c r="Q9" s="126"/>
      <c r="R9" s="126"/>
      <c r="S9" s="126"/>
      <c r="T9" s="126"/>
      <c r="U9" s="126"/>
    </row>
    <row r="10" spans="1:21" ht="17.25" customHeight="1" x14ac:dyDescent="0.15">
      <c r="A10" s="134" t="s">
        <v>51</v>
      </c>
      <c r="B10" s="134"/>
      <c r="C10" s="135" t="s">
        <v>291</v>
      </c>
      <c r="D10" s="277">
        <f>G10+J10+'[1]- 101 -'!A10+'[1]- 101 -'!D10+'[1]- 101 -'!G10+'[1]- 101 -'!J10</f>
        <v>170</v>
      </c>
      <c r="E10" s="277">
        <f>H10+K10+'[1]- 101 -'!B10+'[1]- 101 -'!E10+'[1]- 101 -'!H10+'[1]- 101 -'!K10</f>
        <v>162</v>
      </c>
      <c r="F10" s="277">
        <f t="shared" si="0"/>
        <v>332</v>
      </c>
      <c r="G10" s="462">
        <v>27</v>
      </c>
      <c r="H10" s="523">
        <v>23</v>
      </c>
      <c r="I10" s="278">
        <f t="shared" si="1"/>
        <v>50</v>
      </c>
      <c r="J10" s="277">
        <v>23</v>
      </c>
      <c r="K10" s="277">
        <v>29</v>
      </c>
      <c r="L10" s="277">
        <f t="shared" si="2"/>
        <v>52</v>
      </c>
      <c r="M10" s="231"/>
      <c r="N10" s="126"/>
      <c r="O10" s="126"/>
      <c r="P10" s="126"/>
      <c r="Q10" s="126"/>
      <c r="R10" s="126"/>
      <c r="S10" s="126"/>
      <c r="T10" s="126"/>
      <c r="U10" s="126"/>
    </row>
    <row r="11" spans="1:21" ht="17.25" customHeight="1" x14ac:dyDescent="0.15">
      <c r="A11" s="134" t="s">
        <v>52</v>
      </c>
      <c r="B11" s="134"/>
      <c r="C11" s="136">
        <v>20455</v>
      </c>
      <c r="D11" s="277">
        <f>G11+J11+'[1]- 101 -'!A11+'[1]- 101 -'!D11+'[1]- 101 -'!G11+'[1]- 101 -'!J11</f>
        <v>556</v>
      </c>
      <c r="E11" s="277">
        <f>H11+K11+'[1]- 101 -'!B11+'[1]- 101 -'!E11+'[1]- 101 -'!H11+'[1]- 101 -'!K11</f>
        <v>493</v>
      </c>
      <c r="F11" s="277">
        <f t="shared" si="0"/>
        <v>1049</v>
      </c>
      <c r="G11" s="462">
        <v>88</v>
      </c>
      <c r="H11" s="523">
        <v>89</v>
      </c>
      <c r="I11" s="278">
        <f t="shared" si="1"/>
        <v>177</v>
      </c>
      <c r="J11" s="277">
        <v>97</v>
      </c>
      <c r="K11" s="277">
        <v>78</v>
      </c>
      <c r="L11" s="277">
        <f t="shared" si="2"/>
        <v>175</v>
      </c>
      <c r="M11" s="231"/>
      <c r="N11" s="126"/>
      <c r="O11" s="126"/>
      <c r="P11" s="126"/>
      <c r="Q11" s="126"/>
      <c r="R11" s="126"/>
      <c r="S11" s="126"/>
      <c r="T11" s="126"/>
      <c r="U11" s="126"/>
    </row>
    <row r="12" spans="1:21" ht="17.25" customHeight="1" x14ac:dyDescent="0.15">
      <c r="A12" s="134" t="s">
        <v>53</v>
      </c>
      <c r="B12" s="134"/>
      <c r="C12" s="136">
        <v>21641</v>
      </c>
      <c r="D12" s="277">
        <f>G12+J12+'[1]- 101 -'!A12+'[1]- 101 -'!D12+'[1]- 101 -'!G12+'[1]- 101 -'!J12</f>
        <v>423</v>
      </c>
      <c r="E12" s="277">
        <f>H12+K12+'[1]- 101 -'!B12+'[1]- 101 -'!E12+'[1]- 101 -'!H12+'[1]- 101 -'!K12</f>
        <v>412</v>
      </c>
      <c r="F12" s="277">
        <f t="shared" si="0"/>
        <v>835</v>
      </c>
      <c r="G12" s="462">
        <v>67</v>
      </c>
      <c r="H12" s="523">
        <v>61</v>
      </c>
      <c r="I12" s="278">
        <f t="shared" si="1"/>
        <v>128</v>
      </c>
      <c r="J12" s="277">
        <v>64</v>
      </c>
      <c r="K12" s="277">
        <v>61</v>
      </c>
      <c r="L12" s="277">
        <f t="shared" si="2"/>
        <v>125</v>
      </c>
      <c r="M12" s="231"/>
      <c r="N12" s="126"/>
      <c r="O12" s="126"/>
      <c r="P12" s="126"/>
      <c r="Q12" s="126"/>
      <c r="R12" s="126"/>
      <c r="S12" s="126"/>
      <c r="T12" s="126"/>
      <c r="U12" s="126"/>
    </row>
    <row r="13" spans="1:21" ht="17.25" customHeight="1" x14ac:dyDescent="0.15">
      <c r="A13" s="134" t="s">
        <v>54</v>
      </c>
      <c r="B13" s="134"/>
      <c r="C13" s="136">
        <v>23468</v>
      </c>
      <c r="D13" s="277">
        <f>G13+J13+'[1]- 101 -'!A13+'[1]- 101 -'!D13+'[1]- 101 -'!G13+'[1]- 101 -'!J13</f>
        <v>455</v>
      </c>
      <c r="E13" s="277">
        <f>H13+K13+'[1]- 101 -'!B13+'[1]- 101 -'!E13+'[1]- 101 -'!H13+'[1]- 101 -'!K13</f>
        <v>440</v>
      </c>
      <c r="F13" s="277">
        <f t="shared" si="0"/>
        <v>895</v>
      </c>
      <c r="G13" s="462">
        <v>71</v>
      </c>
      <c r="H13" s="523">
        <v>70</v>
      </c>
      <c r="I13" s="278">
        <f t="shared" si="1"/>
        <v>141</v>
      </c>
      <c r="J13" s="277">
        <v>70</v>
      </c>
      <c r="K13" s="277">
        <v>69</v>
      </c>
      <c r="L13" s="277">
        <f t="shared" si="2"/>
        <v>139</v>
      </c>
      <c r="M13" s="231"/>
      <c r="N13" s="126"/>
      <c r="O13" s="126"/>
      <c r="P13" s="126"/>
      <c r="Q13" s="126"/>
      <c r="R13" s="126"/>
      <c r="S13" s="126"/>
      <c r="T13" s="126"/>
      <c r="U13" s="126"/>
    </row>
    <row r="14" spans="1:21" ht="17.25" customHeight="1" x14ac:dyDescent="0.15">
      <c r="A14" s="134" t="s">
        <v>55</v>
      </c>
      <c r="B14" s="134"/>
      <c r="C14" s="136">
        <v>24929</v>
      </c>
      <c r="D14" s="277">
        <f>G14+J14+'[1]- 101 -'!A14+'[1]- 101 -'!D14+'[1]- 101 -'!G14+'[1]- 101 -'!J14</f>
        <v>379</v>
      </c>
      <c r="E14" s="277">
        <f>H14+K14+'[1]- 101 -'!B14+'[1]- 101 -'!E14+'[1]- 101 -'!H14+'[1]- 101 -'!K14</f>
        <v>365</v>
      </c>
      <c r="F14" s="277">
        <f t="shared" si="0"/>
        <v>744</v>
      </c>
      <c r="G14" s="462">
        <v>39</v>
      </c>
      <c r="H14" s="523">
        <v>56</v>
      </c>
      <c r="I14" s="278">
        <f t="shared" si="1"/>
        <v>95</v>
      </c>
      <c r="J14" s="277">
        <v>56</v>
      </c>
      <c r="K14" s="277">
        <v>55</v>
      </c>
      <c r="L14" s="277">
        <f t="shared" si="2"/>
        <v>111</v>
      </c>
      <c r="M14" s="231"/>
      <c r="N14" s="126"/>
      <c r="O14" s="126"/>
      <c r="P14" s="126"/>
      <c r="Q14" s="126"/>
      <c r="R14" s="126"/>
      <c r="S14" s="126"/>
      <c r="T14" s="126"/>
      <c r="U14" s="126"/>
    </row>
    <row r="15" spans="1:21" ht="17.25" customHeight="1" x14ac:dyDescent="0.15">
      <c r="A15" s="134" t="s">
        <v>56</v>
      </c>
      <c r="B15" s="134"/>
      <c r="C15" s="136">
        <v>24929</v>
      </c>
      <c r="D15" s="277">
        <f>G15+J15+'[1]- 101 -'!A15+'[1]- 101 -'!D15+'[1]- 101 -'!G15+'[1]- 101 -'!J15</f>
        <v>152</v>
      </c>
      <c r="E15" s="277">
        <f>H15+K15+'[1]- 101 -'!B15+'[1]- 101 -'!E15+'[1]- 101 -'!H15+'[1]- 101 -'!K15</f>
        <v>144</v>
      </c>
      <c r="F15" s="277">
        <f t="shared" si="0"/>
        <v>296</v>
      </c>
      <c r="G15" s="462">
        <v>26</v>
      </c>
      <c r="H15" s="523">
        <v>22</v>
      </c>
      <c r="I15" s="278">
        <f t="shared" si="1"/>
        <v>48</v>
      </c>
      <c r="J15" s="277">
        <v>25</v>
      </c>
      <c r="K15" s="277">
        <v>22</v>
      </c>
      <c r="L15" s="277">
        <f t="shared" si="2"/>
        <v>47</v>
      </c>
      <c r="M15" s="231"/>
      <c r="N15" s="126"/>
      <c r="O15" s="126"/>
      <c r="P15" s="126"/>
      <c r="Q15" s="126"/>
      <c r="R15" s="126"/>
      <c r="S15" s="126"/>
      <c r="T15" s="126"/>
      <c r="U15" s="126"/>
    </row>
    <row r="16" spans="1:21" ht="17.25" customHeight="1" x14ac:dyDescent="0.15">
      <c r="A16" s="134" t="s">
        <v>57</v>
      </c>
      <c r="B16" s="134"/>
      <c r="C16" s="136">
        <v>25294</v>
      </c>
      <c r="D16" s="277">
        <f>G16+J16+'[1]- 101 -'!A16+'[1]- 101 -'!D16+'[1]- 101 -'!G16+'[1]- 101 -'!J16</f>
        <v>297</v>
      </c>
      <c r="E16" s="277">
        <f>H16+K16+'[1]- 101 -'!B16+'[1]- 101 -'!E16+'[1]- 101 -'!H16+'[1]- 101 -'!K16</f>
        <v>256</v>
      </c>
      <c r="F16" s="277">
        <f t="shared" si="0"/>
        <v>553</v>
      </c>
      <c r="G16" s="462">
        <v>53</v>
      </c>
      <c r="H16" s="523">
        <v>44</v>
      </c>
      <c r="I16" s="278">
        <f t="shared" si="1"/>
        <v>97</v>
      </c>
      <c r="J16" s="277">
        <v>49</v>
      </c>
      <c r="K16" s="277">
        <v>36</v>
      </c>
      <c r="L16" s="277">
        <f t="shared" si="2"/>
        <v>85</v>
      </c>
      <c r="M16" s="231"/>
      <c r="N16" s="126"/>
      <c r="O16" s="126"/>
      <c r="P16" s="126"/>
      <c r="Q16" s="126"/>
      <c r="R16" s="126"/>
      <c r="S16" s="126"/>
      <c r="T16" s="126"/>
      <c r="U16" s="126"/>
    </row>
    <row r="17" spans="1:21" ht="17.25" customHeight="1" x14ac:dyDescent="0.15">
      <c r="A17" s="134" t="s">
        <v>58</v>
      </c>
      <c r="B17" s="134"/>
      <c r="C17" s="136">
        <v>27120</v>
      </c>
      <c r="D17" s="277">
        <f>G17+J17+'[1]- 101 -'!A17+'[1]- 101 -'!D17+'[1]- 101 -'!G17+'[1]- 101 -'!J17</f>
        <v>457</v>
      </c>
      <c r="E17" s="277">
        <f>H17+K17+'[1]- 101 -'!B17+'[1]- 101 -'!E17+'[1]- 101 -'!H17+'[1]- 101 -'!K17</f>
        <v>436</v>
      </c>
      <c r="F17" s="277">
        <f t="shared" si="0"/>
        <v>893</v>
      </c>
      <c r="G17" s="462">
        <v>63</v>
      </c>
      <c r="H17" s="523">
        <v>61</v>
      </c>
      <c r="I17" s="278">
        <f t="shared" si="1"/>
        <v>124</v>
      </c>
      <c r="J17" s="277">
        <v>83</v>
      </c>
      <c r="K17" s="277">
        <v>71</v>
      </c>
      <c r="L17" s="277">
        <f t="shared" si="2"/>
        <v>154</v>
      </c>
      <c r="M17" s="231"/>
      <c r="N17" s="126"/>
      <c r="O17" s="126"/>
      <c r="P17" s="126"/>
      <c r="Q17" s="126"/>
      <c r="R17" s="126"/>
      <c r="S17" s="126"/>
      <c r="T17" s="126"/>
      <c r="U17" s="126"/>
    </row>
    <row r="18" spans="1:21" ht="17.25" customHeight="1" x14ac:dyDescent="0.15">
      <c r="A18" s="134" t="s">
        <v>59</v>
      </c>
      <c r="B18" s="134"/>
      <c r="C18" s="136">
        <v>28216</v>
      </c>
      <c r="D18" s="277">
        <f>G18+J18+'[1]- 101 -'!A18+'[1]- 101 -'!D18+'[1]- 101 -'!G18+'[1]- 101 -'!J18</f>
        <v>219</v>
      </c>
      <c r="E18" s="277">
        <f>H18+K18+'[1]- 101 -'!B18+'[1]- 101 -'!E18+'[1]- 101 -'!H18+'[1]- 101 -'!K18</f>
        <v>189</v>
      </c>
      <c r="F18" s="277">
        <f t="shared" si="0"/>
        <v>408</v>
      </c>
      <c r="G18" s="462">
        <v>34</v>
      </c>
      <c r="H18" s="523">
        <v>37</v>
      </c>
      <c r="I18" s="278">
        <f t="shared" si="1"/>
        <v>71</v>
      </c>
      <c r="J18" s="277">
        <v>36</v>
      </c>
      <c r="K18" s="277">
        <v>29</v>
      </c>
      <c r="L18" s="277">
        <f t="shared" si="2"/>
        <v>65</v>
      </c>
      <c r="M18" s="231"/>
      <c r="N18" s="126"/>
      <c r="O18" s="126"/>
      <c r="P18" s="126"/>
      <c r="Q18" s="126"/>
      <c r="R18" s="126"/>
      <c r="S18" s="126"/>
      <c r="T18" s="126"/>
      <c r="U18" s="126"/>
    </row>
    <row r="19" spans="1:21" ht="17.25" customHeight="1" x14ac:dyDescent="0.15">
      <c r="A19" s="134" t="s">
        <v>60</v>
      </c>
      <c r="B19" s="134"/>
      <c r="C19" s="136">
        <v>28581</v>
      </c>
      <c r="D19" s="277">
        <f>G19+J19+'[1]- 101 -'!A19+'[1]- 101 -'!D19+'[1]- 101 -'!G19+'[1]- 101 -'!J19</f>
        <v>258</v>
      </c>
      <c r="E19" s="277">
        <f>H19+K19+'[1]- 101 -'!B19+'[1]- 101 -'!E19+'[1]- 101 -'!H19+'[1]- 101 -'!K19</f>
        <v>251</v>
      </c>
      <c r="F19" s="277">
        <f t="shared" si="0"/>
        <v>509</v>
      </c>
      <c r="G19" s="462">
        <v>41</v>
      </c>
      <c r="H19" s="523">
        <v>39</v>
      </c>
      <c r="I19" s="278">
        <f t="shared" si="1"/>
        <v>80</v>
      </c>
      <c r="J19" s="277">
        <v>43</v>
      </c>
      <c r="K19" s="277">
        <v>36</v>
      </c>
      <c r="L19" s="277">
        <f t="shared" si="2"/>
        <v>79</v>
      </c>
      <c r="M19" s="231"/>
      <c r="N19" s="126"/>
      <c r="O19" s="126"/>
      <c r="P19" s="126"/>
      <c r="Q19" s="126"/>
      <c r="R19" s="126"/>
      <c r="S19" s="126"/>
      <c r="T19" s="126"/>
      <c r="U19" s="126"/>
    </row>
    <row r="20" spans="1:21" ht="17.25" customHeight="1" x14ac:dyDescent="0.15">
      <c r="A20" s="134" t="s">
        <v>61</v>
      </c>
      <c r="B20" s="134"/>
      <c r="C20" s="136">
        <v>28946</v>
      </c>
      <c r="D20" s="277">
        <f>G20+J20+'[1]- 101 -'!A20+'[1]- 101 -'!D20+'[1]- 101 -'!G20+'[1]- 101 -'!J20</f>
        <v>338</v>
      </c>
      <c r="E20" s="277">
        <f>H20+K20+'[1]- 101 -'!B20+'[1]- 101 -'!E20+'[1]- 101 -'!H20+'[1]- 101 -'!K20</f>
        <v>345</v>
      </c>
      <c r="F20" s="277">
        <f t="shared" si="0"/>
        <v>683</v>
      </c>
      <c r="G20" s="462">
        <v>54</v>
      </c>
      <c r="H20" s="523">
        <v>50</v>
      </c>
      <c r="I20" s="278">
        <f t="shared" si="1"/>
        <v>104</v>
      </c>
      <c r="J20" s="277">
        <v>44</v>
      </c>
      <c r="K20" s="277">
        <v>59</v>
      </c>
      <c r="L20" s="277">
        <f t="shared" si="2"/>
        <v>103</v>
      </c>
      <c r="M20" s="231"/>
      <c r="N20" s="126"/>
      <c r="O20" s="126"/>
      <c r="P20" s="126"/>
      <c r="Q20" s="126"/>
      <c r="R20" s="126"/>
      <c r="S20" s="126"/>
      <c r="T20" s="126"/>
      <c r="U20" s="126"/>
    </row>
    <row r="21" spans="1:21" ht="17.25" customHeight="1" x14ac:dyDescent="0.15">
      <c r="A21" s="134" t="s">
        <v>62</v>
      </c>
      <c r="B21" s="134"/>
      <c r="C21" s="136">
        <v>29677</v>
      </c>
      <c r="D21" s="277">
        <f>G21+J21+'[1]- 101 -'!A21+'[1]- 101 -'!D21+'[1]- 101 -'!G21+'[1]- 101 -'!J21</f>
        <v>430</v>
      </c>
      <c r="E21" s="277">
        <f>H21+K21+'[1]- 101 -'!B21+'[1]- 101 -'!E21+'[1]- 101 -'!H21+'[1]- 101 -'!K21</f>
        <v>389</v>
      </c>
      <c r="F21" s="277">
        <f t="shared" si="0"/>
        <v>819</v>
      </c>
      <c r="G21" s="462">
        <v>85</v>
      </c>
      <c r="H21" s="523">
        <v>53</v>
      </c>
      <c r="I21" s="278">
        <f t="shared" si="1"/>
        <v>138</v>
      </c>
      <c r="J21" s="277">
        <v>72</v>
      </c>
      <c r="K21" s="277">
        <v>64</v>
      </c>
      <c r="L21" s="277">
        <f t="shared" si="2"/>
        <v>136</v>
      </c>
      <c r="M21" s="231"/>
      <c r="N21" s="126"/>
      <c r="O21" s="126"/>
      <c r="P21" s="126"/>
      <c r="Q21" s="126"/>
      <c r="R21" s="126"/>
      <c r="S21" s="126"/>
      <c r="T21" s="126"/>
      <c r="U21" s="126"/>
    </row>
    <row r="22" spans="1:21" ht="17.25" customHeight="1" x14ac:dyDescent="0.15">
      <c r="A22" s="134" t="s">
        <v>63</v>
      </c>
      <c r="B22" s="134"/>
      <c r="C22" s="136">
        <v>35886</v>
      </c>
      <c r="D22" s="277">
        <f>G22+J22+'[1]- 101 -'!A22+'[1]- 101 -'!D22+'[1]- 101 -'!G22+'[1]- 101 -'!J22</f>
        <v>269</v>
      </c>
      <c r="E22" s="277">
        <f>H22+K22+'[1]- 101 -'!B22+'[1]- 101 -'!E22+'[1]- 101 -'!H22+'[1]- 101 -'!K22</f>
        <v>277</v>
      </c>
      <c r="F22" s="277">
        <f t="shared" si="0"/>
        <v>546</v>
      </c>
      <c r="G22" s="462">
        <v>58</v>
      </c>
      <c r="H22" s="523">
        <v>39</v>
      </c>
      <c r="I22" s="278">
        <f t="shared" si="1"/>
        <v>97</v>
      </c>
      <c r="J22" s="277">
        <v>45</v>
      </c>
      <c r="K22" s="277">
        <v>46</v>
      </c>
      <c r="L22" s="277">
        <f t="shared" si="2"/>
        <v>91</v>
      </c>
      <c r="M22" s="127"/>
      <c r="N22" s="126"/>
      <c r="O22" s="126"/>
      <c r="P22" s="126"/>
      <c r="Q22" s="126"/>
      <c r="R22" s="126"/>
      <c r="S22" s="126"/>
      <c r="T22" s="126"/>
      <c r="U22" s="126"/>
    </row>
    <row r="23" spans="1:21" ht="17.25" customHeight="1" x14ac:dyDescent="0.15">
      <c r="A23" s="134" t="s">
        <v>64</v>
      </c>
      <c r="B23" s="134"/>
      <c r="C23" s="136">
        <v>36982</v>
      </c>
      <c r="D23" s="277">
        <f>G23+J23+'[1]- 101 -'!A23+'[1]- 101 -'!D23+'[1]- 101 -'!G23+'[1]- 101 -'!J23</f>
        <v>168</v>
      </c>
      <c r="E23" s="277">
        <f>H23+K23+'[1]- 101 -'!B23+'[1]- 101 -'!E23+'[1]- 101 -'!H23+'[1]- 101 -'!K23</f>
        <v>149</v>
      </c>
      <c r="F23" s="277">
        <f t="shared" si="0"/>
        <v>317</v>
      </c>
      <c r="G23" s="462">
        <v>27</v>
      </c>
      <c r="H23" s="523">
        <v>23</v>
      </c>
      <c r="I23" s="278">
        <f t="shared" si="1"/>
        <v>50</v>
      </c>
      <c r="J23" s="277">
        <v>26</v>
      </c>
      <c r="K23" s="277">
        <v>17</v>
      </c>
      <c r="L23" s="277">
        <f t="shared" si="2"/>
        <v>43</v>
      </c>
      <c r="M23" s="231"/>
      <c r="N23" s="126"/>
      <c r="O23" s="126"/>
      <c r="P23" s="126"/>
      <c r="Q23" s="126"/>
      <c r="R23" s="126"/>
      <c r="S23" s="126"/>
      <c r="T23" s="126"/>
      <c r="U23" s="126"/>
    </row>
    <row r="24" spans="1:21" ht="17.25" customHeight="1" x14ac:dyDescent="0.15">
      <c r="A24" s="134" t="s">
        <v>307</v>
      </c>
      <c r="B24" s="134"/>
      <c r="C24" s="136">
        <v>40634</v>
      </c>
      <c r="D24" s="277">
        <f>G24+J24+'[1]- 101 -'!A24+'[1]- 101 -'!D24+'[1]- 101 -'!G24+'[1]- 101 -'!J24</f>
        <v>142</v>
      </c>
      <c r="E24" s="277">
        <f>H24+K24+'[1]- 101 -'!B24+'[1]- 101 -'!E24+'[1]- 101 -'!H24+'[1]- 101 -'!K24</f>
        <v>113</v>
      </c>
      <c r="F24" s="277">
        <f t="shared" si="0"/>
        <v>255</v>
      </c>
      <c r="G24" s="462">
        <v>13</v>
      </c>
      <c r="H24" s="523">
        <v>13</v>
      </c>
      <c r="I24" s="278">
        <f t="shared" si="1"/>
        <v>26</v>
      </c>
      <c r="J24" s="277">
        <v>31</v>
      </c>
      <c r="K24" s="277">
        <v>15</v>
      </c>
      <c r="L24" s="277">
        <f t="shared" si="2"/>
        <v>46</v>
      </c>
      <c r="M24" s="231"/>
      <c r="N24" s="126"/>
      <c r="O24" s="126"/>
      <c r="P24" s="126"/>
      <c r="Q24" s="126"/>
      <c r="R24" s="126"/>
      <c r="S24" s="126"/>
      <c r="T24" s="126"/>
      <c r="U24" s="126"/>
    </row>
    <row r="25" spans="1:21" ht="18.75" customHeight="1" thickBot="1" x14ac:dyDescent="0.2">
      <c r="A25" s="286" t="s">
        <v>65</v>
      </c>
      <c r="B25" s="287"/>
      <c r="C25" s="288"/>
      <c r="D25" s="289">
        <f t="shared" ref="D25:L25" si="3">SUM(D6:D24)</f>
        <v>6388</v>
      </c>
      <c r="E25" s="289">
        <f t="shared" si="3"/>
        <v>5982</v>
      </c>
      <c r="F25" s="290">
        <f t="shared" si="3"/>
        <v>12370</v>
      </c>
      <c r="G25" s="291">
        <f t="shared" si="3"/>
        <v>990</v>
      </c>
      <c r="H25" s="289">
        <f t="shared" si="3"/>
        <v>902</v>
      </c>
      <c r="I25" s="292">
        <f>SUM(I6:I24)</f>
        <v>1892</v>
      </c>
      <c r="J25" s="289">
        <f t="shared" si="3"/>
        <v>1029</v>
      </c>
      <c r="K25" s="289">
        <f t="shared" si="3"/>
        <v>966</v>
      </c>
      <c r="L25" s="290">
        <f t="shared" si="3"/>
        <v>1995</v>
      </c>
      <c r="M25" s="231"/>
      <c r="N25" s="126"/>
      <c r="O25" s="126"/>
      <c r="P25" s="126"/>
      <c r="Q25" s="126"/>
      <c r="R25" s="126"/>
      <c r="S25" s="126"/>
      <c r="T25" s="126"/>
      <c r="U25" s="126"/>
    </row>
    <row r="26" spans="1:21" ht="15" customHeight="1" thickTop="1" x14ac:dyDescent="0.15">
      <c r="A26" s="534" t="s">
        <v>175</v>
      </c>
      <c r="B26" s="535"/>
      <c r="C26" s="540" t="s">
        <v>79</v>
      </c>
      <c r="D26" s="546" t="s">
        <v>207</v>
      </c>
      <c r="E26" s="546"/>
      <c r="F26" s="546"/>
      <c r="G26" s="546"/>
      <c r="H26" s="546"/>
      <c r="I26" s="546"/>
      <c r="J26" s="546"/>
      <c r="K26" s="546"/>
      <c r="L26" s="547"/>
      <c r="M26" s="232"/>
      <c r="N26" s="126"/>
      <c r="O26" s="126"/>
      <c r="P26" s="126"/>
      <c r="Q26" s="126"/>
      <c r="R26" s="126"/>
      <c r="S26" s="126"/>
      <c r="T26" s="126"/>
      <c r="U26" s="126"/>
    </row>
    <row r="27" spans="1:21" ht="15" customHeight="1" x14ac:dyDescent="0.15">
      <c r="A27" s="536"/>
      <c r="B27" s="537"/>
      <c r="C27" s="541"/>
      <c r="D27" s="548" t="s">
        <v>208</v>
      </c>
      <c r="E27" s="548"/>
      <c r="F27" s="549"/>
      <c r="G27" s="548" t="s">
        <v>209</v>
      </c>
      <c r="H27" s="548"/>
      <c r="I27" s="548"/>
      <c r="J27" s="550" t="s">
        <v>210</v>
      </c>
      <c r="K27" s="548"/>
      <c r="L27" s="549"/>
      <c r="M27" s="232"/>
      <c r="N27" s="126"/>
      <c r="O27" s="126"/>
    </row>
    <row r="28" spans="1:21" ht="15" customHeight="1" x14ac:dyDescent="0.15">
      <c r="A28" s="538"/>
      <c r="B28" s="539"/>
      <c r="C28" s="541"/>
      <c r="D28" s="233" t="s">
        <v>211</v>
      </c>
      <c r="E28" s="233" t="s">
        <v>212</v>
      </c>
      <c r="F28" s="234" t="s">
        <v>213</v>
      </c>
      <c r="G28" s="233" t="s">
        <v>211</v>
      </c>
      <c r="H28" s="233" t="s">
        <v>212</v>
      </c>
      <c r="I28" s="233" t="s">
        <v>213</v>
      </c>
      <c r="J28" s="235" t="s">
        <v>211</v>
      </c>
      <c r="K28" s="233" t="s">
        <v>212</v>
      </c>
      <c r="L28" s="234" t="s">
        <v>213</v>
      </c>
      <c r="M28" s="232"/>
      <c r="N28" s="126"/>
      <c r="O28" s="126"/>
    </row>
    <row r="29" spans="1:21" ht="17.25" customHeight="1" x14ac:dyDescent="0.15">
      <c r="A29" s="134" t="s">
        <v>66</v>
      </c>
      <c r="B29" s="134"/>
      <c r="C29" s="136">
        <v>17288</v>
      </c>
      <c r="D29" s="277">
        <f>G29+J29+'[1]- 101 -'!A29</f>
        <v>370</v>
      </c>
      <c r="E29" s="277">
        <f>H29+K29+'[1]- 101 -'!B29</f>
        <v>332</v>
      </c>
      <c r="F29" s="277">
        <f>SUM(D29:E29)</f>
        <v>702</v>
      </c>
      <c r="G29" s="462">
        <v>111</v>
      </c>
      <c r="H29" s="277">
        <v>124</v>
      </c>
      <c r="I29" s="278">
        <f>SUM(G29:H29)</f>
        <v>235</v>
      </c>
      <c r="J29" s="277">
        <v>146</v>
      </c>
      <c r="K29" s="277">
        <v>112</v>
      </c>
      <c r="L29" s="277">
        <f>SUM(J29:K29)</f>
        <v>258</v>
      </c>
      <c r="M29" s="231"/>
      <c r="N29" s="126"/>
      <c r="O29" s="126"/>
      <c r="P29" s="126"/>
      <c r="Q29" s="126"/>
      <c r="R29" s="126"/>
      <c r="S29" s="126"/>
      <c r="T29" s="126"/>
      <c r="U29" s="126"/>
    </row>
    <row r="30" spans="1:21" ht="17.25" customHeight="1" x14ac:dyDescent="0.15">
      <c r="A30" s="134" t="s">
        <v>67</v>
      </c>
      <c r="B30" s="134"/>
      <c r="C30" s="136">
        <v>17292</v>
      </c>
      <c r="D30" s="277">
        <f>G30+J30+'[1]- 101 -'!A30</f>
        <v>378</v>
      </c>
      <c r="E30" s="277">
        <f>H30+K30+'[1]- 101 -'!B30</f>
        <v>345</v>
      </c>
      <c r="F30" s="277">
        <f>SUM(D30:E30)</f>
        <v>723</v>
      </c>
      <c r="G30" s="462">
        <v>118</v>
      </c>
      <c r="H30" s="277">
        <v>117</v>
      </c>
      <c r="I30" s="278">
        <f>SUM(G30:H30)</f>
        <v>235</v>
      </c>
      <c r="J30" s="277">
        <v>145</v>
      </c>
      <c r="K30" s="277">
        <v>102</v>
      </c>
      <c r="L30" s="277">
        <f>SUM(J30:K30)</f>
        <v>247</v>
      </c>
      <c r="M30" s="231"/>
      <c r="N30" s="126"/>
      <c r="O30" s="126"/>
      <c r="P30" s="126"/>
      <c r="Q30" s="126"/>
      <c r="R30" s="126"/>
      <c r="S30" s="126"/>
      <c r="T30" s="126"/>
      <c r="U30" s="126"/>
    </row>
    <row r="31" spans="1:21" ht="17.25" customHeight="1" x14ac:dyDescent="0.15">
      <c r="A31" s="134" t="s">
        <v>68</v>
      </c>
      <c r="B31" s="134"/>
      <c r="C31" s="136">
        <v>17292</v>
      </c>
      <c r="D31" s="277">
        <f>G31+J31+'[1]- 101 -'!A31</f>
        <v>321</v>
      </c>
      <c r="E31" s="277">
        <f>H31+K31+'[1]- 101 -'!B31</f>
        <v>321</v>
      </c>
      <c r="F31" s="277">
        <f t="shared" ref="F31:F41" si="4">SUM(D31:E31)</f>
        <v>642</v>
      </c>
      <c r="G31" s="462">
        <v>124</v>
      </c>
      <c r="H31" s="277">
        <v>109</v>
      </c>
      <c r="I31" s="278">
        <f t="shared" ref="I31:I41" si="5">SUM(G31:H31)</f>
        <v>233</v>
      </c>
      <c r="J31" s="277">
        <v>105</v>
      </c>
      <c r="K31" s="277">
        <v>103</v>
      </c>
      <c r="L31" s="277">
        <f t="shared" ref="L31:L41" si="6">SUM(J31:K31)</f>
        <v>208</v>
      </c>
      <c r="M31" s="231"/>
      <c r="N31" s="126"/>
      <c r="O31" s="126"/>
      <c r="P31" s="126"/>
      <c r="Q31" s="126"/>
      <c r="R31" s="126"/>
      <c r="S31" s="126"/>
      <c r="T31" s="126"/>
      <c r="U31" s="126"/>
    </row>
    <row r="32" spans="1:21" ht="17.25" customHeight="1" x14ac:dyDescent="0.15">
      <c r="A32" s="134" t="s">
        <v>69</v>
      </c>
      <c r="B32" s="134"/>
      <c r="C32" s="136">
        <v>19815</v>
      </c>
      <c r="D32" s="277">
        <f>G32+J32+'[1]- 101 -'!A32</f>
        <v>142</v>
      </c>
      <c r="E32" s="277">
        <f>H32+K32+'[1]- 101 -'!B32</f>
        <v>133</v>
      </c>
      <c r="F32" s="277">
        <f t="shared" si="4"/>
        <v>275</v>
      </c>
      <c r="G32" s="462">
        <v>47</v>
      </c>
      <c r="H32" s="277">
        <v>52</v>
      </c>
      <c r="I32" s="278">
        <f t="shared" si="5"/>
        <v>99</v>
      </c>
      <c r="J32" s="277">
        <v>50</v>
      </c>
      <c r="K32" s="277">
        <v>46</v>
      </c>
      <c r="L32" s="277">
        <f t="shared" si="6"/>
        <v>96</v>
      </c>
      <c r="M32" s="231"/>
      <c r="N32" s="126"/>
      <c r="O32" s="126"/>
      <c r="P32" s="126"/>
      <c r="Q32" s="126"/>
      <c r="R32" s="126"/>
      <c r="S32" s="126"/>
      <c r="T32" s="126"/>
      <c r="U32" s="126"/>
    </row>
    <row r="33" spans="1:21" ht="17.25" customHeight="1" x14ac:dyDescent="0.15">
      <c r="A33" s="134" t="s">
        <v>70</v>
      </c>
      <c r="B33" s="134"/>
      <c r="C33" s="136">
        <v>22007</v>
      </c>
      <c r="D33" s="277">
        <f>G33+J33+'[1]- 101 -'!A33</f>
        <v>235</v>
      </c>
      <c r="E33" s="277">
        <f>H33+K33+'[1]- 101 -'!B33</f>
        <v>210</v>
      </c>
      <c r="F33" s="277">
        <f t="shared" si="4"/>
        <v>445</v>
      </c>
      <c r="G33" s="462">
        <v>75</v>
      </c>
      <c r="H33" s="277">
        <v>73</v>
      </c>
      <c r="I33" s="278">
        <f t="shared" si="5"/>
        <v>148</v>
      </c>
      <c r="J33" s="277">
        <v>84</v>
      </c>
      <c r="K33" s="277">
        <v>71</v>
      </c>
      <c r="L33" s="277">
        <f t="shared" si="6"/>
        <v>155</v>
      </c>
      <c r="M33" s="231"/>
      <c r="N33" s="126"/>
      <c r="O33" s="126"/>
      <c r="P33" s="126"/>
      <c r="Q33" s="126"/>
      <c r="R33" s="126"/>
      <c r="S33" s="126"/>
      <c r="T33" s="126"/>
      <c r="U33" s="126"/>
    </row>
    <row r="34" spans="1:21" ht="17.25" customHeight="1" x14ac:dyDescent="0.15">
      <c r="A34" s="134" t="s">
        <v>71</v>
      </c>
      <c r="B34" s="134"/>
      <c r="C34" s="136">
        <v>22372</v>
      </c>
      <c r="D34" s="277">
        <f>G34+J34+'[1]- 101 -'!A34</f>
        <v>192</v>
      </c>
      <c r="E34" s="277">
        <f>H34+K34+'[1]- 101 -'!B34</f>
        <v>170</v>
      </c>
      <c r="F34" s="277">
        <f t="shared" si="4"/>
        <v>362</v>
      </c>
      <c r="G34" s="462">
        <v>59</v>
      </c>
      <c r="H34" s="277">
        <v>53</v>
      </c>
      <c r="I34" s="278">
        <f t="shared" si="5"/>
        <v>112</v>
      </c>
      <c r="J34" s="277">
        <v>61</v>
      </c>
      <c r="K34" s="277">
        <v>54</v>
      </c>
      <c r="L34" s="277">
        <f t="shared" si="6"/>
        <v>115</v>
      </c>
      <c r="M34" s="231"/>
      <c r="N34" s="126"/>
      <c r="O34" s="126"/>
      <c r="P34" s="126"/>
      <c r="Q34" s="126"/>
      <c r="R34" s="126"/>
      <c r="S34" s="126"/>
      <c r="T34" s="126"/>
      <c r="U34" s="126"/>
    </row>
    <row r="35" spans="1:21" ht="17.25" customHeight="1" x14ac:dyDescent="0.15">
      <c r="A35" s="134" t="s">
        <v>72</v>
      </c>
      <c r="B35" s="134"/>
      <c r="C35" s="136">
        <v>24929</v>
      </c>
      <c r="D35" s="277">
        <f>G35+J35+'[1]- 101 -'!A35</f>
        <v>221</v>
      </c>
      <c r="E35" s="277">
        <f>H35+K35+'[1]- 101 -'!B35</f>
        <v>208</v>
      </c>
      <c r="F35" s="277">
        <f t="shared" si="4"/>
        <v>429</v>
      </c>
      <c r="G35" s="462">
        <v>75</v>
      </c>
      <c r="H35" s="277">
        <v>71</v>
      </c>
      <c r="I35" s="278">
        <f t="shared" si="5"/>
        <v>146</v>
      </c>
      <c r="J35" s="277">
        <v>73</v>
      </c>
      <c r="K35" s="277">
        <v>66</v>
      </c>
      <c r="L35" s="277">
        <f t="shared" si="6"/>
        <v>139</v>
      </c>
      <c r="M35" s="231"/>
      <c r="N35" s="126"/>
      <c r="O35" s="126"/>
      <c r="P35" s="126"/>
      <c r="Q35" s="126"/>
      <c r="R35" s="126"/>
      <c r="S35" s="126"/>
      <c r="T35" s="126"/>
      <c r="U35" s="126"/>
    </row>
    <row r="36" spans="1:21" ht="17.25" customHeight="1" x14ac:dyDescent="0.15">
      <c r="A36" s="134" t="s">
        <v>73</v>
      </c>
      <c r="B36" s="134"/>
      <c r="C36" s="136">
        <v>27485</v>
      </c>
      <c r="D36" s="277">
        <f>G36+J36+'[1]- 101 -'!A36</f>
        <v>347</v>
      </c>
      <c r="E36" s="277">
        <f>H36+K36+'[1]- 101 -'!B36</f>
        <v>341</v>
      </c>
      <c r="F36" s="277">
        <f t="shared" si="4"/>
        <v>688</v>
      </c>
      <c r="G36" s="462">
        <v>119</v>
      </c>
      <c r="H36" s="277">
        <v>101</v>
      </c>
      <c r="I36" s="278">
        <f t="shared" si="5"/>
        <v>220</v>
      </c>
      <c r="J36" s="277">
        <v>102</v>
      </c>
      <c r="K36" s="277">
        <v>110</v>
      </c>
      <c r="L36" s="277">
        <f t="shared" si="6"/>
        <v>212</v>
      </c>
      <c r="M36" s="231"/>
      <c r="N36" s="126"/>
      <c r="O36" s="126"/>
      <c r="P36" s="126"/>
      <c r="Q36" s="126"/>
      <c r="R36" s="126"/>
      <c r="S36" s="126"/>
      <c r="T36" s="126"/>
      <c r="U36" s="126"/>
    </row>
    <row r="37" spans="1:21" ht="17.25" customHeight="1" x14ac:dyDescent="0.15">
      <c r="A37" s="134" t="s">
        <v>74</v>
      </c>
      <c r="B37" s="134"/>
      <c r="C37" s="136">
        <v>27851</v>
      </c>
      <c r="D37" s="277">
        <f>G37+J37+'[1]- 101 -'!A37</f>
        <v>217</v>
      </c>
      <c r="E37" s="277">
        <f>H37+K37+'[1]- 101 -'!B37</f>
        <v>172</v>
      </c>
      <c r="F37" s="277">
        <f t="shared" si="4"/>
        <v>389</v>
      </c>
      <c r="G37" s="462">
        <v>69</v>
      </c>
      <c r="H37" s="277">
        <v>51</v>
      </c>
      <c r="I37" s="278">
        <f t="shared" si="5"/>
        <v>120</v>
      </c>
      <c r="J37" s="277">
        <v>63</v>
      </c>
      <c r="K37" s="277">
        <v>57</v>
      </c>
      <c r="L37" s="277">
        <f t="shared" si="6"/>
        <v>120</v>
      </c>
      <c r="M37" s="231"/>
      <c r="N37" s="126"/>
      <c r="O37" s="126"/>
      <c r="P37" s="126"/>
      <c r="Q37" s="126"/>
      <c r="R37" s="126"/>
      <c r="S37" s="126"/>
      <c r="T37" s="126"/>
      <c r="U37" s="126"/>
    </row>
    <row r="38" spans="1:21" ht="17.25" customHeight="1" x14ac:dyDescent="0.15">
      <c r="A38" s="134" t="s">
        <v>75</v>
      </c>
      <c r="B38" s="134"/>
      <c r="C38" s="136">
        <v>27851</v>
      </c>
      <c r="D38" s="277">
        <f>G38+J38+'[1]- 101 -'!A38</f>
        <v>135</v>
      </c>
      <c r="E38" s="277">
        <f>H38+K38+'[1]- 101 -'!B38</f>
        <v>133</v>
      </c>
      <c r="F38" s="277">
        <f t="shared" si="4"/>
        <v>268</v>
      </c>
      <c r="G38" s="462">
        <v>45</v>
      </c>
      <c r="H38" s="277">
        <v>41</v>
      </c>
      <c r="I38" s="278">
        <f t="shared" si="5"/>
        <v>86</v>
      </c>
      <c r="J38" s="277">
        <v>43</v>
      </c>
      <c r="K38" s="277">
        <v>44</v>
      </c>
      <c r="L38" s="277">
        <f t="shared" si="6"/>
        <v>87</v>
      </c>
      <c r="M38" s="231"/>
      <c r="N38" s="126"/>
      <c r="O38" s="126"/>
      <c r="P38" s="126"/>
      <c r="Q38" s="126"/>
      <c r="R38" s="126"/>
      <c r="S38" s="126"/>
      <c r="T38" s="126"/>
      <c r="U38" s="126"/>
    </row>
    <row r="39" spans="1:21" ht="17.25" customHeight="1" x14ac:dyDescent="0.15">
      <c r="A39" s="134" t="s">
        <v>76</v>
      </c>
      <c r="B39" s="134"/>
      <c r="C39" s="136">
        <v>29677</v>
      </c>
      <c r="D39" s="277">
        <f>G39+J39+'[1]- 101 -'!A39</f>
        <v>177</v>
      </c>
      <c r="E39" s="277">
        <f>H39+K39+'[1]- 101 -'!B39</f>
        <v>154</v>
      </c>
      <c r="F39" s="277">
        <f t="shared" si="4"/>
        <v>331</v>
      </c>
      <c r="G39" s="462">
        <v>57</v>
      </c>
      <c r="H39" s="277">
        <v>53</v>
      </c>
      <c r="I39" s="278">
        <f t="shared" si="5"/>
        <v>110</v>
      </c>
      <c r="J39" s="277">
        <v>61</v>
      </c>
      <c r="K39" s="277">
        <v>42</v>
      </c>
      <c r="L39" s="277">
        <f t="shared" si="6"/>
        <v>103</v>
      </c>
      <c r="M39" s="231"/>
      <c r="N39" s="126"/>
      <c r="O39" s="126"/>
      <c r="P39" s="126"/>
      <c r="Q39" s="126"/>
      <c r="R39" s="126"/>
      <c r="S39" s="126"/>
      <c r="T39" s="126"/>
      <c r="U39" s="126"/>
    </row>
    <row r="40" spans="1:21" ht="17.25" customHeight="1" x14ac:dyDescent="0.15">
      <c r="A40" s="134" t="s">
        <v>77</v>
      </c>
      <c r="B40" s="134"/>
      <c r="C40" s="136">
        <v>31138</v>
      </c>
      <c r="D40" s="277">
        <f>G40+J40+'[1]- 101 -'!A40</f>
        <v>199</v>
      </c>
      <c r="E40" s="277">
        <f>H40+K40+'[1]- 101 -'!B40</f>
        <v>189</v>
      </c>
      <c r="F40" s="277">
        <f t="shared" si="4"/>
        <v>388</v>
      </c>
      <c r="G40" s="462">
        <v>68</v>
      </c>
      <c r="H40" s="277">
        <v>66</v>
      </c>
      <c r="I40" s="278">
        <f t="shared" si="5"/>
        <v>134</v>
      </c>
      <c r="J40" s="277">
        <v>56</v>
      </c>
      <c r="K40" s="277">
        <v>60</v>
      </c>
      <c r="L40" s="277">
        <f t="shared" si="6"/>
        <v>116</v>
      </c>
      <c r="M40" s="231"/>
      <c r="N40" s="126"/>
      <c r="O40" s="126"/>
      <c r="P40" s="126"/>
      <c r="Q40" s="126"/>
      <c r="R40" s="126"/>
      <c r="S40" s="126"/>
      <c r="T40" s="126"/>
      <c r="U40" s="126"/>
    </row>
    <row r="41" spans="1:21" ht="17.25" customHeight="1" x14ac:dyDescent="0.15">
      <c r="A41" s="134" t="s">
        <v>78</v>
      </c>
      <c r="B41" s="134"/>
      <c r="C41" s="136">
        <v>31503</v>
      </c>
      <c r="D41" s="277">
        <f>G41+J41+'[1]- 101 -'!A41</f>
        <v>196</v>
      </c>
      <c r="E41" s="277">
        <f>H41+K41+'[1]- 101 -'!B41</f>
        <v>195</v>
      </c>
      <c r="F41" s="277">
        <f t="shared" si="4"/>
        <v>391</v>
      </c>
      <c r="G41" s="462">
        <v>57</v>
      </c>
      <c r="H41" s="277">
        <v>64</v>
      </c>
      <c r="I41" s="278">
        <f t="shared" si="5"/>
        <v>121</v>
      </c>
      <c r="J41" s="277">
        <v>68</v>
      </c>
      <c r="K41" s="277">
        <v>74</v>
      </c>
      <c r="L41" s="277">
        <f t="shared" si="6"/>
        <v>142</v>
      </c>
      <c r="M41" s="231"/>
      <c r="N41" s="126"/>
      <c r="O41" s="126"/>
      <c r="P41" s="126"/>
      <c r="Q41" s="126"/>
      <c r="R41" s="126"/>
      <c r="S41" s="126"/>
      <c r="T41" s="126"/>
      <c r="U41" s="126"/>
    </row>
    <row r="42" spans="1:21" ht="18.75" customHeight="1" thickBot="1" x14ac:dyDescent="0.2">
      <c r="A42" s="293" t="s">
        <v>65</v>
      </c>
      <c r="B42" s="294"/>
      <c r="C42" s="295"/>
      <c r="D42" s="296">
        <f t="shared" ref="D42:L42" si="7">SUM(D29:D41)</f>
        <v>3130</v>
      </c>
      <c r="E42" s="296">
        <f t="shared" si="7"/>
        <v>2903</v>
      </c>
      <c r="F42" s="296">
        <f t="shared" si="7"/>
        <v>6033</v>
      </c>
      <c r="G42" s="297">
        <f>SUM(G29:G41)</f>
        <v>1024</v>
      </c>
      <c r="H42" s="298">
        <f t="shared" si="7"/>
        <v>975</v>
      </c>
      <c r="I42" s="299">
        <f t="shared" si="7"/>
        <v>1999</v>
      </c>
      <c r="J42" s="298">
        <f t="shared" si="7"/>
        <v>1057</v>
      </c>
      <c r="K42" s="298">
        <f t="shared" si="7"/>
        <v>941</v>
      </c>
      <c r="L42" s="296">
        <f t="shared" si="7"/>
        <v>1998</v>
      </c>
      <c r="M42" s="231"/>
      <c r="N42" s="126"/>
      <c r="O42" s="126"/>
      <c r="P42" s="126"/>
      <c r="Q42" s="126"/>
      <c r="R42" s="126"/>
      <c r="S42" s="126"/>
      <c r="T42" s="126"/>
      <c r="U42" s="126"/>
    </row>
    <row r="43" spans="1:21" ht="18" customHeight="1" thickTop="1" x14ac:dyDescent="0.15">
      <c r="A43" s="96" t="s">
        <v>223</v>
      </c>
      <c r="B43" s="96"/>
      <c r="C43" s="57"/>
      <c r="D43" s="50"/>
      <c r="E43" s="50"/>
      <c r="F43" s="50"/>
      <c r="G43" s="50"/>
      <c r="H43" s="50"/>
      <c r="I43" s="50"/>
      <c r="J43" s="50"/>
      <c r="K43" s="50"/>
      <c r="L43" s="50"/>
      <c r="M43" s="50"/>
    </row>
    <row r="44" spans="1:21" x14ac:dyDescent="0.15">
      <c r="A44" s="57"/>
      <c r="B44" s="57"/>
      <c r="C44" s="57"/>
      <c r="D44" s="50"/>
      <c r="E44" s="50"/>
      <c r="F44" s="50"/>
      <c r="G44" s="50"/>
      <c r="H44" s="50"/>
      <c r="I44" s="50"/>
      <c r="J44" s="50"/>
      <c r="K44" s="50"/>
      <c r="L44" s="50"/>
      <c r="M44" s="50"/>
    </row>
  </sheetData>
  <mergeCells count="12">
    <mergeCell ref="A26:B28"/>
    <mergeCell ref="C26:C28"/>
    <mergeCell ref="D26:L26"/>
    <mergeCell ref="D27:F27"/>
    <mergeCell ref="G27:I27"/>
    <mergeCell ref="J27:L27"/>
    <mergeCell ref="A3:B5"/>
    <mergeCell ref="C3:C5"/>
    <mergeCell ref="D3:L3"/>
    <mergeCell ref="D4:F4"/>
    <mergeCell ref="G4:I4"/>
    <mergeCell ref="J4:L4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CFF"/>
    <pageSetUpPr fitToPage="1"/>
  </sheetPr>
  <dimension ref="A1:W46"/>
  <sheetViews>
    <sheetView zoomScaleNormal="100" zoomScaleSheetLayoutView="100" workbookViewId="0">
      <selection activeCell="K53" sqref="K53"/>
    </sheetView>
  </sheetViews>
  <sheetFormatPr defaultRowHeight="13.5" x14ac:dyDescent="0.15"/>
  <cols>
    <col min="1" max="1" width="5.25" style="10" customWidth="1"/>
    <col min="2" max="13" width="5.875" style="10" bestFit="1" customWidth="1"/>
    <col min="14" max="14" width="5.875" style="10" customWidth="1"/>
    <col min="15" max="16" width="5.75" style="10" customWidth="1"/>
    <col min="17" max="17" width="6.125" style="108" customWidth="1"/>
    <col min="18" max="33" width="5.625" style="10" customWidth="1"/>
    <col min="34" max="16384" width="9" style="10"/>
  </cols>
  <sheetData>
    <row r="1" spans="1:17" s="11" customFormat="1" ht="27" customHeight="1" x14ac:dyDescent="0.15">
      <c r="A1" s="20"/>
      <c r="Q1" s="107"/>
    </row>
    <row r="2" spans="1:17" s="21" customFormat="1" ht="15" customHeight="1" thickBot="1" x14ac:dyDescent="0.2">
      <c r="L2" s="48"/>
      <c r="M2" s="48"/>
      <c r="N2" s="3"/>
      <c r="O2" s="144" t="s">
        <v>418</v>
      </c>
      <c r="P2" s="3"/>
    </row>
    <row r="3" spans="1:17" s="21" customFormat="1" ht="15" customHeight="1" thickTop="1" x14ac:dyDescent="0.15">
      <c r="A3" s="569" t="s">
        <v>281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70"/>
      <c r="P3" s="571" t="s">
        <v>260</v>
      </c>
      <c r="Q3" s="560"/>
    </row>
    <row r="4" spans="1:17" s="21" customFormat="1" ht="15" customHeight="1" x14ac:dyDescent="0.15">
      <c r="A4" s="581" t="s">
        <v>24</v>
      </c>
      <c r="B4" s="582"/>
      <c r="C4" s="583"/>
      <c r="D4" s="582" t="s">
        <v>25</v>
      </c>
      <c r="E4" s="582"/>
      <c r="F4" s="582"/>
      <c r="G4" s="581" t="s">
        <v>26</v>
      </c>
      <c r="H4" s="582"/>
      <c r="I4" s="583"/>
      <c r="J4" s="582" t="s">
        <v>27</v>
      </c>
      <c r="K4" s="582"/>
      <c r="L4" s="582"/>
      <c r="M4" s="561" t="s">
        <v>214</v>
      </c>
      <c r="N4" s="561" t="s">
        <v>215</v>
      </c>
      <c r="O4" s="561" t="s">
        <v>216</v>
      </c>
      <c r="P4" s="572"/>
      <c r="Q4" s="560"/>
    </row>
    <row r="5" spans="1:17" s="21" customFormat="1" ht="15" customHeight="1" x14ac:dyDescent="0.15">
      <c r="A5" s="64" t="s">
        <v>211</v>
      </c>
      <c r="B5" s="184" t="s">
        <v>212</v>
      </c>
      <c r="C5" s="185" t="s">
        <v>213</v>
      </c>
      <c r="D5" s="184" t="s">
        <v>211</v>
      </c>
      <c r="E5" s="184" t="s">
        <v>212</v>
      </c>
      <c r="F5" s="184" t="s">
        <v>213</v>
      </c>
      <c r="G5" s="186" t="s">
        <v>211</v>
      </c>
      <c r="H5" s="184" t="s">
        <v>212</v>
      </c>
      <c r="I5" s="185" t="s">
        <v>213</v>
      </c>
      <c r="J5" s="184" t="s">
        <v>211</v>
      </c>
      <c r="K5" s="184" t="s">
        <v>212</v>
      </c>
      <c r="L5" s="184" t="s">
        <v>213</v>
      </c>
      <c r="M5" s="584"/>
      <c r="N5" s="562"/>
      <c r="O5" s="562"/>
      <c r="P5" s="573"/>
      <c r="Q5" s="560"/>
    </row>
    <row r="6" spans="1:17" s="21" customFormat="1" ht="17.25" customHeight="1" x14ac:dyDescent="0.15">
      <c r="A6" s="471">
        <v>78</v>
      </c>
      <c r="B6" s="471">
        <v>67</v>
      </c>
      <c r="C6" s="279">
        <f t="shared" ref="C6:C24" si="0">SUM(A6:B6)</f>
        <v>145</v>
      </c>
      <c r="D6" s="476">
        <v>76</v>
      </c>
      <c r="E6" s="471">
        <v>73</v>
      </c>
      <c r="F6" s="279">
        <f>SUM(D6:E6)</f>
        <v>149</v>
      </c>
      <c r="G6" s="471">
        <v>63</v>
      </c>
      <c r="H6" s="471">
        <v>60</v>
      </c>
      <c r="I6" s="279">
        <f t="shared" ref="I6:I24" si="1">SUM(G6:H6)</f>
        <v>123</v>
      </c>
      <c r="J6" s="476">
        <v>78</v>
      </c>
      <c r="K6" s="471">
        <v>51</v>
      </c>
      <c r="L6" s="279">
        <f>SUM(J6:K6)</f>
        <v>129</v>
      </c>
      <c r="M6" s="470">
        <v>26</v>
      </c>
      <c r="N6" s="471">
        <v>28</v>
      </c>
      <c r="O6" s="470">
        <v>4</v>
      </c>
      <c r="P6" s="472">
        <v>49</v>
      </c>
      <c r="Q6" s="113"/>
    </row>
    <row r="7" spans="1:17" s="21" customFormat="1" ht="17.25" customHeight="1" x14ac:dyDescent="0.15">
      <c r="A7" s="277">
        <v>70</v>
      </c>
      <c r="B7" s="277">
        <v>78</v>
      </c>
      <c r="C7" s="278">
        <f t="shared" si="0"/>
        <v>148</v>
      </c>
      <c r="D7" s="462">
        <v>89</v>
      </c>
      <c r="E7" s="523">
        <v>91</v>
      </c>
      <c r="F7" s="278">
        <f t="shared" ref="F7:F24" si="2">SUM(D7:E7)</f>
        <v>180</v>
      </c>
      <c r="G7" s="523">
        <v>78</v>
      </c>
      <c r="H7" s="523">
        <v>90</v>
      </c>
      <c r="I7" s="278">
        <f t="shared" si="1"/>
        <v>168</v>
      </c>
      <c r="J7" s="462">
        <v>97</v>
      </c>
      <c r="K7" s="523">
        <v>103</v>
      </c>
      <c r="L7" s="278">
        <f t="shared" ref="L7:L24" si="3">SUM(J7:K7)</f>
        <v>200</v>
      </c>
      <c r="M7" s="473">
        <v>30</v>
      </c>
      <c r="N7" s="474" t="s">
        <v>436</v>
      </c>
      <c r="O7" s="473" t="s">
        <v>436</v>
      </c>
      <c r="P7" s="475">
        <v>42</v>
      </c>
      <c r="Q7" s="113"/>
    </row>
    <row r="8" spans="1:17" s="21" customFormat="1" ht="17.25" customHeight="1" x14ac:dyDescent="0.15">
      <c r="A8" s="277">
        <v>64</v>
      </c>
      <c r="B8" s="277">
        <v>62</v>
      </c>
      <c r="C8" s="278">
        <f t="shared" si="0"/>
        <v>126</v>
      </c>
      <c r="D8" s="462">
        <v>80</v>
      </c>
      <c r="E8" s="523">
        <v>70</v>
      </c>
      <c r="F8" s="278">
        <f t="shared" si="2"/>
        <v>150</v>
      </c>
      <c r="G8" s="523">
        <v>74</v>
      </c>
      <c r="H8" s="523">
        <v>65</v>
      </c>
      <c r="I8" s="278">
        <f t="shared" si="1"/>
        <v>139</v>
      </c>
      <c r="J8" s="462">
        <v>85</v>
      </c>
      <c r="K8" s="523">
        <v>54</v>
      </c>
      <c r="L8" s="278">
        <f t="shared" si="3"/>
        <v>139</v>
      </c>
      <c r="M8" s="473">
        <v>26</v>
      </c>
      <c r="N8" s="474">
        <v>23</v>
      </c>
      <c r="O8" s="473">
        <v>4</v>
      </c>
      <c r="P8" s="475">
        <v>43</v>
      </c>
      <c r="Q8" s="113"/>
    </row>
    <row r="9" spans="1:17" s="21" customFormat="1" ht="17.25" customHeight="1" x14ac:dyDescent="0.15">
      <c r="A9" s="277">
        <v>62</v>
      </c>
      <c r="B9" s="277">
        <v>44</v>
      </c>
      <c r="C9" s="278">
        <f t="shared" si="0"/>
        <v>106</v>
      </c>
      <c r="D9" s="462">
        <v>57</v>
      </c>
      <c r="E9" s="523">
        <v>55</v>
      </c>
      <c r="F9" s="278">
        <f t="shared" si="2"/>
        <v>112</v>
      </c>
      <c r="G9" s="523">
        <v>56</v>
      </c>
      <c r="H9" s="523">
        <v>46</v>
      </c>
      <c r="I9" s="278">
        <f t="shared" si="1"/>
        <v>102</v>
      </c>
      <c r="J9" s="462">
        <v>59</v>
      </c>
      <c r="K9" s="523">
        <v>51</v>
      </c>
      <c r="L9" s="278">
        <f t="shared" si="3"/>
        <v>110</v>
      </c>
      <c r="M9" s="473">
        <v>21</v>
      </c>
      <c r="N9" s="474">
        <v>15</v>
      </c>
      <c r="O9" s="473">
        <v>3</v>
      </c>
      <c r="P9" s="475">
        <v>40</v>
      </c>
      <c r="Q9" s="113"/>
    </row>
    <row r="10" spans="1:17" s="21" customFormat="1" ht="17.25" customHeight="1" x14ac:dyDescent="0.15">
      <c r="A10" s="277">
        <v>29</v>
      </c>
      <c r="B10" s="277">
        <v>27</v>
      </c>
      <c r="C10" s="278">
        <f t="shared" si="0"/>
        <v>56</v>
      </c>
      <c r="D10" s="462">
        <v>25</v>
      </c>
      <c r="E10" s="523">
        <v>32</v>
      </c>
      <c r="F10" s="278">
        <f t="shared" si="2"/>
        <v>57</v>
      </c>
      <c r="G10" s="523">
        <v>31</v>
      </c>
      <c r="H10" s="523">
        <v>30</v>
      </c>
      <c r="I10" s="278">
        <f t="shared" si="1"/>
        <v>61</v>
      </c>
      <c r="J10" s="462">
        <v>35</v>
      </c>
      <c r="K10" s="523">
        <v>21</v>
      </c>
      <c r="L10" s="278">
        <f t="shared" si="3"/>
        <v>56</v>
      </c>
      <c r="M10" s="473">
        <v>12</v>
      </c>
      <c r="N10" s="474">
        <v>10</v>
      </c>
      <c r="O10" s="473">
        <v>2</v>
      </c>
      <c r="P10" s="475">
        <v>19</v>
      </c>
      <c r="Q10" s="113"/>
    </row>
    <row r="11" spans="1:17" s="21" customFormat="1" ht="17.25" customHeight="1" x14ac:dyDescent="0.15">
      <c r="A11" s="277">
        <v>91</v>
      </c>
      <c r="B11" s="277">
        <v>87</v>
      </c>
      <c r="C11" s="278">
        <f t="shared" si="0"/>
        <v>178</v>
      </c>
      <c r="D11" s="462">
        <v>99</v>
      </c>
      <c r="E11" s="523">
        <v>88</v>
      </c>
      <c r="F11" s="278">
        <f t="shared" si="2"/>
        <v>187</v>
      </c>
      <c r="G11" s="523">
        <v>93</v>
      </c>
      <c r="H11" s="523">
        <v>73</v>
      </c>
      <c r="I11" s="278">
        <f t="shared" si="1"/>
        <v>166</v>
      </c>
      <c r="J11" s="462">
        <v>88</v>
      </c>
      <c r="K11" s="523">
        <v>78</v>
      </c>
      <c r="L11" s="278">
        <f t="shared" si="3"/>
        <v>166</v>
      </c>
      <c r="M11" s="473">
        <v>34</v>
      </c>
      <c r="N11" s="474" t="s">
        <v>436</v>
      </c>
      <c r="O11" s="473" t="s">
        <v>436</v>
      </c>
      <c r="P11" s="475">
        <v>42</v>
      </c>
      <c r="Q11" s="113"/>
    </row>
    <row r="12" spans="1:17" s="21" customFormat="1" ht="17.25" customHeight="1" x14ac:dyDescent="0.15">
      <c r="A12" s="277">
        <v>69</v>
      </c>
      <c r="B12" s="277">
        <v>68</v>
      </c>
      <c r="C12" s="278">
        <f t="shared" si="0"/>
        <v>137</v>
      </c>
      <c r="D12" s="462">
        <v>67</v>
      </c>
      <c r="E12" s="523">
        <v>76</v>
      </c>
      <c r="F12" s="278">
        <f t="shared" si="2"/>
        <v>143</v>
      </c>
      <c r="G12" s="523">
        <v>83</v>
      </c>
      <c r="H12" s="523">
        <v>71</v>
      </c>
      <c r="I12" s="278">
        <f t="shared" si="1"/>
        <v>154</v>
      </c>
      <c r="J12" s="462">
        <v>73</v>
      </c>
      <c r="K12" s="523">
        <v>75</v>
      </c>
      <c r="L12" s="278">
        <f t="shared" si="3"/>
        <v>148</v>
      </c>
      <c r="M12" s="473">
        <v>27</v>
      </c>
      <c r="N12" s="474">
        <v>25</v>
      </c>
      <c r="O12" s="473">
        <v>5</v>
      </c>
      <c r="P12" s="475">
        <v>49</v>
      </c>
      <c r="Q12" s="113"/>
    </row>
    <row r="13" spans="1:17" s="21" customFormat="1" ht="17.25" customHeight="1" x14ac:dyDescent="0.15">
      <c r="A13" s="277">
        <v>71</v>
      </c>
      <c r="B13" s="277">
        <v>70</v>
      </c>
      <c r="C13" s="278">
        <f t="shared" si="0"/>
        <v>141</v>
      </c>
      <c r="D13" s="462">
        <v>92</v>
      </c>
      <c r="E13" s="523">
        <v>72</v>
      </c>
      <c r="F13" s="278">
        <f t="shared" si="2"/>
        <v>164</v>
      </c>
      <c r="G13" s="523">
        <v>68</v>
      </c>
      <c r="H13" s="523">
        <v>85</v>
      </c>
      <c r="I13" s="278">
        <f t="shared" si="1"/>
        <v>153</v>
      </c>
      <c r="J13" s="462">
        <v>83</v>
      </c>
      <c r="K13" s="523">
        <v>74</v>
      </c>
      <c r="L13" s="278">
        <f t="shared" si="3"/>
        <v>157</v>
      </c>
      <c r="M13" s="473">
        <v>27</v>
      </c>
      <c r="N13" s="474">
        <v>7</v>
      </c>
      <c r="O13" s="473">
        <v>3</v>
      </c>
      <c r="P13" s="475">
        <v>49</v>
      </c>
      <c r="Q13" s="113"/>
    </row>
    <row r="14" spans="1:17" s="21" customFormat="1" ht="17.25" customHeight="1" x14ac:dyDescent="0.15">
      <c r="A14" s="277">
        <v>66</v>
      </c>
      <c r="B14" s="277">
        <v>62</v>
      </c>
      <c r="C14" s="278">
        <f t="shared" si="0"/>
        <v>128</v>
      </c>
      <c r="D14" s="462">
        <v>85</v>
      </c>
      <c r="E14" s="523">
        <v>62</v>
      </c>
      <c r="F14" s="278">
        <f t="shared" si="2"/>
        <v>147</v>
      </c>
      <c r="G14" s="523">
        <v>68</v>
      </c>
      <c r="H14" s="523">
        <v>66</v>
      </c>
      <c r="I14" s="278">
        <f t="shared" si="1"/>
        <v>134</v>
      </c>
      <c r="J14" s="462">
        <v>65</v>
      </c>
      <c r="K14" s="523">
        <v>64</v>
      </c>
      <c r="L14" s="278">
        <f t="shared" si="3"/>
        <v>129</v>
      </c>
      <c r="M14" s="473">
        <v>24</v>
      </c>
      <c r="N14" s="474">
        <v>27</v>
      </c>
      <c r="O14" s="473">
        <v>4</v>
      </c>
      <c r="P14" s="475">
        <v>39</v>
      </c>
      <c r="Q14" s="113"/>
    </row>
    <row r="15" spans="1:17" s="21" customFormat="1" ht="17.25" customHeight="1" x14ac:dyDescent="0.15">
      <c r="A15" s="277">
        <v>19</v>
      </c>
      <c r="B15" s="277">
        <v>18</v>
      </c>
      <c r="C15" s="278">
        <f t="shared" si="0"/>
        <v>37</v>
      </c>
      <c r="D15" s="462">
        <v>24</v>
      </c>
      <c r="E15" s="523">
        <v>34</v>
      </c>
      <c r="F15" s="278">
        <f t="shared" si="2"/>
        <v>58</v>
      </c>
      <c r="G15" s="523">
        <v>24</v>
      </c>
      <c r="H15" s="523">
        <v>23</v>
      </c>
      <c r="I15" s="278">
        <f t="shared" si="1"/>
        <v>47</v>
      </c>
      <c r="J15" s="462">
        <v>30</v>
      </c>
      <c r="K15" s="523">
        <v>29</v>
      </c>
      <c r="L15" s="278">
        <f t="shared" si="3"/>
        <v>59</v>
      </c>
      <c r="M15" s="473">
        <v>12</v>
      </c>
      <c r="N15" s="474">
        <v>21</v>
      </c>
      <c r="O15" s="473">
        <v>4</v>
      </c>
      <c r="P15" s="475">
        <v>28</v>
      </c>
      <c r="Q15" s="113"/>
    </row>
    <row r="16" spans="1:17" s="21" customFormat="1" ht="17.25" customHeight="1" x14ac:dyDescent="0.15">
      <c r="A16" s="277">
        <v>40</v>
      </c>
      <c r="B16" s="277">
        <v>41</v>
      </c>
      <c r="C16" s="278">
        <f t="shared" si="0"/>
        <v>81</v>
      </c>
      <c r="D16" s="462">
        <v>54</v>
      </c>
      <c r="E16" s="523">
        <v>48</v>
      </c>
      <c r="F16" s="278">
        <f t="shared" si="2"/>
        <v>102</v>
      </c>
      <c r="G16" s="523">
        <v>51</v>
      </c>
      <c r="H16" s="523">
        <v>45</v>
      </c>
      <c r="I16" s="278">
        <f t="shared" si="1"/>
        <v>96</v>
      </c>
      <c r="J16" s="462">
        <v>50</v>
      </c>
      <c r="K16" s="523">
        <v>42</v>
      </c>
      <c r="L16" s="278">
        <f t="shared" si="3"/>
        <v>92</v>
      </c>
      <c r="M16" s="473">
        <v>18</v>
      </c>
      <c r="N16" s="474">
        <v>10</v>
      </c>
      <c r="O16" s="473">
        <v>2</v>
      </c>
      <c r="P16" s="475">
        <v>32</v>
      </c>
      <c r="Q16" s="113"/>
    </row>
    <row r="17" spans="1:23" s="21" customFormat="1" ht="17.25" customHeight="1" x14ac:dyDescent="0.15">
      <c r="A17" s="277">
        <v>83</v>
      </c>
      <c r="B17" s="277">
        <v>83</v>
      </c>
      <c r="C17" s="278">
        <f t="shared" si="0"/>
        <v>166</v>
      </c>
      <c r="D17" s="462">
        <v>78</v>
      </c>
      <c r="E17" s="523">
        <v>77</v>
      </c>
      <c r="F17" s="278">
        <f t="shared" si="2"/>
        <v>155</v>
      </c>
      <c r="G17" s="523">
        <v>78</v>
      </c>
      <c r="H17" s="523">
        <v>69</v>
      </c>
      <c r="I17" s="278">
        <f t="shared" si="1"/>
        <v>147</v>
      </c>
      <c r="J17" s="462">
        <v>71</v>
      </c>
      <c r="K17" s="523">
        <v>76</v>
      </c>
      <c r="L17" s="278">
        <f t="shared" si="3"/>
        <v>147</v>
      </c>
      <c r="M17" s="473">
        <v>29</v>
      </c>
      <c r="N17" s="474" t="s">
        <v>436</v>
      </c>
      <c r="O17" s="473" t="s">
        <v>436</v>
      </c>
      <c r="P17" s="475">
        <v>41</v>
      </c>
      <c r="Q17" s="113"/>
      <c r="R17" s="33"/>
      <c r="S17" s="33"/>
      <c r="T17" s="33"/>
      <c r="U17" s="33"/>
      <c r="V17" s="33"/>
      <c r="W17" s="33"/>
    </row>
    <row r="18" spans="1:23" s="21" customFormat="1" ht="17.25" customHeight="1" x14ac:dyDescent="0.15">
      <c r="A18" s="277">
        <v>37</v>
      </c>
      <c r="B18" s="277">
        <v>22</v>
      </c>
      <c r="C18" s="278">
        <f t="shared" si="0"/>
        <v>59</v>
      </c>
      <c r="D18" s="462">
        <v>29</v>
      </c>
      <c r="E18" s="523">
        <v>32</v>
      </c>
      <c r="F18" s="278">
        <f t="shared" si="2"/>
        <v>61</v>
      </c>
      <c r="G18" s="523">
        <v>43</v>
      </c>
      <c r="H18" s="523">
        <v>39</v>
      </c>
      <c r="I18" s="278">
        <f t="shared" si="1"/>
        <v>82</v>
      </c>
      <c r="J18" s="462">
        <v>40</v>
      </c>
      <c r="K18" s="523">
        <v>30</v>
      </c>
      <c r="L18" s="278">
        <f t="shared" si="3"/>
        <v>70</v>
      </c>
      <c r="M18" s="473">
        <v>13</v>
      </c>
      <c r="N18" s="474">
        <v>18</v>
      </c>
      <c r="O18" s="473">
        <v>3</v>
      </c>
      <c r="P18" s="475">
        <v>28</v>
      </c>
      <c r="Q18" s="113"/>
      <c r="R18" s="33"/>
      <c r="S18" s="33"/>
      <c r="T18" s="33"/>
      <c r="U18" s="33"/>
      <c r="V18" s="33"/>
      <c r="W18" s="33"/>
    </row>
    <row r="19" spans="1:23" s="21" customFormat="1" ht="17.25" customHeight="1" x14ac:dyDescent="0.15">
      <c r="A19" s="277">
        <v>38</v>
      </c>
      <c r="B19" s="277">
        <v>47</v>
      </c>
      <c r="C19" s="278">
        <f t="shared" si="0"/>
        <v>85</v>
      </c>
      <c r="D19" s="462">
        <v>47</v>
      </c>
      <c r="E19" s="523">
        <v>53</v>
      </c>
      <c r="F19" s="278">
        <f t="shared" si="2"/>
        <v>100</v>
      </c>
      <c r="G19" s="523">
        <v>43</v>
      </c>
      <c r="H19" s="523">
        <v>42</v>
      </c>
      <c r="I19" s="278">
        <f t="shared" si="1"/>
        <v>85</v>
      </c>
      <c r="J19" s="462">
        <v>46</v>
      </c>
      <c r="K19" s="523">
        <v>34</v>
      </c>
      <c r="L19" s="278">
        <f t="shared" si="3"/>
        <v>80</v>
      </c>
      <c r="M19" s="473">
        <v>18</v>
      </c>
      <c r="N19" s="474">
        <v>23</v>
      </c>
      <c r="O19" s="473">
        <v>4</v>
      </c>
      <c r="P19" s="475">
        <v>35</v>
      </c>
      <c r="Q19" s="113"/>
      <c r="R19" s="33"/>
      <c r="S19" s="33"/>
      <c r="T19" s="33"/>
      <c r="U19" s="33"/>
      <c r="V19" s="33"/>
      <c r="W19" s="33"/>
    </row>
    <row r="20" spans="1:23" s="21" customFormat="1" ht="17.25" customHeight="1" x14ac:dyDescent="0.15">
      <c r="A20" s="277">
        <v>71</v>
      </c>
      <c r="B20" s="277">
        <v>58</v>
      </c>
      <c r="C20" s="278">
        <f t="shared" si="0"/>
        <v>129</v>
      </c>
      <c r="D20" s="462">
        <v>55</v>
      </c>
      <c r="E20" s="523">
        <v>71</v>
      </c>
      <c r="F20" s="278">
        <f t="shared" si="2"/>
        <v>126</v>
      </c>
      <c r="G20" s="523">
        <v>64</v>
      </c>
      <c r="H20" s="523">
        <v>53</v>
      </c>
      <c r="I20" s="278">
        <f t="shared" si="1"/>
        <v>117</v>
      </c>
      <c r="J20" s="462">
        <v>50</v>
      </c>
      <c r="K20" s="523">
        <v>54</v>
      </c>
      <c r="L20" s="278">
        <f t="shared" si="3"/>
        <v>104</v>
      </c>
      <c r="M20" s="473">
        <v>21</v>
      </c>
      <c r="N20" s="474">
        <v>17</v>
      </c>
      <c r="O20" s="473">
        <v>3</v>
      </c>
      <c r="P20" s="475">
        <v>35</v>
      </c>
      <c r="Q20" s="113"/>
      <c r="R20" s="33"/>
      <c r="S20" s="33"/>
      <c r="T20" s="33"/>
      <c r="U20" s="33"/>
      <c r="V20" s="33"/>
      <c r="W20" s="33"/>
    </row>
    <row r="21" spans="1:23" s="21" customFormat="1" ht="17.25" customHeight="1" x14ac:dyDescent="0.15">
      <c r="A21" s="277">
        <v>80</v>
      </c>
      <c r="B21" s="277">
        <v>74</v>
      </c>
      <c r="C21" s="278">
        <f t="shared" si="0"/>
        <v>154</v>
      </c>
      <c r="D21" s="462">
        <v>62</v>
      </c>
      <c r="E21" s="523">
        <v>66</v>
      </c>
      <c r="F21" s="278">
        <f t="shared" si="2"/>
        <v>128</v>
      </c>
      <c r="G21" s="523">
        <v>64</v>
      </c>
      <c r="H21" s="523">
        <v>61</v>
      </c>
      <c r="I21" s="278">
        <f t="shared" si="1"/>
        <v>125</v>
      </c>
      <c r="J21" s="462">
        <v>67</v>
      </c>
      <c r="K21" s="523">
        <v>71</v>
      </c>
      <c r="L21" s="278">
        <f t="shared" si="3"/>
        <v>138</v>
      </c>
      <c r="M21" s="473">
        <v>25</v>
      </c>
      <c r="N21" s="474" t="s">
        <v>436</v>
      </c>
      <c r="O21" s="473" t="s">
        <v>436</v>
      </c>
      <c r="P21" s="475">
        <v>37</v>
      </c>
      <c r="Q21" s="113"/>
      <c r="R21" s="33"/>
      <c r="S21" s="33"/>
      <c r="T21" s="33"/>
      <c r="U21" s="33"/>
      <c r="V21" s="33"/>
      <c r="W21" s="33"/>
    </row>
    <row r="22" spans="1:23" s="21" customFormat="1" ht="17.25" customHeight="1" x14ac:dyDescent="0.15">
      <c r="A22" s="277">
        <v>42</v>
      </c>
      <c r="B22" s="277">
        <v>60</v>
      </c>
      <c r="C22" s="278">
        <f t="shared" si="0"/>
        <v>102</v>
      </c>
      <c r="D22" s="462">
        <v>38</v>
      </c>
      <c r="E22" s="523">
        <v>36</v>
      </c>
      <c r="F22" s="278">
        <f t="shared" si="2"/>
        <v>74</v>
      </c>
      <c r="G22" s="523">
        <v>50</v>
      </c>
      <c r="H22" s="523">
        <v>49</v>
      </c>
      <c r="I22" s="278">
        <f t="shared" si="1"/>
        <v>99</v>
      </c>
      <c r="J22" s="462">
        <v>36</v>
      </c>
      <c r="K22" s="523">
        <v>47</v>
      </c>
      <c r="L22" s="278">
        <f t="shared" si="3"/>
        <v>83</v>
      </c>
      <c r="M22" s="473">
        <v>18</v>
      </c>
      <c r="N22" s="474">
        <v>16</v>
      </c>
      <c r="O22" s="473">
        <v>5</v>
      </c>
      <c r="P22" s="475">
        <v>29</v>
      </c>
      <c r="Q22" s="113"/>
      <c r="R22" s="33"/>
      <c r="S22" s="33"/>
      <c r="T22" s="33"/>
      <c r="U22" s="33"/>
      <c r="V22" s="33"/>
      <c r="W22" s="33"/>
    </row>
    <row r="23" spans="1:23" s="21" customFormat="1" ht="17.25" customHeight="1" x14ac:dyDescent="0.15">
      <c r="A23" s="277">
        <v>25</v>
      </c>
      <c r="B23" s="277">
        <v>24</v>
      </c>
      <c r="C23" s="278">
        <f t="shared" si="0"/>
        <v>49</v>
      </c>
      <c r="D23" s="462">
        <v>31</v>
      </c>
      <c r="E23" s="523">
        <v>18</v>
      </c>
      <c r="F23" s="278">
        <f t="shared" si="2"/>
        <v>49</v>
      </c>
      <c r="G23" s="523">
        <v>27</v>
      </c>
      <c r="H23" s="523">
        <v>41</v>
      </c>
      <c r="I23" s="278">
        <f t="shared" si="1"/>
        <v>68</v>
      </c>
      <c r="J23" s="462">
        <v>32</v>
      </c>
      <c r="K23" s="523">
        <v>26</v>
      </c>
      <c r="L23" s="278">
        <f t="shared" si="3"/>
        <v>58</v>
      </c>
      <c r="M23" s="473">
        <v>13</v>
      </c>
      <c r="N23" s="474" t="s">
        <v>436</v>
      </c>
      <c r="O23" s="473" t="s">
        <v>436</v>
      </c>
      <c r="P23" s="475">
        <v>23</v>
      </c>
      <c r="Q23" s="113"/>
      <c r="R23" s="33"/>
      <c r="S23" s="33"/>
      <c r="T23" s="33"/>
      <c r="U23" s="33"/>
      <c r="V23" s="33"/>
      <c r="W23" s="33"/>
    </row>
    <row r="24" spans="1:23" s="21" customFormat="1" ht="17.25" customHeight="1" x14ac:dyDescent="0.15">
      <c r="A24" s="277">
        <v>15</v>
      </c>
      <c r="B24" s="277">
        <v>18</v>
      </c>
      <c r="C24" s="278">
        <f t="shared" si="0"/>
        <v>33</v>
      </c>
      <c r="D24" s="462">
        <v>24</v>
      </c>
      <c r="E24" s="523">
        <v>25</v>
      </c>
      <c r="F24" s="278">
        <f t="shared" si="2"/>
        <v>49</v>
      </c>
      <c r="G24" s="523">
        <v>27</v>
      </c>
      <c r="H24" s="523">
        <v>24</v>
      </c>
      <c r="I24" s="278">
        <f t="shared" si="1"/>
        <v>51</v>
      </c>
      <c r="J24" s="462">
        <v>32</v>
      </c>
      <c r="K24" s="523">
        <v>18</v>
      </c>
      <c r="L24" s="278">
        <f t="shared" si="3"/>
        <v>50</v>
      </c>
      <c r="M24" s="473">
        <v>11</v>
      </c>
      <c r="N24" s="474">
        <v>28</v>
      </c>
      <c r="O24" s="473">
        <v>4</v>
      </c>
      <c r="P24" s="475">
        <v>26</v>
      </c>
      <c r="Q24" s="113"/>
      <c r="R24" s="33"/>
      <c r="S24" s="33"/>
      <c r="T24" s="33"/>
      <c r="U24" s="33"/>
      <c r="V24" s="33"/>
      <c r="W24" s="33"/>
    </row>
    <row r="25" spans="1:23" s="24" customFormat="1" ht="18.75" customHeight="1" thickBot="1" x14ac:dyDescent="0.2">
      <c r="A25" s="300">
        <f t="shared" ref="A25:L25" si="4">SUM(A6:A24)</f>
        <v>1050</v>
      </c>
      <c r="B25" s="300">
        <f t="shared" si="4"/>
        <v>1010</v>
      </c>
      <c r="C25" s="301">
        <f t="shared" si="4"/>
        <v>2060</v>
      </c>
      <c r="D25" s="302">
        <f t="shared" si="4"/>
        <v>1112</v>
      </c>
      <c r="E25" s="300">
        <f t="shared" si="4"/>
        <v>1079</v>
      </c>
      <c r="F25" s="303">
        <f t="shared" si="4"/>
        <v>2191</v>
      </c>
      <c r="G25" s="300">
        <f t="shared" si="4"/>
        <v>1085</v>
      </c>
      <c r="H25" s="300">
        <f t="shared" si="4"/>
        <v>1032</v>
      </c>
      <c r="I25" s="301">
        <f t="shared" si="4"/>
        <v>2117</v>
      </c>
      <c r="J25" s="302">
        <f>SUM(J6:J24)</f>
        <v>1117</v>
      </c>
      <c r="K25" s="300">
        <f>SUM(K6:K24)</f>
        <v>998</v>
      </c>
      <c r="L25" s="303">
        <f t="shared" si="4"/>
        <v>2115</v>
      </c>
      <c r="M25" s="304">
        <f>SUM(M6:M24)</f>
        <v>405</v>
      </c>
      <c r="N25" s="305">
        <f>SUM(N6:N24)</f>
        <v>268</v>
      </c>
      <c r="O25" s="306">
        <f>SUM(O6:O24)</f>
        <v>50</v>
      </c>
      <c r="P25" s="307">
        <f>SUM(P6:P24)</f>
        <v>686</v>
      </c>
      <c r="Q25" s="122"/>
      <c r="R25" s="123"/>
      <c r="S25" s="123"/>
      <c r="T25" s="123"/>
      <c r="U25" s="123"/>
      <c r="V25" s="123"/>
      <c r="W25" s="123"/>
    </row>
    <row r="26" spans="1:23" ht="15" customHeight="1" thickTop="1" x14ac:dyDescent="0.15">
      <c r="A26" s="574" t="s">
        <v>371</v>
      </c>
      <c r="B26" s="574"/>
      <c r="C26" s="574"/>
      <c r="D26" s="574"/>
      <c r="E26" s="574"/>
      <c r="F26" s="574"/>
      <c r="G26" s="574"/>
      <c r="H26" s="574"/>
      <c r="I26" s="575"/>
      <c r="J26" s="576" t="s">
        <v>271</v>
      </c>
      <c r="K26" s="577"/>
      <c r="L26" s="236"/>
      <c r="M26" s="25"/>
      <c r="N26" s="25"/>
      <c r="O26" s="50"/>
      <c r="P26" s="237"/>
      <c r="Q26" s="124"/>
      <c r="R26" s="35"/>
      <c r="S26" s="35"/>
      <c r="T26" s="35"/>
      <c r="U26" s="35"/>
      <c r="V26" s="35"/>
      <c r="W26" s="35"/>
    </row>
    <row r="27" spans="1:23" ht="15" customHeight="1" x14ac:dyDescent="0.15">
      <c r="A27" s="563" t="s">
        <v>272</v>
      </c>
      <c r="B27" s="564"/>
      <c r="C27" s="564"/>
      <c r="D27" s="565" t="s">
        <v>273</v>
      </c>
      <c r="E27" s="566"/>
      <c r="F27" s="565" t="s">
        <v>274</v>
      </c>
      <c r="G27" s="566"/>
      <c r="H27" s="565" t="s">
        <v>275</v>
      </c>
      <c r="I27" s="566"/>
      <c r="J27" s="578"/>
      <c r="K27" s="579"/>
      <c r="L27" s="238"/>
      <c r="M27" s="26"/>
      <c r="N27" s="26"/>
      <c r="O27" s="50"/>
      <c r="P27" s="237"/>
      <c r="Q27" s="124"/>
      <c r="R27" s="35"/>
      <c r="S27" s="35"/>
      <c r="T27" s="35"/>
      <c r="U27" s="35"/>
      <c r="V27" s="35"/>
      <c r="W27" s="35"/>
    </row>
    <row r="28" spans="1:23" ht="15" customHeight="1" x14ac:dyDescent="0.15">
      <c r="A28" s="189" t="s">
        <v>211</v>
      </c>
      <c r="B28" s="190" t="s">
        <v>212</v>
      </c>
      <c r="C28" s="190" t="s">
        <v>213</v>
      </c>
      <c r="D28" s="567"/>
      <c r="E28" s="568"/>
      <c r="F28" s="567"/>
      <c r="G28" s="568"/>
      <c r="H28" s="567"/>
      <c r="I28" s="568"/>
      <c r="J28" s="567"/>
      <c r="K28" s="580"/>
      <c r="L28" s="238"/>
      <c r="M28" s="26"/>
      <c r="N28" s="26"/>
      <c r="O28" s="50"/>
      <c r="P28" s="237"/>
      <c r="Q28" s="124"/>
      <c r="R28" s="35"/>
      <c r="S28" s="35"/>
      <c r="T28" s="35"/>
      <c r="U28" s="35"/>
      <c r="V28" s="35"/>
      <c r="W28" s="35"/>
    </row>
    <row r="29" spans="1:23" ht="18" customHeight="1" x14ac:dyDescent="0.15">
      <c r="A29" s="477">
        <v>113</v>
      </c>
      <c r="B29" s="477">
        <v>96</v>
      </c>
      <c r="C29" s="277">
        <f>SUM(A29:B29)</f>
        <v>209</v>
      </c>
      <c r="D29" s="551">
        <v>19</v>
      </c>
      <c r="E29" s="552"/>
      <c r="F29" s="551">
        <v>11</v>
      </c>
      <c r="G29" s="552"/>
      <c r="H29" s="551">
        <v>2</v>
      </c>
      <c r="I29" s="552"/>
      <c r="J29" s="551">
        <v>40</v>
      </c>
      <c r="K29" s="553"/>
      <c r="L29" s="239"/>
      <c r="M29" s="27"/>
      <c r="N29" s="147"/>
      <c r="O29" s="50"/>
      <c r="P29" s="237"/>
    </row>
    <row r="30" spans="1:23" ht="18" customHeight="1" x14ac:dyDescent="0.15">
      <c r="A30" s="477">
        <v>115</v>
      </c>
      <c r="B30" s="477">
        <v>126</v>
      </c>
      <c r="C30" s="277">
        <f t="shared" ref="C30:C41" si="5">SUM(A30:B30)</f>
        <v>241</v>
      </c>
      <c r="D30" s="554">
        <v>19</v>
      </c>
      <c r="E30" s="555"/>
      <c r="F30" s="554">
        <v>15</v>
      </c>
      <c r="G30" s="555"/>
      <c r="H30" s="554">
        <v>3</v>
      </c>
      <c r="I30" s="555"/>
      <c r="J30" s="554">
        <v>41</v>
      </c>
      <c r="K30" s="556"/>
      <c r="L30" s="27"/>
      <c r="M30" s="27"/>
      <c r="N30" s="147"/>
      <c r="O30" s="50"/>
      <c r="P30" s="237"/>
    </row>
    <row r="31" spans="1:23" ht="18" customHeight="1" x14ac:dyDescent="0.15">
      <c r="A31" s="477">
        <v>92</v>
      </c>
      <c r="B31" s="477">
        <v>109</v>
      </c>
      <c r="C31" s="277">
        <f t="shared" si="5"/>
        <v>201</v>
      </c>
      <c r="D31" s="554">
        <v>18</v>
      </c>
      <c r="E31" s="555"/>
      <c r="F31" s="554" t="s">
        <v>438</v>
      </c>
      <c r="G31" s="555"/>
      <c r="H31" s="554" t="s">
        <v>437</v>
      </c>
      <c r="I31" s="555"/>
      <c r="J31" s="554">
        <v>35</v>
      </c>
      <c r="K31" s="556"/>
      <c r="L31" s="27"/>
      <c r="M31" s="27"/>
      <c r="N31" s="147"/>
      <c r="O31" s="50"/>
      <c r="P31" s="237"/>
    </row>
    <row r="32" spans="1:23" ht="18" customHeight="1" x14ac:dyDescent="0.15">
      <c r="A32" s="477">
        <v>45</v>
      </c>
      <c r="B32" s="477">
        <v>35</v>
      </c>
      <c r="C32" s="277">
        <f t="shared" si="5"/>
        <v>80</v>
      </c>
      <c r="D32" s="554">
        <v>9</v>
      </c>
      <c r="E32" s="555"/>
      <c r="F32" s="554">
        <v>11</v>
      </c>
      <c r="G32" s="555"/>
      <c r="H32" s="554">
        <v>2</v>
      </c>
      <c r="I32" s="555"/>
      <c r="J32" s="554">
        <v>23</v>
      </c>
      <c r="K32" s="556"/>
      <c r="L32" s="27"/>
      <c r="M32" s="27"/>
      <c r="N32" s="147"/>
      <c r="O32" s="50"/>
      <c r="P32" s="237"/>
    </row>
    <row r="33" spans="1:16" ht="18" customHeight="1" x14ac:dyDescent="0.15">
      <c r="A33" s="477">
        <v>76</v>
      </c>
      <c r="B33" s="477">
        <v>66</v>
      </c>
      <c r="C33" s="277">
        <f t="shared" si="5"/>
        <v>142</v>
      </c>
      <c r="D33" s="554">
        <v>12</v>
      </c>
      <c r="E33" s="555"/>
      <c r="F33" s="554" t="s">
        <v>439</v>
      </c>
      <c r="G33" s="555"/>
      <c r="H33" s="554" t="s">
        <v>437</v>
      </c>
      <c r="I33" s="555"/>
      <c r="J33" s="554">
        <v>28</v>
      </c>
      <c r="K33" s="556"/>
      <c r="L33" s="27"/>
      <c r="M33" s="27"/>
      <c r="N33" s="147"/>
      <c r="O33" s="50"/>
      <c r="P33" s="237"/>
    </row>
    <row r="34" spans="1:16" ht="18" customHeight="1" x14ac:dyDescent="0.15">
      <c r="A34" s="477">
        <v>72</v>
      </c>
      <c r="B34" s="477">
        <v>63</v>
      </c>
      <c r="C34" s="277">
        <f t="shared" si="5"/>
        <v>135</v>
      </c>
      <c r="D34" s="554">
        <v>10</v>
      </c>
      <c r="E34" s="555"/>
      <c r="F34" s="554" t="s">
        <v>439</v>
      </c>
      <c r="G34" s="555"/>
      <c r="H34" s="554" t="s">
        <v>437</v>
      </c>
      <c r="I34" s="555"/>
      <c r="J34" s="554">
        <v>24</v>
      </c>
      <c r="K34" s="556"/>
      <c r="L34" s="27"/>
      <c r="M34" s="27"/>
      <c r="N34" s="147"/>
      <c r="O34" s="50"/>
      <c r="P34" s="237"/>
    </row>
    <row r="35" spans="1:16" ht="18" customHeight="1" x14ac:dyDescent="0.15">
      <c r="A35" s="477">
        <v>73</v>
      </c>
      <c r="B35" s="477">
        <v>71</v>
      </c>
      <c r="C35" s="277">
        <f t="shared" si="5"/>
        <v>144</v>
      </c>
      <c r="D35" s="554">
        <v>12</v>
      </c>
      <c r="E35" s="555"/>
      <c r="F35" s="554">
        <v>11</v>
      </c>
      <c r="G35" s="555"/>
      <c r="H35" s="554">
        <v>2</v>
      </c>
      <c r="I35" s="555"/>
      <c r="J35" s="554">
        <v>26</v>
      </c>
      <c r="K35" s="556"/>
      <c r="L35" s="27"/>
      <c r="M35" s="27"/>
      <c r="N35" s="147"/>
      <c r="O35" s="50"/>
      <c r="P35" s="237"/>
    </row>
    <row r="36" spans="1:16" ht="18" customHeight="1" x14ac:dyDescent="0.15">
      <c r="A36" s="477">
        <v>126</v>
      </c>
      <c r="B36" s="477">
        <v>130</v>
      </c>
      <c r="C36" s="277">
        <f t="shared" si="5"/>
        <v>256</v>
      </c>
      <c r="D36" s="554">
        <v>19</v>
      </c>
      <c r="E36" s="555"/>
      <c r="F36" s="554">
        <v>33</v>
      </c>
      <c r="G36" s="555"/>
      <c r="H36" s="554">
        <v>6</v>
      </c>
      <c r="I36" s="555"/>
      <c r="J36" s="554">
        <v>45</v>
      </c>
      <c r="K36" s="556"/>
      <c r="L36" s="27"/>
      <c r="M36" s="27"/>
      <c r="N36" s="147"/>
      <c r="O36" s="50"/>
      <c r="P36" s="237"/>
    </row>
    <row r="37" spans="1:16" ht="18" customHeight="1" x14ac:dyDescent="0.15">
      <c r="A37" s="477">
        <v>85</v>
      </c>
      <c r="B37" s="477">
        <v>64</v>
      </c>
      <c r="C37" s="277">
        <f t="shared" si="5"/>
        <v>149</v>
      </c>
      <c r="D37" s="554">
        <v>10</v>
      </c>
      <c r="E37" s="555"/>
      <c r="F37" s="554">
        <v>18</v>
      </c>
      <c r="G37" s="555"/>
      <c r="H37" s="554">
        <v>3</v>
      </c>
      <c r="I37" s="555"/>
      <c r="J37" s="554">
        <v>30</v>
      </c>
      <c r="K37" s="556"/>
      <c r="L37" s="27"/>
      <c r="M37" s="27"/>
      <c r="N37" s="147"/>
      <c r="O37" s="50"/>
      <c r="P37" s="237"/>
    </row>
    <row r="38" spans="1:16" ht="18" customHeight="1" x14ac:dyDescent="0.15">
      <c r="A38" s="477">
        <v>47</v>
      </c>
      <c r="B38" s="477">
        <v>48</v>
      </c>
      <c r="C38" s="277">
        <f t="shared" si="5"/>
        <v>95</v>
      </c>
      <c r="D38" s="554">
        <v>9</v>
      </c>
      <c r="E38" s="555"/>
      <c r="F38" s="554" t="s">
        <v>437</v>
      </c>
      <c r="G38" s="555"/>
      <c r="H38" s="554" t="s">
        <v>437</v>
      </c>
      <c r="I38" s="555"/>
      <c r="J38" s="554">
        <v>22</v>
      </c>
      <c r="K38" s="556"/>
      <c r="L38" s="27"/>
      <c r="M38" s="27"/>
      <c r="N38" s="147"/>
      <c r="O38" s="50"/>
      <c r="P38" s="237"/>
    </row>
    <row r="39" spans="1:16" ht="18" customHeight="1" x14ac:dyDescent="0.15">
      <c r="A39" s="477">
        <v>59</v>
      </c>
      <c r="B39" s="477">
        <v>59</v>
      </c>
      <c r="C39" s="277">
        <f t="shared" si="5"/>
        <v>118</v>
      </c>
      <c r="D39" s="554">
        <v>9</v>
      </c>
      <c r="E39" s="555"/>
      <c r="F39" s="554">
        <v>22</v>
      </c>
      <c r="G39" s="555"/>
      <c r="H39" s="554">
        <v>4</v>
      </c>
      <c r="I39" s="555"/>
      <c r="J39" s="554">
        <v>28</v>
      </c>
      <c r="K39" s="556"/>
      <c r="L39" s="27"/>
      <c r="M39" s="27"/>
      <c r="N39" s="147"/>
      <c r="O39" s="50"/>
      <c r="P39" s="237"/>
    </row>
    <row r="40" spans="1:16" ht="18" customHeight="1" x14ac:dyDescent="0.15">
      <c r="A40" s="477">
        <v>75</v>
      </c>
      <c r="B40" s="477">
        <v>63</v>
      </c>
      <c r="C40" s="277">
        <f t="shared" si="5"/>
        <v>138</v>
      </c>
      <c r="D40" s="554">
        <v>11</v>
      </c>
      <c r="E40" s="555"/>
      <c r="F40" s="554">
        <v>13</v>
      </c>
      <c r="G40" s="555"/>
      <c r="H40" s="554">
        <v>3</v>
      </c>
      <c r="I40" s="555"/>
      <c r="J40" s="554">
        <v>28</v>
      </c>
      <c r="K40" s="556"/>
      <c r="L40" s="27"/>
      <c r="M40" s="27"/>
      <c r="N40" s="147"/>
      <c r="O40" s="50"/>
      <c r="P40" s="237"/>
    </row>
    <row r="41" spans="1:16" ht="18" customHeight="1" x14ac:dyDescent="0.15">
      <c r="A41" s="477">
        <v>71</v>
      </c>
      <c r="B41" s="477">
        <v>57</v>
      </c>
      <c r="C41" s="277">
        <f t="shared" si="5"/>
        <v>128</v>
      </c>
      <c r="D41" s="554">
        <v>11</v>
      </c>
      <c r="E41" s="555"/>
      <c r="F41" s="554">
        <v>7</v>
      </c>
      <c r="G41" s="555"/>
      <c r="H41" s="554">
        <v>2</v>
      </c>
      <c r="I41" s="555"/>
      <c r="J41" s="554">
        <v>27</v>
      </c>
      <c r="K41" s="556"/>
      <c r="L41" s="27"/>
      <c r="M41" s="27"/>
      <c r="N41" s="147"/>
      <c r="O41" s="50"/>
      <c r="P41" s="237"/>
    </row>
    <row r="42" spans="1:16" ht="18" customHeight="1" thickBot="1" x14ac:dyDescent="0.2">
      <c r="A42" s="308">
        <f>SUM(A29:A41)</f>
        <v>1049</v>
      </c>
      <c r="B42" s="308">
        <f>SUM(B29:B41)</f>
        <v>987</v>
      </c>
      <c r="C42" s="301">
        <f>SUM(C29:C41)</f>
        <v>2036</v>
      </c>
      <c r="D42" s="557">
        <f>SUM(D29:E41)</f>
        <v>168</v>
      </c>
      <c r="E42" s="558"/>
      <c r="F42" s="557">
        <f>SUM(F29:G41)</f>
        <v>141</v>
      </c>
      <c r="G42" s="558"/>
      <c r="H42" s="557">
        <f>SUM(H29:I41)</f>
        <v>27</v>
      </c>
      <c r="I42" s="558"/>
      <c r="J42" s="557">
        <f>SUM(J29:K41)</f>
        <v>397</v>
      </c>
      <c r="K42" s="559"/>
      <c r="L42" s="27"/>
      <c r="M42" s="27"/>
      <c r="N42" s="27"/>
      <c r="O42" s="50"/>
      <c r="P42" s="237"/>
    </row>
    <row r="43" spans="1:16" ht="18" customHeight="1" thickTop="1" x14ac:dyDescent="0.1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6" spans="1:16" x14ac:dyDescent="0.15">
      <c r="F46" s="35"/>
    </row>
  </sheetData>
  <mergeCells count="72">
    <mergeCell ref="Q3:Q5"/>
    <mergeCell ref="O4:O5"/>
    <mergeCell ref="A27:C27"/>
    <mergeCell ref="D27:E28"/>
    <mergeCell ref="F27:G28"/>
    <mergeCell ref="H27:I28"/>
    <mergeCell ref="A3:O3"/>
    <mergeCell ref="P3:P5"/>
    <mergeCell ref="N4:N5"/>
    <mergeCell ref="A26:I26"/>
    <mergeCell ref="J26:K28"/>
    <mergeCell ref="A4:C4"/>
    <mergeCell ref="D4:F4"/>
    <mergeCell ref="G4:I4"/>
    <mergeCell ref="J4:L4"/>
    <mergeCell ref="M4:M5"/>
    <mergeCell ref="H41:I41"/>
    <mergeCell ref="J41:K41"/>
    <mergeCell ref="D42:E42"/>
    <mergeCell ref="F42:G42"/>
    <mergeCell ref="H42:I42"/>
    <mergeCell ref="J42:K42"/>
    <mergeCell ref="D41:E41"/>
    <mergeCell ref="F41:G41"/>
    <mergeCell ref="H39:I39"/>
    <mergeCell ref="J39:K39"/>
    <mergeCell ref="D40:E40"/>
    <mergeCell ref="F40:G40"/>
    <mergeCell ref="H40:I40"/>
    <mergeCell ref="J40:K40"/>
    <mergeCell ref="D39:E39"/>
    <mergeCell ref="F39:G39"/>
    <mergeCell ref="H37:I37"/>
    <mergeCell ref="J37:K37"/>
    <mergeCell ref="D38:E38"/>
    <mergeCell ref="F38:G38"/>
    <mergeCell ref="H38:I38"/>
    <mergeCell ref="J38:K38"/>
    <mergeCell ref="D37:E37"/>
    <mergeCell ref="F37:G37"/>
    <mergeCell ref="H35:I35"/>
    <mergeCell ref="J35:K35"/>
    <mergeCell ref="D36:E36"/>
    <mergeCell ref="F36:G36"/>
    <mergeCell ref="H36:I36"/>
    <mergeCell ref="J36:K36"/>
    <mergeCell ref="D35:E35"/>
    <mergeCell ref="F35:G35"/>
    <mergeCell ref="H33:I33"/>
    <mergeCell ref="J33:K33"/>
    <mergeCell ref="D34:E34"/>
    <mergeCell ref="F34:G34"/>
    <mergeCell ref="H34:I34"/>
    <mergeCell ref="J34:K34"/>
    <mergeCell ref="D33:E33"/>
    <mergeCell ref="F33:G33"/>
    <mergeCell ref="H31:I31"/>
    <mergeCell ref="J31:K31"/>
    <mergeCell ref="D32:E32"/>
    <mergeCell ref="F32:G32"/>
    <mergeCell ref="H32:I32"/>
    <mergeCell ref="J32:K32"/>
    <mergeCell ref="D31:E31"/>
    <mergeCell ref="F31:G31"/>
    <mergeCell ref="H29:I29"/>
    <mergeCell ref="J29:K29"/>
    <mergeCell ref="D30:E30"/>
    <mergeCell ref="F30:G30"/>
    <mergeCell ref="H30:I30"/>
    <mergeCell ref="J30:K30"/>
    <mergeCell ref="D29:E29"/>
    <mergeCell ref="F29:G29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CFF"/>
    <pageSetUpPr fitToPage="1"/>
  </sheetPr>
  <dimension ref="A1:N58"/>
  <sheetViews>
    <sheetView zoomScaleNormal="100" workbookViewId="0">
      <selection activeCell="K53" sqref="K53"/>
    </sheetView>
  </sheetViews>
  <sheetFormatPr defaultRowHeight="13.5" x14ac:dyDescent="0.15"/>
  <cols>
    <col min="1" max="1" width="5.5" style="10" customWidth="1"/>
    <col min="2" max="2" width="11" style="10" customWidth="1"/>
    <col min="3" max="3" width="8" style="21" customWidth="1"/>
    <col min="4" max="8" width="7" style="21" bestFit="1" customWidth="1"/>
    <col min="9" max="10" width="7.5" style="50" bestFit="1" customWidth="1"/>
    <col min="11" max="11" width="7.125" style="50" bestFit="1" customWidth="1"/>
    <col min="12" max="16384" width="9" style="10"/>
  </cols>
  <sheetData>
    <row r="1" spans="1:14" ht="26.25" customHeight="1" x14ac:dyDescent="0.15">
      <c r="A1" s="17" t="s">
        <v>332</v>
      </c>
      <c r="B1" s="17"/>
      <c r="C1" s="34"/>
      <c r="D1" s="34"/>
      <c r="E1" s="34"/>
      <c r="F1" s="34"/>
      <c r="G1" s="34"/>
      <c r="H1" s="34"/>
      <c r="I1" s="17"/>
      <c r="J1" s="17"/>
      <c r="K1" s="17"/>
    </row>
    <row r="2" spans="1:14" ht="15" customHeight="1" thickBot="1" x14ac:dyDescent="0.2">
      <c r="A2" s="21"/>
      <c r="B2" s="21"/>
      <c r="J2" s="169"/>
      <c r="K2" s="142" t="s">
        <v>357</v>
      </c>
    </row>
    <row r="3" spans="1:14" ht="21" customHeight="1" thickTop="1" x14ac:dyDescent="0.15">
      <c r="A3" s="590" t="s">
        <v>6</v>
      </c>
      <c r="B3" s="587"/>
      <c r="C3" s="587" t="s">
        <v>380</v>
      </c>
      <c r="D3" s="587"/>
      <c r="E3" s="587"/>
      <c r="F3" s="587" t="s">
        <v>402</v>
      </c>
      <c r="G3" s="587"/>
      <c r="H3" s="591"/>
      <c r="I3" s="585" t="s">
        <v>419</v>
      </c>
      <c r="J3" s="585"/>
      <c r="K3" s="586"/>
    </row>
    <row r="4" spans="1:14" ht="21" customHeight="1" x14ac:dyDescent="0.15">
      <c r="A4" s="581"/>
      <c r="B4" s="582"/>
      <c r="C4" s="65" t="s">
        <v>217</v>
      </c>
      <c r="D4" s="65" t="s">
        <v>218</v>
      </c>
      <c r="E4" s="65" t="s">
        <v>219</v>
      </c>
      <c r="F4" s="65" t="s">
        <v>217</v>
      </c>
      <c r="G4" s="65" t="s">
        <v>218</v>
      </c>
      <c r="H4" s="249" t="s">
        <v>219</v>
      </c>
      <c r="I4" s="318" t="s">
        <v>217</v>
      </c>
      <c r="J4" s="318" t="s">
        <v>218</v>
      </c>
      <c r="K4" s="332" t="s">
        <v>219</v>
      </c>
    </row>
    <row r="5" spans="1:14" ht="14.25" customHeight="1" x14ac:dyDescent="0.15">
      <c r="A5" s="588" t="s">
        <v>1</v>
      </c>
      <c r="B5" s="589"/>
      <c r="C5" s="260">
        <v>20</v>
      </c>
      <c r="D5" s="260">
        <v>19</v>
      </c>
      <c r="E5" s="260">
        <v>1</v>
      </c>
      <c r="F5" s="355">
        <v>20</v>
      </c>
      <c r="G5" s="353">
        <v>19</v>
      </c>
      <c r="H5" s="353">
        <v>1</v>
      </c>
      <c r="I5" s="421">
        <f>J5+K5</f>
        <v>20</v>
      </c>
      <c r="J5" s="253">
        <v>19</v>
      </c>
      <c r="K5" s="253">
        <v>1</v>
      </c>
    </row>
    <row r="6" spans="1:14" ht="10.5" customHeight="1" x14ac:dyDescent="0.15">
      <c r="A6" s="592"/>
      <c r="B6" s="596"/>
      <c r="C6" s="260"/>
      <c r="D6" s="260"/>
      <c r="E6" s="260"/>
      <c r="F6" s="355"/>
      <c r="G6" s="353"/>
      <c r="H6" s="353"/>
      <c r="I6" s="421"/>
      <c r="J6" s="253"/>
      <c r="K6" s="253"/>
    </row>
    <row r="7" spans="1:14" ht="14.25" customHeight="1" x14ac:dyDescent="0.15">
      <c r="A7" s="597" t="s">
        <v>2</v>
      </c>
      <c r="B7" s="598"/>
      <c r="C7" s="260">
        <v>463</v>
      </c>
      <c r="D7" s="260">
        <v>457</v>
      </c>
      <c r="E7" s="260">
        <v>6</v>
      </c>
      <c r="F7" s="355">
        <v>470</v>
      </c>
      <c r="G7" s="353">
        <v>464</v>
      </c>
      <c r="H7" s="353">
        <v>6</v>
      </c>
      <c r="I7" s="421">
        <f>J7+K7</f>
        <v>461</v>
      </c>
      <c r="J7" s="253">
        <v>455</v>
      </c>
      <c r="K7" s="253">
        <v>6</v>
      </c>
    </row>
    <row r="8" spans="1:14" ht="14.25" customHeight="1" x14ac:dyDescent="0.15">
      <c r="A8" s="75"/>
      <c r="B8" s="89" t="s">
        <v>8</v>
      </c>
      <c r="C8" s="260">
        <v>420</v>
      </c>
      <c r="D8" s="260">
        <v>414</v>
      </c>
      <c r="E8" s="260">
        <v>6</v>
      </c>
      <c r="F8" s="355">
        <v>425</v>
      </c>
      <c r="G8" s="353">
        <v>419</v>
      </c>
      <c r="H8" s="353">
        <v>6</v>
      </c>
      <c r="I8" s="421">
        <f t="shared" ref="I8:I53" si="0">J8+K8</f>
        <v>411</v>
      </c>
      <c r="J8" s="253">
        <v>405</v>
      </c>
      <c r="K8" s="253">
        <v>6</v>
      </c>
    </row>
    <row r="9" spans="1:14" ht="14.25" customHeight="1" x14ac:dyDescent="0.15">
      <c r="A9" s="75"/>
      <c r="B9" s="89" t="s">
        <v>224</v>
      </c>
      <c r="C9" s="260">
        <v>43</v>
      </c>
      <c r="D9" s="260">
        <v>43</v>
      </c>
      <c r="E9" s="270">
        <v>0</v>
      </c>
      <c r="F9" s="355">
        <v>45</v>
      </c>
      <c r="G9" s="353">
        <v>45</v>
      </c>
      <c r="H9" s="362">
        <v>0</v>
      </c>
      <c r="I9" s="421">
        <f t="shared" si="0"/>
        <v>50</v>
      </c>
      <c r="J9" s="253">
        <v>50</v>
      </c>
      <c r="K9" s="498">
        <v>0</v>
      </c>
    </row>
    <row r="10" spans="1:14" ht="10.5" customHeight="1" x14ac:dyDescent="0.15">
      <c r="A10" s="75"/>
      <c r="B10" s="89"/>
      <c r="C10" s="260"/>
      <c r="D10" s="260"/>
      <c r="E10" s="261"/>
      <c r="F10" s="355"/>
      <c r="G10" s="353"/>
      <c r="H10" s="354"/>
      <c r="I10" s="421"/>
      <c r="J10" s="253"/>
      <c r="K10" s="188"/>
    </row>
    <row r="11" spans="1:14" ht="14.25" customHeight="1" x14ac:dyDescent="0.15">
      <c r="A11" s="597" t="s">
        <v>3</v>
      </c>
      <c r="B11" s="598"/>
      <c r="C11" s="260">
        <v>768</v>
      </c>
      <c r="D11" s="260">
        <v>743</v>
      </c>
      <c r="E11" s="260">
        <v>25</v>
      </c>
      <c r="F11" s="355">
        <v>781</v>
      </c>
      <c r="G11" s="353">
        <v>756</v>
      </c>
      <c r="H11" s="353">
        <v>25</v>
      </c>
      <c r="I11" s="421">
        <f>J11+K11</f>
        <v>781</v>
      </c>
      <c r="J11" s="253">
        <v>756</v>
      </c>
      <c r="K11" s="514">
        <v>25</v>
      </c>
      <c r="M11" s="253"/>
      <c r="N11" s="253"/>
    </row>
    <row r="12" spans="1:14" ht="14.25" customHeight="1" x14ac:dyDescent="0.15">
      <c r="A12" s="12"/>
      <c r="B12" s="89" t="s">
        <v>9</v>
      </c>
      <c r="C12" s="260">
        <v>296</v>
      </c>
      <c r="D12" s="260">
        <v>287</v>
      </c>
      <c r="E12" s="260">
        <v>9</v>
      </c>
      <c r="F12" s="355">
        <v>302</v>
      </c>
      <c r="G12" s="353">
        <v>293</v>
      </c>
      <c r="H12" s="353">
        <v>9</v>
      </c>
      <c r="I12" s="421">
        <f>J12+K12</f>
        <v>307</v>
      </c>
      <c r="J12" s="253">
        <f>J16+J20</f>
        <v>297</v>
      </c>
      <c r="K12" s="253">
        <f>K16+K20</f>
        <v>10</v>
      </c>
      <c r="M12" s="253"/>
      <c r="N12" s="253"/>
    </row>
    <row r="13" spans="1:14" ht="14.25" customHeight="1" x14ac:dyDescent="0.15">
      <c r="A13" s="12"/>
      <c r="B13" s="89" t="s">
        <v>10</v>
      </c>
      <c r="C13" s="260">
        <v>472</v>
      </c>
      <c r="D13" s="260">
        <v>456</v>
      </c>
      <c r="E13" s="260">
        <v>16</v>
      </c>
      <c r="F13" s="355">
        <v>479</v>
      </c>
      <c r="G13" s="353">
        <v>463</v>
      </c>
      <c r="H13" s="353">
        <v>16</v>
      </c>
      <c r="I13" s="421">
        <f t="shared" si="0"/>
        <v>474</v>
      </c>
      <c r="J13" s="253">
        <f>J17+J21</f>
        <v>459</v>
      </c>
      <c r="K13" s="253">
        <f>K17+K21</f>
        <v>15</v>
      </c>
      <c r="M13" s="253"/>
      <c r="N13" s="253"/>
    </row>
    <row r="14" spans="1:14" ht="10.5" customHeight="1" x14ac:dyDescent="0.15">
      <c r="A14" s="592"/>
      <c r="B14" s="593"/>
      <c r="C14" s="260"/>
      <c r="D14" s="260"/>
      <c r="E14" s="260"/>
      <c r="F14" s="355"/>
      <c r="G14" s="353"/>
      <c r="H14" s="353"/>
      <c r="I14" s="421"/>
      <c r="J14" s="253"/>
      <c r="K14" s="253"/>
      <c r="M14" s="253"/>
      <c r="N14" s="253"/>
    </row>
    <row r="15" spans="1:14" ht="14.25" customHeight="1" x14ac:dyDescent="0.15">
      <c r="A15" s="88"/>
      <c r="B15" s="89" t="s">
        <v>20</v>
      </c>
      <c r="C15" s="260">
        <v>683</v>
      </c>
      <c r="D15" s="260">
        <v>669</v>
      </c>
      <c r="E15" s="260">
        <v>14</v>
      </c>
      <c r="F15" s="355">
        <v>695</v>
      </c>
      <c r="G15" s="353">
        <v>680</v>
      </c>
      <c r="H15" s="353">
        <v>15</v>
      </c>
      <c r="I15" s="421">
        <f t="shared" si="0"/>
        <v>701</v>
      </c>
      <c r="J15" s="253">
        <v>686</v>
      </c>
      <c r="K15" s="253">
        <v>15</v>
      </c>
      <c r="M15" s="253"/>
      <c r="N15" s="253"/>
    </row>
    <row r="16" spans="1:14" ht="14.25" customHeight="1" x14ac:dyDescent="0.15">
      <c r="A16" s="12"/>
      <c r="B16" s="89" t="s">
        <v>9</v>
      </c>
      <c r="C16" s="260">
        <v>267</v>
      </c>
      <c r="D16" s="260">
        <v>262</v>
      </c>
      <c r="E16" s="260">
        <v>5</v>
      </c>
      <c r="F16" s="355">
        <v>272</v>
      </c>
      <c r="G16" s="353">
        <v>267</v>
      </c>
      <c r="H16" s="353">
        <v>5</v>
      </c>
      <c r="I16" s="421">
        <f t="shared" si="0"/>
        <v>279</v>
      </c>
      <c r="J16" s="253">
        <v>273</v>
      </c>
      <c r="K16" s="253">
        <v>6</v>
      </c>
      <c r="M16" s="253"/>
      <c r="N16" s="253"/>
    </row>
    <row r="17" spans="1:14" ht="14.25" customHeight="1" x14ac:dyDescent="0.15">
      <c r="A17" s="12"/>
      <c r="B17" s="89" t="s">
        <v>10</v>
      </c>
      <c r="C17" s="260">
        <v>416</v>
      </c>
      <c r="D17" s="260">
        <v>407</v>
      </c>
      <c r="E17" s="260">
        <v>9</v>
      </c>
      <c r="F17" s="355">
        <v>423</v>
      </c>
      <c r="G17" s="353">
        <v>413</v>
      </c>
      <c r="H17" s="353">
        <v>10</v>
      </c>
      <c r="I17" s="421">
        <f t="shared" si="0"/>
        <v>422</v>
      </c>
      <c r="J17" s="253">
        <v>413</v>
      </c>
      <c r="K17" s="253">
        <v>9</v>
      </c>
      <c r="M17" s="253"/>
      <c r="N17" s="253"/>
    </row>
    <row r="18" spans="1:14" ht="10.5" customHeight="1" x14ac:dyDescent="0.15">
      <c r="A18" s="592"/>
      <c r="B18" s="593"/>
      <c r="C18" s="260"/>
      <c r="D18" s="260"/>
      <c r="E18" s="260"/>
      <c r="F18" s="355"/>
      <c r="G18" s="353"/>
      <c r="H18" s="353"/>
      <c r="I18" s="421"/>
      <c r="J18" s="253"/>
      <c r="K18" s="253"/>
      <c r="M18" s="253"/>
      <c r="N18" s="253"/>
    </row>
    <row r="19" spans="1:14" ht="14.25" customHeight="1" x14ac:dyDescent="0.15">
      <c r="A19" s="88"/>
      <c r="B19" s="89" t="s">
        <v>21</v>
      </c>
      <c r="C19" s="260">
        <v>85</v>
      </c>
      <c r="D19" s="260">
        <v>74</v>
      </c>
      <c r="E19" s="260">
        <v>11</v>
      </c>
      <c r="F19" s="355">
        <v>86</v>
      </c>
      <c r="G19" s="353">
        <v>76</v>
      </c>
      <c r="H19" s="353">
        <v>10</v>
      </c>
      <c r="I19" s="421">
        <f t="shared" si="0"/>
        <v>80</v>
      </c>
      <c r="J19" s="253">
        <v>70</v>
      </c>
      <c r="K19" s="514">
        <v>10</v>
      </c>
      <c r="M19" s="253"/>
      <c r="N19" s="253"/>
    </row>
    <row r="20" spans="1:14" ht="14.25" customHeight="1" x14ac:dyDescent="0.15">
      <c r="A20" s="12"/>
      <c r="B20" s="89" t="s">
        <v>9</v>
      </c>
      <c r="C20" s="260">
        <v>29</v>
      </c>
      <c r="D20" s="260">
        <v>25</v>
      </c>
      <c r="E20" s="261">
        <v>4</v>
      </c>
      <c r="F20" s="355">
        <v>30</v>
      </c>
      <c r="G20" s="353">
        <v>26</v>
      </c>
      <c r="H20" s="354">
        <v>4</v>
      </c>
      <c r="I20" s="421">
        <f t="shared" si="0"/>
        <v>28</v>
      </c>
      <c r="J20" s="253">
        <v>24</v>
      </c>
      <c r="K20" s="188">
        <v>4</v>
      </c>
      <c r="M20" s="253"/>
      <c r="N20" s="188"/>
    </row>
    <row r="21" spans="1:14" ht="14.25" customHeight="1" x14ac:dyDescent="0.15">
      <c r="A21" s="12"/>
      <c r="B21" s="89" t="s">
        <v>10</v>
      </c>
      <c r="C21" s="260">
        <v>56</v>
      </c>
      <c r="D21" s="260">
        <v>49</v>
      </c>
      <c r="E21" s="260">
        <v>7</v>
      </c>
      <c r="F21" s="355">
        <v>56</v>
      </c>
      <c r="G21" s="353">
        <v>50</v>
      </c>
      <c r="H21" s="353">
        <v>6</v>
      </c>
      <c r="I21" s="421">
        <f t="shared" si="0"/>
        <v>52</v>
      </c>
      <c r="J21" s="253">
        <v>46</v>
      </c>
      <c r="K21" s="253">
        <v>6</v>
      </c>
      <c r="M21" s="253"/>
      <c r="N21" s="253"/>
    </row>
    <row r="22" spans="1:14" ht="10.5" customHeight="1" x14ac:dyDescent="0.15">
      <c r="A22" s="592"/>
      <c r="B22" s="593"/>
      <c r="C22" s="260"/>
      <c r="D22" s="260"/>
      <c r="E22" s="260"/>
      <c r="F22" s="355"/>
      <c r="G22" s="353"/>
      <c r="H22" s="353"/>
      <c r="I22" s="421"/>
      <c r="J22" s="253"/>
      <c r="K22" s="253"/>
    </row>
    <row r="23" spans="1:14" ht="14.25" customHeight="1" x14ac:dyDescent="0.15">
      <c r="A23" s="597" t="s">
        <v>355</v>
      </c>
      <c r="B23" s="598"/>
      <c r="C23" s="260">
        <v>120</v>
      </c>
      <c r="D23" s="260">
        <v>119</v>
      </c>
      <c r="E23" s="260">
        <v>1</v>
      </c>
      <c r="F23" s="355">
        <v>119</v>
      </c>
      <c r="G23" s="353">
        <v>118</v>
      </c>
      <c r="H23" s="353">
        <v>1</v>
      </c>
      <c r="I23" s="421">
        <f t="shared" si="0"/>
        <v>119</v>
      </c>
      <c r="J23" s="253">
        <v>118</v>
      </c>
      <c r="K23" s="253">
        <v>1</v>
      </c>
    </row>
    <row r="24" spans="1:14" ht="14.25" customHeight="1" x14ac:dyDescent="0.15">
      <c r="A24" s="12"/>
      <c r="B24" s="89" t="s">
        <v>9</v>
      </c>
      <c r="C24" s="260">
        <v>29</v>
      </c>
      <c r="D24" s="260">
        <v>29</v>
      </c>
      <c r="E24" s="49" t="s">
        <v>270</v>
      </c>
      <c r="F24" s="355">
        <v>30</v>
      </c>
      <c r="G24" s="353">
        <v>30</v>
      </c>
      <c r="H24" s="49" t="s">
        <v>270</v>
      </c>
      <c r="I24" s="421">
        <v>32</v>
      </c>
      <c r="J24" s="253">
        <v>32</v>
      </c>
      <c r="K24" s="499" t="s">
        <v>440</v>
      </c>
    </row>
    <row r="25" spans="1:14" ht="14.25" customHeight="1" x14ac:dyDescent="0.15">
      <c r="A25" s="12"/>
      <c r="B25" s="89" t="s">
        <v>10</v>
      </c>
      <c r="C25" s="260">
        <v>91</v>
      </c>
      <c r="D25" s="260">
        <v>90</v>
      </c>
      <c r="E25" s="260">
        <v>1</v>
      </c>
      <c r="F25" s="355">
        <v>89</v>
      </c>
      <c r="G25" s="353">
        <v>88</v>
      </c>
      <c r="H25" s="353">
        <v>1</v>
      </c>
      <c r="I25" s="421">
        <f t="shared" si="0"/>
        <v>87</v>
      </c>
      <c r="J25" s="253">
        <v>86</v>
      </c>
      <c r="K25" s="253">
        <v>1</v>
      </c>
    </row>
    <row r="26" spans="1:14" ht="15" customHeight="1" x14ac:dyDescent="0.15">
      <c r="A26" s="592"/>
      <c r="B26" s="593"/>
      <c r="C26" s="260"/>
      <c r="D26" s="260"/>
      <c r="E26" s="260"/>
      <c r="F26" s="355"/>
      <c r="G26" s="353"/>
      <c r="H26" s="353"/>
      <c r="I26" s="421"/>
      <c r="J26" s="253"/>
      <c r="K26" s="253"/>
    </row>
    <row r="27" spans="1:14" ht="14.25" customHeight="1" x14ac:dyDescent="0.15">
      <c r="A27" s="597" t="s">
        <v>4</v>
      </c>
      <c r="B27" s="598"/>
      <c r="C27" s="260">
        <v>12905</v>
      </c>
      <c r="D27" s="260">
        <v>12831</v>
      </c>
      <c r="E27" s="260">
        <v>74</v>
      </c>
      <c r="F27" s="355">
        <v>12769</v>
      </c>
      <c r="G27" s="353">
        <v>12688</v>
      </c>
      <c r="H27" s="353">
        <v>81</v>
      </c>
      <c r="I27" s="421">
        <f t="shared" si="0"/>
        <v>12439</v>
      </c>
      <c r="J27" s="253">
        <v>12370</v>
      </c>
      <c r="K27" s="253">
        <v>69</v>
      </c>
    </row>
    <row r="28" spans="1:14" ht="14.25" customHeight="1" x14ac:dyDescent="0.15">
      <c r="A28" s="12"/>
      <c r="B28" s="89" t="s">
        <v>9</v>
      </c>
      <c r="C28" s="260">
        <v>6634</v>
      </c>
      <c r="D28" s="260">
        <v>6597</v>
      </c>
      <c r="E28" s="260">
        <v>37</v>
      </c>
      <c r="F28" s="355">
        <v>6556</v>
      </c>
      <c r="G28" s="353">
        <v>6513</v>
      </c>
      <c r="H28" s="353">
        <v>43</v>
      </c>
      <c r="I28" s="421">
        <f t="shared" si="0"/>
        <v>6419</v>
      </c>
      <c r="J28" s="521">
        <v>6383</v>
      </c>
      <c r="K28" s="519">
        <v>36</v>
      </c>
    </row>
    <row r="29" spans="1:14" ht="14.25" customHeight="1" x14ac:dyDescent="0.15">
      <c r="A29" s="12"/>
      <c r="B29" s="89" t="s">
        <v>10</v>
      </c>
      <c r="C29" s="260">
        <v>6271</v>
      </c>
      <c r="D29" s="260">
        <v>6234</v>
      </c>
      <c r="E29" s="260">
        <v>37</v>
      </c>
      <c r="F29" s="355">
        <v>6213</v>
      </c>
      <c r="G29" s="353">
        <v>6175</v>
      </c>
      <c r="H29" s="353">
        <v>38</v>
      </c>
      <c r="I29" s="421">
        <f t="shared" si="0"/>
        <v>6020</v>
      </c>
      <c r="J29" s="521">
        <v>5987</v>
      </c>
      <c r="K29" s="519">
        <v>33</v>
      </c>
    </row>
    <row r="30" spans="1:14" ht="10.5" customHeight="1" x14ac:dyDescent="0.15">
      <c r="A30" s="12"/>
      <c r="B30" s="74"/>
      <c r="C30" s="260"/>
      <c r="D30" s="260"/>
      <c r="E30" s="260"/>
      <c r="F30" s="355"/>
      <c r="G30" s="353"/>
      <c r="H30" s="353"/>
      <c r="I30" s="421"/>
      <c r="J30" s="253"/>
      <c r="K30" s="253"/>
    </row>
    <row r="31" spans="1:14" ht="14.25" customHeight="1" x14ac:dyDescent="0.15">
      <c r="A31" s="12"/>
      <c r="B31" s="89" t="s">
        <v>22</v>
      </c>
      <c r="C31" s="260">
        <v>2070</v>
      </c>
      <c r="D31" s="260">
        <v>2056</v>
      </c>
      <c r="E31" s="260">
        <v>14</v>
      </c>
      <c r="F31" s="355">
        <v>2001</v>
      </c>
      <c r="G31" s="353">
        <v>1984</v>
      </c>
      <c r="H31" s="353">
        <v>17</v>
      </c>
      <c r="I31" s="421">
        <f t="shared" si="0"/>
        <v>1899</v>
      </c>
      <c r="J31" s="253">
        <f>SUM(J32:J33)</f>
        <v>1892</v>
      </c>
      <c r="K31" s="253">
        <f>SUM(K32:K33)</f>
        <v>7</v>
      </c>
    </row>
    <row r="32" spans="1:14" ht="14.25" customHeight="1" x14ac:dyDescent="0.15">
      <c r="A32" s="12"/>
      <c r="B32" s="89" t="s">
        <v>9</v>
      </c>
      <c r="C32" s="260">
        <v>1059</v>
      </c>
      <c r="D32" s="260">
        <v>1053</v>
      </c>
      <c r="E32" s="260">
        <v>6</v>
      </c>
      <c r="F32" s="355">
        <v>1031</v>
      </c>
      <c r="G32" s="353">
        <v>1020</v>
      </c>
      <c r="H32" s="353">
        <v>11</v>
      </c>
      <c r="I32" s="421">
        <f t="shared" si="0"/>
        <v>994</v>
      </c>
      <c r="J32" s="521">
        <v>990</v>
      </c>
      <c r="K32" s="520">
        <v>4</v>
      </c>
    </row>
    <row r="33" spans="1:13" ht="14.25" customHeight="1" x14ac:dyDescent="0.15">
      <c r="A33" s="12"/>
      <c r="B33" s="89" t="s">
        <v>10</v>
      </c>
      <c r="C33" s="260">
        <v>1011</v>
      </c>
      <c r="D33" s="260">
        <v>1003</v>
      </c>
      <c r="E33" s="260">
        <v>8</v>
      </c>
      <c r="F33" s="355">
        <v>970</v>
      </c>
      <c r="G33" s="353">
        <v>964</v>
      </c>
      <c r="H33" s="353">
        <v>6</v>
      </c>
      <c r="I33" s="421">
        <f t="shared" si="0"/>
        <v>905</v>
      </c>
      <c r="J33" s="521">
        <v>902</v>
      </c>
      <c r="K33" s="520">
        <v>3</v>
      </c>
      <c r="M33" s="478"/>
    </row>
    <row r="34" spans="1:13" ht="10.5" customHeight="1" x14ac:dyDescent="0.15">
      <c r="A34" s="12"/>
      <c r="B34" s="89"/>
      <c r="C34" s="260"/>
      <c r="D34" s="260"/>
      <c r="E34" s="260"/>
      <c r="F34" s="355"/>
      <c r="G34" s="353"/>
      <c r="H34" s="353"/>
      <c r="I34" s="421"/>
      <c r="J34" s="253"/>
      <c r="K34" s="253"/>
      <c r="M34" s="478"/>
    </row>
    <row r="35" spans="1:13" ht="14.25" customHeight="1" x14ac:dyDescent="0.15">
      <c r="A35" s="12"/>
      <c r="B35" s="89" t="s">
        <v>23</v>
      </c>
      <c r="C35" s="260">
        <v>2155</v>
      </c>
      <c r="D35" s="260">
        <v>2143</v>
      </c>
      <c r="E35" s="260">
        <v>12</v>
      </c>
      <c r="F35" s="355">
        <v>2086</v>
      </c>
      <c r="G35" s="353">
        <v>2072</v>
      </c>
      <c r="H35" s="353">
        <v>14</v>
      </c>
      <c r="I35" s="421">
        <f t="shared" si="0"/>
        <v>2010</v>
      </c>
      <c r="J35" s="253">
        <f>SUM(J36:J37)</f>
        <v>1995</v>
      </c>
      <c r="K35" s="514">
        <f>SUM(K36:K37)</f>
        <v>15</v>
      </c>
      <c r="M35" s="478"/>
    </row>
    <row r="36" spans="1:13" ht="14.25" customHeight="1" x14ac:dyDescent="0.15">
      <c r="A36" s="12"/>
      <c r="B36" s="89" t="s">
        <v>9</v>
      </c>
      <c r="C36" s="260">
        <v>1079</v>
      </c>
      <c r="D36" s="260">
        <v>1075</v>
      </c>
      <c r="E36" s="260">
        <v>4</v>
      </c>
      <c r="F36" s="355">
        <v>1059</v>
      </c>
      <c r="G36" s="353">
        <v>1053</v>
      </c>
      <c r="H36" s="353">
        <v>6</v>
      </c>
      <c r="I36" s="421">
        <f t="shared" si="0"/>
        <v>1039</v>
      </c>
      <c r="J36" s="521">
        <v>1029</v>
      </c>
      <c r="K36" s="520">
        <v>10</v>
      </c>
      <c r="M36" s="253"/>
    </row>
    <row r="37" spans="1:13" ht="14.25" customHeight="1" x14ac:dyDescent="0.15">
      <c r="A37" s="12"/>
      <c r="B37" s="89" t="s">
        <v>10</v>
      </c>
      <c r="C37" s="260">
        <v>1076</v>
      </c>
      <c r="D37" s="260">
        <v>1068</v>
      </c>
      <c r="E37" s="260">
        <v>8</v>
      </c>
      <c r="F37" s="355">
        <v>1027</v>
      </c>
      <c r="G37" s="353">
        <v>1019</v>
      </c>
      <c r="H37" s="353">
        <v>8</v>
      </c>
      <c r="I37" s="421">
        <f t="shared" si="0"/>
        <v>971</v>
      </c>
      <c r="J37" s="521">
        <v>966</v>
      </c>
      <c r="K37" s="520">
        <v>5</v>
      </c>
      <c r="M37" s="253"/>
    </row>
    <row r="38" spans="1:13" ht="10.5" customHeight="1" x14ac:dyDescent="0.15">
      <c r="A38" s="12"/>
      <c r="B38" s="89"/>
      <c r="C38" s="260"/>
      <c r="D38" s="260"/>
      <c r="E38" s="260"/>
      <c r="F38" s="355"/>
      <c r="G38" s="353"/>
      <c r="H38" s="353"/>
      <c r="I38" s="421"/>
      <c r="J38" s="253"/>
      <c r="K38" s="253"/>
      <c r="M38" s="478"/>
    </row>
    <row r="39" spans="1:13" ht="14.25" customHeight="1" x14ac:dyDescent="0.15">
      <c r="A39" s="12"/>
      <c r="B39" s="89" t="s">
        <v>24</v>
      </c>
      <c r="C39" s="260">
        <v>2122</v>
      </c>
      <c r="D39" s="260">
        <v>2113</v>
      </c>
      <c r="E39" s="260">
        <v>9</v>
      </c>
      <c r="F39" s="355">
        <v>2197</v>
      </c>
      <c r="G39" s="353">
        <v>2185</v>
      </c>
      <c r="H39" s="353">
        <v>12</v>
      </c>
      <c r="I39" s="421">
        <f t="shared" si="0"/>
        <v>2075</v>
      </c>
      <c r="J39" s="253">
        <f>SUM(J40:J41)</f>
        <v>2060</v>
      </c>
      <c r="K39" s="253">
        <f>SUM(K40:K41)</f>
        <v>15</v>
      </c>
      <c r="M39" s="478"/>
    </row>
    <row r="40" spans="1:13" ht="14.25" customHeight="1" x14ac:dyDescent="0.15">
      <c r="A40" s="12"/>
      <c r="B40" s="89" t="s">
        <v>9</v>
      </c>
      <c r="C40" s="260">
        <v>1085</v>
      </c>
      <c r="D40" s="260">
        <v>1080</v>
      </c>
      <c r="E40" s="260">
        <v>5</v>
      </c>
      <c r="F40" s="355">
        <v>1109</v>
      </c>
      <c r="G40" s="353">
        <v>1105</v>
      </c>
      <c r="H40" s="353">
        <v>4</v>
      </c>
      <c r="I40" s="421">
        <f t="shared" si="0"/>
        <v>1057</v>
      </c>
      <c r="J40" s="521">
        <v>1050</v>
      </c>
      <c r="K40" s="520">
        <v>7</v>
      </c>
      <c r="M40" s="253"/>
    </row>
    <row r="41" spans="1:13" ht="14.25" customHeight="1" x14ac:dyDescent="0.15">
      <c r="A41" s="12"/>
      <c r="B41" s="89" t="s">
        <v>10</v>
      </c>
      <c r="C41" s="260">
        <v>1037</v>
      </c>
      <c r="D41" s="260">
        <v>1033</v>
      </c>
      <c r="E41" s="260">
        <v>4</v>
      </c>
      <c r="F41" s="355">
        <v>1088</v>
      </c>
      <c r="G41" s="353">
        <v>1080</v>
      </c>
      <c r="H41" s="353">
        <v>8</v>
      </c>
      <c r="I41" s="421">
        <f t="shared" si="0"/>
        <v>1018</v>
      </c>
      <c r="J41" s="521">
        <v>1010</v>
      </c>
      <c r="K41" s="520">
        <v>8</v>
      </c>
      <c r="M41" s="253"/>
    </row>
    <row r="42" spans="1:13" ht="10.5" customHeight="1" x14ac:dyDescent="0.15">
      <c r="A42" s="12"/>
      <c r="B42" s="89"/>
      <c r="C42" s="260"/>
      <c r="D42" s="260"/>
      <c r="E42" s="260"/>
      <c r="F42" s="355"/>
      <c r="G42" s="353"/>
      <c r="H42" s="353"/>
      <c r="I42" s="421"/>
      <c r="J42" s="253"/>
      <c r="K42" s="253"/>
      <c r="M42" s="478"/>
    </row>
    <row r="43" spans="1:13" ht="14.25" customHeight="1" x14ac:dyDescent="0.15">
      <c r="A43" s="12"/>
      <c r="B43" s="89" t="s">
        <v>25</v>
      </c>
      <c r="C43" s="260">
        <v>2137</v>
      </c>
      <c r="D43" s="260">
        <v>2126</v>
      </c>
      <c r="E43" s="260">
        <v>11</v>
      </c>
      <c r="F43" s="355">
        <v>2126</v>
      </c>
      <c r="G43" s="353">
        <v>2115</v>
      </c>
      <c r="H43" s="353">
        <v>11</v>
      </c>
      <c r="I43" s="421">
        <f t="shared" si="0"/>
        <v>2202</v>
      </c>
      <c r="J43" s="253">
        <f>SUM(J44:J45)</f>
        <v>2191</v>
      </c>
      <c r="K43" s="253">
        <f>SUM(K44:K45)</f>
        <v>11</v>
      </c>
      <c r="M43" s="478"/>
    </row>
    <row r="44" spans="1:13" ht="14.25" customHeight="1" x14ac:dyDescent="0.15">
      <c r="A44" s="12"/>
      <c r="B44" s="89" t="s">
        <v>9</v>
      </c>
      <c r="C44" s="260">
        <v>1127</v>
      </c>
      <c r="D44" s="260">
        <v>1119</v>
      </c>
      <c r="E44" s="260">
        <v>8</v>
      </c>
      <c r="F44" s="355">
        <v>1089</v>
      </c>
      <c r="G44" s="353">
        <v>1083</v>
      </c>
      <c r="H44" s="353">
        <v>6</v>
      </c>
      <c r="I44" s="421">
        <f t="shared" si="0"/>
        <v>1115</v>
      </c>
      <c r="J44" s="521">
        <v>1112</v>
      </c>
      <c r="K44" s="520">
        <v>3</v>
      </c>
    </row>
    <row r="45" spans="1:13" ht="14.25" customHeight="1" x14ac:dyDescent="0.15">
      <c r="A45" s="12"/>
      <c r="B45" s="89" t="s">
        <v>10</v>
      </c>
      <c r="C45" s="260">
        <v>1010</v>
      </c>
      <c r="D45" s="260">
        <v>1007</v>
      </c>
      <c r="E45" s="260">
        <v>3</v>
      </c>
      <c r="F45" s="355">
        <v>1037</v>
      </c>
      <c r="G45" s="353">
        <v>1032</v>
      </c>
      <c r="H45" s="353">
        <v>5</v>
      </c>
      <c r="I45" s="421">
        <f t="shared" si="0"/>
        <v>1087</v>
      </c>
      <c r="J45" s="521">
        <v>1079</v>
      </c>
      <c r="K45" s="520">
        <v>8</v>
      </c>
    </row>
    <row r="46" spans="1:13" ht="10.5" customHeight="1" x14ac:dyDescent="0.15">
      <c r="A46" s="12"/>
      <c r="B46" s="89"/>
      <c r="C46" s="260"/>
      <c r="D46" s="260"/>
      <c r="E46" s="260"/>
      <c r="F46" s="355"/>
      <c r="G46" s="353"/>
      <c r="H46" s="353"/>
      <c r="I46" s="421"/>
      <c r="J46" s="253"/>
      <c r="K46" s="253"/>
    </row>
    <row r="47" spans="1:13" ht="14.25" customHeight="1" x14ac:dyDescent="0.15">
      <c r="A47" s="12"/>
      <c r="B47" s="89" t="s">
        <v>26</v>
      </c>
      <c r="C47" s="260">
        <v>2202</v>
      </c>
      <c r="D47" s="260">
        <v>2188</v>
      </c>
      <c r="E47" s="260">
        <v>14</v>
      </c>
      <c r="F47" s="355">
        <v>2138</v>
      </c>
      <c r="G47" s="353">
        <v>2125</v>
      </c>
      <c r="H47" s="353">
        <v>13</v>
      </c>
      <c r="I47" s="421">
        <f t="shared" si="0"/>
        <v>2128</v>
      </c>
      <c r="J47" s="253">
        <f>SUM(J48:J49)</f>
        <v>2117</v>
      </c>
      <c r="K47" s="253">
        <f>SUM(K48:K49)</f>
        <v>11</v>
      </c>
    </row>
    <row r="48" spans="1:13" ht="14.25" customHeight="1" x14ac:dyDescent="0.15">
      <c r="A48" s="12"/>
      <c r="B48" s="89" t="s">
        <v>9</v>
      </c>
      <c r="C48" s="260">
        <v>1138</v>
      </c>
      <c r="D48" s="260">
        <v>1130</v>
      </c>
      <c r="E48" s="260">
        <v>8</v>
      </c>
      <c r="F48" s="355">
        <v>1127</v>
      </c>
      <c r="G48" s="353">
        <v>1119</v>
      </c>
      <c r="H48" s="353">
        <v>8</v>
      </c>
      <c r="I48" s="421">
        <f t="shared" si="0"/>
        <v>1092</v>
      </c>
      <c r="J48" s="521">
        <v>1085</v>
      </c>
      <c r="K48" s="520">
        <v>7</v>
      </c>
    </row>
    <row r="49" spans="1:11" ht="14.25" customHeight="1" x14ac:dyDescent="0.15">
      <c r="A49" s="12"/>
      <c r="B49" s="89" t="s">
        <v>10</v>
      </c>
      <c r="C49" s="260">
        <v>1064</v>
      </c>
      <c r="D49" s="260">
        <v>1058</v>
      </c>
      <c r="E49" s="260">
        <v>6</v>
      </c>
      <c r="F49" s="355">
        <v>1011</v>
      </c>
      <c r="G49" s="353">
        <v>1006</v>
      </c>
      <c r="H49" s="353">
        <v>5</v>
      </c>
      <c r="I49" s="421">
        <f t="shared" si="0"/>
        <v>1036</v>
      </c>
      <c r="J49" s="521">
        <v>1032</v>
      </c>
      <c r="K49" s="520">
        <v>4</v>
      </c>
    </row>
    <row r="50" spans="1:11" ht="10.5" customHeight="1" x14ac:dyDescent="0.15">
      <c r="A50" s="12"/>
      <c r="B50" s="89"/>
      <c r="C50" s="260"/>
      <c r="D50" s="260"/>
      <c r="E50" s="260"/>
      <c r="F50" s="355"/>
      <c r="G50" s="353"/>
      <c r="H50" s="353"/>
      <c r="I50" s="421"/>
      <c r="J50" s="253"/>
      <c r="K50" s="253"/>
    </row>
    <row r="51" spans="1:11" ht="14.25" customHeight="1" x14ac:dyDescent="0.15">
      <c r="A51" s="12"/>
      <c r="B51" s="89" t="s">
        <v>27</v>
      </c>
      <c r="C51" s="260">
        <v>2219</v>
      </c>
      <c r="D51" s="260">
        <v>2205</v>
      </c>
      <c r="E51" s="260">
        <v>14</v>
      </c>
      <c r="F51" s="355">
        <v>2221</v>
      </c>
      <c r="G51" s="353">
        <v>2207</v>
      </c>
      <c r="H51" s="353">
        <v>14</v>
      </c>
      <c r="I51" s="421">
        <f t="shared" si="0"/>
        <v>2125</v>
      </c>
      <c r="J51" s="253">
        <f>SUM(J52:J53)</f>
        <v>2115</v>
      </c>
      <c r="K51" s="253">
        <f>SUM(K52:K53)</f>
        <v>10</v>
      </c>
    </row>
    <row r="52" spans="1:11" ht="14.25" customHeight="1" x14ac:dyDescent="0.15">
      <c r="A52" s="12"/>
      <c r="B52" s="89" t="s">
        <v>9</v>
      </c>
      <c r="C52" s="260">
        <v>1146</v>
      </c>
      <c r="D52" s="260">
        <v>1140</v>
      </c>
      <c r="E52" s="260">
        <v>6</v>
      </c>
      <c r="F52" s="355">
        <v>1141</v>
      </c>
      <c r="G52" s="353">
        <v>1133</v>
      </c>
      <c r="H52" s="353">
        <v>8</v>
      </c>
      <c r="I52" s="421">
        <f t="shared" si="0"/>
        <v>1122</v>
      </c>
      <c r="J52" s="521">
        <v>1117</v>
      </c>
      <c r="K52" s="520">
        <v>5</v>
      </c>
    </row>
    <row r="53" spans="1:11" ht="14.25" customHeight="1" x14ac:dyDescent="0.15">
      <c r="A53" s="12"/>
      <c r="B53" s="89" t="s">
        <v>10</v>
      </c>
      <c r="C53" s="260">
        <v>1073</v>
      </c>
      <c r="D53" s="260">
        <v>1065</v>
      </c>
      <c r="E53" s="260">
        <v>8</v>
      </c>
      <c r="F53" s="355">
        <v>1080</v>
      </c>
      <c r="G53" s="353">
        <v>1074</v>
      </c>
      <c r="H53" s="353">
        <v>6</v>
      </c>
      <c r="I53" s="421">
        <f t="shared" si="0"/>
        <v>1003</v>
      </c>
      <c r="J53" s="521">
        <v>998</v>
      </c>
      <c r="K53" s="520">
        <v>5</v>
      </c>
    </row>
    <row r="54" spans="1:11" ht="10.5" customHeight="1" x14ac:dyDescent="0.15">
      <c r="A54" s="12"/>
      <c r="B54" s="74"/>
      <c r="C54" s="260"/>
      <c r="D54" s="260"/>
      <c r="E54" s="260"/>
      <c r="F54" s="355"/>
      <c r="G54" s="353"/>
      <c r="H54" s="353"/>
      <c r="I54" s="421"/>
      <c r="J54" s="253"/>
      <c r="K54" s="253"/>
    </row>
    <row r="55" spans="1:11" ht="14.25" customHeight="1" thickBot="1" x14ac:dyDescent="0.2">
      <c r="A55" s="594" t="s">
        <v>5</v>
      </c>
      <c r="B55" s="595"/>
      <c r="C55" s="91">
        <v>239</v>
      </c>
      <c r="D55" s="91">
        <v>239</v>
      </c>
      <c r="E55" s="273" t="s">
        <v>270</v>
      </c>
      <c r="F55" s="181">
        <v>269</v>
      </c>
      <c r="G55" s="91">
        <v>269</v>
      </c>
      <c r="H55" s="273" t="s">
        <v>270</v>
      </c>
      <c r="I55" s="482">
        <v>268</v>
      </c>
      <c r="J55" s="483">
        <v>268</v>
      </c>
      <c r="K55" s="495" t="s">
        <v>440</v>
      </c>
    </row>
    <row r="56" spans="1:11" ht="18" customHeight="1" thickTop="1" x14ac:dyDescent="0.15">
      <c r="A56" s="3" t="s">
        <v>420</v>
      </c>
      <c r="B56" s="21"/>
    </row>
    <row r="57" spans="1:11" x14ac:dyDescent="0.15">
      <c r="A57" s="21"/>
      <c r="B57" s="21"/>
    </row>
    <row r="58" spans="1:11" x14ac:dyDescent="0.15">
      <c r="A58" s="21"/>
      <c r="B58" s="21"/>
    </row>
  </sheetData>
  <mergeCells count="15">
    <mergeCell ref="A22:B22"/>
    <mergeCell ref="A26:B26"/>
    <mergeCell ref="A55:B55"/>
    <mergeCell ref="A6:B6"/>
    <mergeCell ref="A14:B14"/>
    <mergeCell ref="A18:B18"/>
    <mergeCell ref="A23:B23"/>
    <mergeCell ref="A27:B27"/>
    <mergeCell ref="A7:B7"/>
    <mergeCell ref="A11:B11"/>
    <mergeCell ref="I3:K3"/>
    <mergeCell ref="C3:E3"/>
    <mergeCell ref="A5:B5"/>
    <mergeCell ref="A3:B4"/>
    <mergeCell ref="F3:H3"/>
  </mergeCells>
  <phoneticPr fontId="1"/>
  <printOptions horizontalCentered="1"/>
  <pageMargins left="0.59055118110236227" right="0.59055118110236227" top="0.59055118110236227" bottom="0.70866141732283472" header="0.39370078740157483" footer="0.47244094488188981"/>
  <pageSetup paperSize="9" orientation="portrait" r:id="rId1"/>
  <headerFooter alignWithMargins="0"/>
  <ignoredErrors>
    <ignoredError sqref="F56:G56" formula="1"/>
    <ignoredError sqref="C1:E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CFF"/>
    <pageSetUpPr fitToPage="1"/>
  </sheetPr>
  <dimension ref="A1:L45"/>
  <sheetViews>
    <sheetView zoomScaleNormal="100" workbookViewId="0">
      <selection activeCell="K53" sqref="K53"/>
    </sheetView>
  </sheetViews>
  <sheetFormatPr defaultRowHeight="13.5" x14ac:dyDescent="0.15"/>
  <cols>
    <col min="1" max="1" width="8.625" style="10" customWidth="1"/>
    <col min="2" max="2" width="11.25" style="10" customWidth="1"/>
    <col min="3" max="3" width="8" style="21" customWidth="1"/>
    <col min="4" max="8" width="7" style="21" bestFit="1" customWidth="1"/>
    <col min="9" max="11" width="7" style="50" bestFit="1" customWidth="1"/>
    <col min="12" max="16384" width="9" style="10"/>
  </cols>
  <sheetData>
    <row r="1" spans="1:12" ht="26.25" customHeight="1" x14ac:dyDescent="0.15">
      <c r="A1" s="17" t="s">
        <v>333</v>
      </c>
      <c r="B1" s="17"/>
      <c r="C1" s="34"/>
      <c r="D1" s="34"/>
      <c r="E1" s="34"/>
      <c r="F1" s="34"/>
      <c r="G1" s="34"/>
      <c r="H1" s="34"/>
      <c r="I1" s="17"/>
      <c r="J1" s="17"/>
      <c r="K1" s="17"/>
      <c r="L1" s="21"/>
    </row>
    <row r="2" spans="1:12" ht="15" customHeight="1" thickBot="1" x14ac:dyDescent="0.2">
      <c r="A2" s="21"/>
      <c r="B2" s="21"/>
      <c r="I2" s="599" t="s">
        <v>357</v>
      </c>
      <c r="J2" s="600"/>
      <c r="K2" s="600"/>
      <c r="L2" s="21"/>
    </row>
    <row r="3" spans="1:12" ht="21" customHeight="1" thickTop="1" x14ac:dyDescent="0.15">
      <c r="A3" s="590" t="s">
        <v>6</v>
      </c>
      <c r="B3" s="587"/>
      <c r="C3" s="591" t="s">
        <v>380</v>
      </c>
      <c r="D3" s="601"/>
      <c r="E3" s="590"/>
      <c r="F3" s="591" t="s">
        <v>402</v>
      </c>
      <c r="G3" s="601"/>
      <c r="H3" s="601"/>
      <c r="I3" s="586" t="s">
        <v>419</v>
      </c>
      <c r="J3" s="602"/>
      <c r="K3" s="602"/>
    </row>
    <row r="4" spans="1:12" ht="21" customHeight="1" x14ac:dyDescent="0.15">
      <c r="A4" s="581"/>
      <c r="B4" s="582"/>
      <c r="C4" s="65" t="s">
        <v>217</v>
      </c>
      <c r="D4" s="65" t="s">
        <v>372</v>
      </c>
      <c r="E4" s="65" t="s">
        <v>219</v>
      </c>
      <c r="F4" s="65" t="s">
        <v>217</v>
      </c>
      <c r="G4" s="65" t="s">
        <v>218</v>
      </c>
      <c r="H4" s="249" t="s">
        <v>219</v>
      </c>
      <c r="I4" s="333" t="s">
        <v>217</v>
      </c>
      <c r="J4" s="333" t="s">
        <v>218</v>
      </c>
      <c r="K4" s="334" t="s">
        <v>219</v>
      </c>
    </row>
    <row r="5" spans="1:12" ht="16.5" customHeight="1" x14ac:dyDescent="0.15">
      <c r="A5" s="588" t="s">
        <v>1</v>
      </c>
      <c r="B5" s="589"/>
      <c r="C5" s="324">
        <v>14</v>
      </c>
      <c r="D5" s="324">
        <v>13</v>
      </c>
      <c r="E5" s="324">
        <v>1</v>
      </c>
      <c r="F5" s="356">
        <v>14</v>
      </c>
      <c r="G5" s="357">
        <v>13</v>
      </c>
      <c r="H5" s="357">
        <v>1</v>
      </c>
      <c r="I5" s="500">
        <f>J5+K5</f>
        <v>14</v>
      </c>
      <c r="J5" s="501">
        <v>13</v>
      </c>
      <c r="K5" s="501">
        <v>1</v>
      </c>
    </row>
    <row r="6" spans="1:12" ht="12.75" customHeight="1" x14ac:dyDescent="0.15">
      <c r="A6" s="592"/>
      <c r="B6" s="596"/>
      <c r="C6" s="324"/>
      <c r="D6" s="324"/>
      <c r="E6" s="324"/>
      <c r="F6" s="356"/>
      <c r="G6" s="357"/>
      <c r="H6" s="357"/>
      <c r="I6" s="500"/>
      <c r="J6" s="501"/>
      <c r="K6" s="501"/>
    </row>
    <row r="7" spans="1:12" ht="15.75" customHeight="1" x14ac:dyDescent="0.15">
      <c r="A7" s="597" t="s">
        <v>2</v>
      </c>
      <c r="B7" s="598"/>
      <c r="C7" s="324">
        <v>197</v>
      </c>
      <c r="D7" s="324">
        <v>191</v>
      </c>
      <c r="E7" s="324">
        <v>6</v>
      </c>
      <c r="F7" s="356">
        <v>200</v>
      </c>
      <c r="G7" s="357">
        <v>194</v>
      </c>
      <c r="H7" s="357">
        <v>6</v>
      </c>
      <c r="I7" s="500">
        <f t="shared" ref="I7:I41" si="0">J7+K7</f>
        <v>201</v>
      </c>
      <c r="J7" s="501">
        <f>SUM(J8:J9)</f>
        <v>195</v>
      </c>
      <c r="K7" s="501">
        <f>SUM(K8:K9)</f>
        <v>6</v>
      </c>
    </row>
    <row r="8" spans="1:12" ht="15.75" customHeight="1" x14ac:dyDescent="0.15">
      <c r="A8" s="75"/>
      <c r="B8" s="89" t="s">
        <v>8</v>
      </c>
      <c r="C8" s="324">
        <v>175</v>
      </c>
      <c r="D8" s="324">
        <v>169</v>
      </c>
      <c r="E8" s="324">
        <v>6</v>
      </c>
      <c r="F8" s="356">
        <v>175</v>
      </c>
      <c r="G8" s="357">
        <v>169</v>
      </c>
      <c r="H8" s="357">
        <v>6</v>
      </c>
      <c r="I8" s="500">
        <f t="shared" si="0"/>
        <v>174</v>
      </c>
      <c r="J8" s="501">
        <v>168</v>
      </c>
      <c r="K8" s="501">
        <v>6</v>
      </c>
    </row>
    <row r="9" spans="1:12" ht="15.75" customHeight="1" x14ac:dyDescent="0.15">
      <c r="A9" s="75"/>
      <c r="B9" s="89" t="s">
        <v>224</v>
      </c>
      <c r="C9" s="324">
        <v>22</v>
      </c>
      <c r="D9" s="324">
        <v>22</v>
      </c>
      <c r="E9" s="327" t="s">
        <v>270</v>
      </c>
      <c r="F9" s="356">
        <v>25</v>
      </c>
      <c r="G9" s="357">
        <v>25</v>
      </c>
      <c r="H9" s="361" t="s">
        <v>270</v>
      </c>
      <c r="I9" s="500">
        <v>27</v>
      </c>
      <c r="J9" s="501">
        <v>27</v>
      </c>
      <c r="K9" s="502" t="s">
        <v>441</v>
      </c>
    </row>
    <row r="10" spans="1:12" ht="12.75" customHeight="1" x14ac:dyDescent="0.15">
      <c r="A10" s="75"/>
      <c r="B10" s="89"/>
      <c r="C10" s="324"/>
      <c r="D10" s="324"/>
      <c r="E10" s="327"/>
      <c r="F10" s="356"/>
      <c r="G10" s="357"/>
      <c r="H10" s="361"/>
      <c r="I10" s="500"/>
      <c r="J10" s="501"/>
      <c r="K10" s="502"/>
    </row>
    <row r="11" spans="1:12" ht="15.75" customHeight="1" x14ac:dyDescent="0.15">
      <c r="A11" s="597" t="s">
        <v>3</v>
      </c>
      <c r="B11" s="598"/>
      <c r="C11" s="324">
        <v>454</v>
      </c>
      <c r="D11" s="324">
        <v>414</v>
      </c>
      <c r="E11" s="324">
        <v>40</v>
      </c>
      <c r="F11" s="356">
        <v>475</v>
      </c>
      <c r="G11" s="357">
        <v>433</v>
      </c>
      <c r="H11" s="357">
        <v>42</v>
      </c>
      <c r="I11" s="500">
        <f t="shared" si="0"/>
        <v>467</v>
      </c>
      <c r="J11" s="501">
        <f>SUM(J12:J13)</f>
        <v>426</v>
      </c>
      <c r="K11" s="501">
        <f>SUM(K12:K13)</f>
        <v>41</v>
      </c>
    </row>
    <row r="12" spans="1:12" ht="15.75" customHeight="1" x14ac:dyDescent="0.15">
      <c r="A12" s="12"/>
      <c r="B12" s="89" t="s">
        <v>9</v>
      </c>
      <c r="C12" s="324">
        <v>237</v>
      </c>
      <c r="D12" s="324">
        <v>221</v>
      </c>
      <c r="E12" s="324">
        <v>16</v>
      </c>
      <c r="F12" s="356">
        <v>239</v>
      </c>
      <c r="G12" s="357">
        <v>223</v>
      </c>
      <c r="H12" s="357">
        <v>16</v>
      </c>
      <c r="I12" s="500">
        <f t="shared" si="0"/>
        <v>238</v>
      </c>
      <c r="J12" s="501">
        <f>J16+J20</f>
        <v>220</v>
      </c>
      <c r="K12" s="501">
        <f>K16+K20</f>
        <v>18</v>
      </c>
    </row>
    <row r="13" spans="1:12" ht="15.75" customHeight="1" x14ac:dyDescent="0.15">
      <c r="A13" s="12"/>
      <c r="B13" s="89" t="s">
        <v>10</v>
      </c>
      <c r="C13" s="324">
        <v>217</v>
      </c>
      <c r="D13" s="324">
        <v>193</v>
      </c>
      <c r="E13" s="324">
        <v>24</v>
      </c>
      <c r="F13" s="356">
        <v>236</v>
      </c>
      <c r="G13" s="357">
        <v>210</v>
      </c>
      <c r="H13" s="357">
        <v>26</v>
      </c>
      <c r="I13" s="500">
        <f t="shared" si="0"/>
        <v>229</v>
      </c>
      <c r="J13" s="501">
        <f>J17+J21</f>
        <v>206</v>
      </c>
      <c r="K13" s="501">
        <f>K17+K21</f>
        <v>23</v>
      </c>
    </row>
    <row r="14" spans="1:12" ht="12.75" customHeight="1" x14ac:dyDescent="0.15">
      <c r="A14" s="592"/>
      <c r="B14" s="593"/>
      <c r="C14" s="324"/>
      <c r="D14" s="324"/>
      <c r="E14" s="324"/>
      <c r="F14" s="356"/>
      <c r="G14" s="357"/>
      <c r="H14" s="357"/>
      <c r="I14" s="500"/>
      <c r="J14" s="501"/>
      <c r="K14" s="501"/>
    </row>
    <row r="15" spans="1:12" ht="15.75" customHeight="1" x14ac:dyDescent="0.15">
      <c r="A15" s="88"/>
      <c r="B15" s="89" t="s">
        <v>20</v>
      </c>
      <c r="C15" s="324">
        <v>404</v>
      </c>
      <c r="D15" s="324">
        <v>388</v>
      </c>
      <c r="E15" s="324">
        <v>16</v>
      </c>
      <c r="F15" s="356">
        <v>410</v>
      </c>
      <c r="G15" s="357">
        <v>395</v>
      </c>
      <c r="H15" s="357">
        <v>15</v>
      </c>
      <c r="I15" s="500">
        <f t="shared" si="0"/>
        <v>414</v>
      </c>
      <c r="J15" s="501">
        <f>SUM(J16:J17)</f>
        <v>397</v>
      </c>
      <c r="K15" s="501">
        <f t="shared" ref="K15" si="1">SUM(K16:K17)</f>
        <v>17</v>
      </c>
    </row>
    <row r="16" spans="1:12" ht="15.75" customHeight="1" x14ac:dyDescent="0.15">
      <c r="A16" s="12"/>
      <c r="B16" s="89" t="s">
        <v>9</v>
      </c>
      <c r="C16" s="324">
        <v>220</v>
      </c>
      <c r="D16" s="324">
        <v>213</v>
      </c>
      <c r="E16" s="324">
        <v>7</v>
      </c>
      <c r="F16" s="356">
        <v>217</v>
      </c>
      <c r="G16" s="357">
        <v>210</v>
      </c>
      <c r="H16" s="357">
        <v>7</v>
      </c>
      <c r="I16" s="500">
        <f t="shared" si="0"/>
        <v>219</v>
      </c>
      <c r="J16" s="501">
        <v>210</v>
      </c>
      <c r="K16" s="501">
        <v>9</v>
      </c>
    </row>
    <row r="17" spans="1:11" ht="15.75" customHeight="1" x14ac:dyDescent="0.15">
      <c r="A17" s="12"/>
      <c r="B17" s="89" t="s">
        <v>10</v>
      </c>
      <c r="C17" s="324">
        <v>184</v>
      </c>
      <c r="D17" s="324">
        <v>175</v>
      </c>
      <c r="E17" s="324">
        <v>9</v>
      </c>
      <c r="F17" s="356">
        <v>193</v>
      </c>
      <c r="G17" s="357">
        <v>185</v>
      </c>
      <c r="H17" s="357">
        <v>8</v>
      </c>
      <c r="I17" s="500">
        <f t="shared" si="0"/>
        <v>195</v>
      </c>
      <c r="J17" s="501">
        <v>187</v>
      </c>
      <c r="K17" s="501">
        <v>8</v>
      </c>
    </row>
    <row r="18" spans="1:11" ht="12.75" customHeight="1" x14ac:dyDescent="0.15">
      <c r="A18" s="592"/>
      <c r="B18" s="593"/>
      <c r="C18" s="324"/>
      <c r="D18" s="324"/>
      <c r="E18" s="324"/>
      <c r="F18" s="356"/>
      <c r="G18" s="357"/>
      <c r="H18" s="357"/>
      <c r="I18" s="500"/>
      <c r="J18" s="501"/>
      <c r="K18" s="501"/>
    </row>
    <row r="19" spans="1:11" ht="15.75" customHeight="1" x14ac:dyDescent="0.15">
      <c r="A19" s="88"/>
      <c r="B19" s="89" t="s">
        <v>21</v>
      </c>
      <c r="C19" s="324">
        <v>50</v>
      </c>
      <c r="D19" s="324">
        <v>26</v>
      </c>
      <c r="E19" s="324">
        <v>24</v>
      </c>
      <c r="F19" s="356">
        <v>65</v>
      </c>
      <c r="G19" s="357">
        <v>38</v>
      </c>
      <c r="H19" s="357">
        <v>27</v>
      </c>
      <c r="I19" s="500">
        <f t="shared" si="0"/>
        <v>53</v>
      </c>
      <c r="J19" s="501">
        <f>SUM(J20:J21)</f>
        <v>29</v>
      </c>
      <c r="K19" s="501">
        <f t="shared" ref="K19" si="2">SUM(K20:K21)</f>
        <v>24</v>
      </c>
    </row>
    <row r="20" spans="1:11" ht="15.75" customHeight="1" x14ac:dyDescent="0.15">
      <c r="A20" s="12"/>
      <c r="B20" s="89" t="s">
        <v>9</v>
      </c>
      <c r="C20" s="324">
        <v>17</v>
      </c>
      <c r="D20" s="327">
        <v>8</v>
      </c>
      <c r="E20" s="324">
        <v>9</v>
      </c>
      <c r="F20" s="356">
        <v>22</v>
      </c>
      <c r="G20" s="357">
        <v>13</v>
      </c>
      <c r="H20" s="357">
        <v>9</v>
      </c>
      <c r="I20" s="500">
        <f t="shared" si="0"/>
        <v>19</v>
      </c>
      <c r="J20" s="501">
        <v>10</v>
      </c>
      <c r="K20" s="501">
        <v>9</v>
      </c>
    </row>
    <row r="21" spans="1:11" ht="15.75" customHeight="1" x14ac:dyDescent="0.15">
      <c r="A21" s="12"/>
      <c r="B21" s="89" t="s">
        <v>10</v>
      </c>
      <c r="C21" s="324">
        <v>33</v>
      </c>
      <c r="D21" s="324">
        <v>18</v>
      </c>
      <c r="E21" s="324">
        <v>15</v>
      </c>
      <c r="F21" s="356">
        <v>43</v>
      </c>
      <c r="G21" s="357">
        <v>25</v>
      </c>
      <c r="H21" s="357">
        <v>18</v>
      </c>
      <c r="I21" s="500">
        <f t="shared" si="0"/>
        <v>34</v>
      </c>
      <c r="J21" s="501">
        <v>19</v>
      </c>
      <c r="K21" s="501">
        <v>15</v>
      </c>
    </row>
    <row r="22" spans="1:11" ht="12.75" customHeight="1" x14ac:dyDescent="0.15">
      <c r="A22" s="592"/>
      <c r="B22" s="593"/>
      <c r="C22" s="324"/>
      <c r="D22" s="324"/>
      <c r="E22" s="324"/>
      <c r="F22" s="356"/>
      <c r="G22" s="357"/>
      <c r="H22" s="357"/>
      <c r="I22" s="500"/>
      <c r="J22" s="501"/>
      <c r="K22" s="501"/>
    </row>
    <row r="23" spans="1:11" ht="15.75" customHeight="1" x14ac:dyDescent="0.15">
      <c r="A23" s="597" t="s">
        <v>355</v>
      </c>
      <c r="B23" s="598"/>
      <c r="C23" s="324">
        <v>32</v>
      </c>
      <c r="D23" s="324">
        <v>30</v>
      </c>
      <c r="E23" s="324">
        <v>2</v>
      </c>
      <c r="F23" s="356">
        <v>42</v>
      </c>
      <c r="G23" s="357">
        <v>40</v>
      </c>
      <c r="H23" s="357">
        <v>2</v>
      </c>
      <c r="I23" s="500">
        <f t="shared" si="0"/>
        <v>38</v>
      </c>
      <c r="J23" s="501">
        <f>SUM(J24:J25)</f>
        <v>36</v>
      </c>
      <c r="K23" s="501">
        <f t="shared" ref="K23" si="3">SUM(K24:K25)</f>
        <v>2</v>
      </c>
    </row>
    <row r="24" spans="1:11" ht="15.75" customHeight="1" x14ac:dyDescent="0.15">
      <c r="A24" s="12"/>
      <c r="B24" s="89" t="s">
        <v>9</v>
      </c>
      <c r="C24" s="324">
        <v>17</v>
      </c>
      <c r="D24" s="327">
        <v>16</v>
      </c>
      <c r="E24" s="324">
        <v>1</v>
      </c>
      <c r="F24" s="356">
        <v>21</v>
      </c>
      <c r="G24" s="361">
        <v>20</v>
      </c>
      <c r="H24" s="357">
        <v>1</v>
      </c>
      <c r="I24" s="500">
        <f t="shared" si="0"/>
        <v>20</v>
      </c>
      <c r="J24" s="501">
        <v>19</v>
      </c>
      <c r="K24" s="501">
        <v>1</v>
      </c>
    </row>
    <row r="25" spans="1:11" ht="15.75" customHeight="1" x14ac:dyDescent="0.15">
      <c r="A25" s="12"/>
      <c r="B25" s="89" t="s">
        <v>10</v>
      </c>
      <c r="C25" s="324">
        <v>15</v>
      </c>
      <c r="D25" s="324">
        <v>14</v>
      </c>
      <c r="E25" s="324">
        <v>1</v>
      </c>
      <c r="F25" s="356">
        <v>21</v>
      </c>
      <c r="G25" s="357">
        <v>20</v>
      </c>
      <c r="H25" s="357">
        <v>1</v>
      </c>
      <c r="I25" s="500">
        <f t="shared" si="0"/>
        <v>18</v>
      </c>
      <c r="J25" s="501">
        <v>17</v>
      </c>
      <c r="K25" s="501">
        <v>1</v>
      </c>
    </row>
    <row r="26" spans="1:11" ht="12.75" customHeight="1" x14ac:dyDescent="0.15">
      <c r="A26" s="592"/>
      <c r="B26" s="593"/>
      <c r="C26" s="324"/>
      <c r="D26" s="324"/>
      <c r="E26" s="324"/>
      <c r="F26" s="356"/>
      <c r="G26" s="357"/>
      <c r="H26" s="357"/>
      <c r="I26" s="500"/>
      <c r="J26" s="501"/>
      <c r="K26" s="501"/>
    </row>
    <row r="27" spans="1:11" ht="15.75" customHeight="1" x14ac:dyDescent="0.15">
      <c r="A27" s="597" t="s">
        <v>11</v>
      </c>
      <c r="B27" s="598"/>
      <c r="C27" s="324">
        <v>6203</v>
      </c>
      <c r="D27" s="324">
        <v>6079</v>
      </c>
      <c r="E27" s="324">
        <v>124</v>
      </c>
      <c r="F27" s="356">
        <v>6170</v>
      </c>
      <c r="G27" s="357">
        <v>6035</v>
      </c>
      <c r="H27" s="357">
        <v>135</v>
      </c>
      <c r="I27" s="500">
        <f t="shared" si="0"/>
        <v>6191</v>
      </c>
      <c r="J27" s="501">
        <f>SUM(J28:J29)</f>
        <v>6033</v>
      </c>
      <c r="K27" s="501">
        <f t="shared" ref="K27" si="4">SUM(K28:K29)</f>
        <v>158</v>
      </c>
    </row>
    <row r="28" spans="1:11" ht="15.75" customHeight="1" x14ac:dyDescent="0.15">
      <c r="A28" s="12"/>
      <c r="B28" s="89" t="s">
        <v>9</v>
      </c>
      <c r="C28" s="324">
        <v>3144</v>
      </c>
      <c r="D28" s="324">
        <v>3066</v>
      </c>
      <c r="E28" s="324">
        <v>78</v>
      </c>
      <c r="F28" s="356">
        <v>3152</v>
      </c>
      <c r="G28" s="357">
        <v>3072</v>
      </c>
      <c r="H28" s="357">
        <v>80</v>
      </c>
      <c r="I28" s="500">
        <f t="shared" si="0"/>
        <v>3225</v>
      </c>
      <c r="J28" s="501">
        <v>3130</v>
      </c>
      <c r="K28" s="501">
        <v>95</v>
      </c>
    </row>
    <row r="29" spans="1:11" ht="15.75" customHeight="1" x14ac:dyDescent="0.15">
      <c r="A29" s="12"/>
      <c r="B29" s="89" t="s">
        <v>10</v>
      </c>
      <c r="C29" s="324">
        <v>3059</v>
      </c>
      <c r="D29" s="324">
        <v>3013</v>
      </c>
      <c r="E29" s="324">
        <v>46</v>
      </c>
      <c r="F29" s="356">
        <v>3018</v>
      </c>
      <c r="G29" s="357">
        <v>2963</v>
      </c>
      <c r="H29" s="357">
        <v>55</v>
      </c>
      <c r="I29" s="500">
        <f t="shared" si="0"/>
        <v>2966</v>
      </c>
      <c r="J29" s="501">
        <v>2903</v>
      </c>
      <c r="K29" s="501">
        <v>63</v>
      </c>
    </row>
    <row r="30" spans="1:11" ht="12" customHeight="1" x14ac:dyDescent="0.15">
      <c r="A30" s="12"/>
      <c r="B30" s="74"/>
      <c r="C30" s="324"/>
      <c r="D30" s="324"/>
      <c r="E30" s="324"/>
      <c r="F30" s="356"/>
      <c r="G30" s="357"/>
      <c r="H30" s="357"/>
      <c r="I30" s="500"/>
      <c r="J30" s="501"/>
      <c r="K30" s="501"/>
    </row>
    <row r="31" spans="1:11" ht="15.75" customHeight="1" x14ac:dyDescent="0.15">
      <c r="A31" s="12"/>
      <c r="B31" s="89" t="s">
        <v>22</v>
      </c>
      <c r="C31" s="324">
        <v>2067</v>
      </c>
      <c r="D31" s="324">
        <v>2020</v>
      </c>
      <c r="E31" s="324">
        <v>47</v>
      </c>
      <c r="F31" s="356">
        <v>2045</v>
      </c>
      <c r="G31" s="357">
        <v>1992</v>
      </c>
      <c r="H31" s="357">
        <v>53</v>
      </c>
      <c r="I31" s="500">
        <f t="shared" si="0"/>
        <v>2060</v>
      </c>
      <c r="J31" s="501">
        <f>SUM(J32:J33)</f>
        <v>1999</v>
      </c>
      <c r="K31" s="501">
        <f t="shared" ref="K31" si="5">SUM(K32:K33)</f>
        <v>61</v>
      </c>
    </row>
    <row r="32" spans="1:11" ht="15.75" customHeight="1" x14ac:dyDescent="0.15">
      <c r="A32" s="12"/>
      <c r="B32" s="89" t="s">
        <v>9</v>
      </c>
      <c r="C32" s="324">
        <v>1067</v>
      </c>
      <c r="D32" s="324">
        <v>1043</v>
      </c>
      <c r="E32" s="324">
        <v>24</v>
      </c>
      <c r="F32" s="356">
        <v>1087</v>
      </c>
      <c r="G32" s="357">
        <v>1056</v>
      </c>
      <c r="H32" s="357">
        <v>31</v>
      </c>
      <c r="I32" s="500">
        <f t="shared" si="0"/>
        <v>1065</v>
      </c>
      <c r="J32" s="501">
        <v>1024</v>
      </c>
      <c r="K32" s="501">
        <v>41</v>
      </c>
    </row>
    <row r="33" spans="1:12" ht="15.75" customHeight="1" x14ac:dyDescent="0.15">
      <c r="A33" s="12"/>
      <c r="B33" s="89" t="s">
        <v>10</v>
      </c>
      <c r="C33" s="324">
        <v>1000</v>
      </c>
      <c r="D33" s="324">
        <v>977</v>
      </c>
      <c r="E33" s="324">
        <v>23</v>
      </c>
      <c r="F33" s="356">
        <v>958</v>
      </c>
      <c r="G33" s="357">
        <v>936</v>
      </c>
      <c r="H33" s="357">
        <v>22</v>
      </c>
      <c r="I33" s="500">
        <f t="shared" si="0"/>
        <v>995</v>
      </c>
      <c r="J33" s="501">
        <v>975</v>
      </c>
      <c r="K33" s="501">
        <v>20</v>
      </c>
    </row>
    <row r="34" spans="1:12" ht="12" customHeight="1" x14ac:dyDescent="0.15">
      <c r="A34" s="12"/>
      <c r="B34" s="89"/>
      <c r="C34" s="324"/>
      <c r="D34" s="324"/>
      <c r="E34" s="324"/>
      <c r="F34" s="356"/>
      <c r="G34" s="357"/>
      <c r="H34" s="357"/>
      <c r="I34" s="500"/>
      <c r="J34" s="501"/>
      <c r="K34" s="501"/>
    </row>
    <row r="35" spans="1:12" ht="15.75" customHeight="1" x14ac:dyDescent="0.15">
      <c r="A35" s="12"/>
      <c r="B35" s="89" t="s">
        <v>23</v>
      </c>
      <c r="C35" s="324">
        <v>2051</v>
      </c>
      <c r="D35" s="324">
        <v>2013</v>
      </c>
      <c r="E35" s="324">
        <v>38</v>
      </c>
      <c r="F35" s="356">
        <v>2074</v>
      </c>
      <c r="G35" s="357">
        <v>2028</v>
      </c>
      <c r="H35" s="357">
        <v>46</v>
      </c>
      <c r="I35" s="500">
        <f t="shared" si="0"/>
        <v>2049</v>
      </c>
      <c r="J35" s="501">
        <f t="shared" ref="J35:K35" si="6">SUM(J36:J37)</f>
        <v>1998</v>
      </c>
      <c r="K35" s="501">
        <f t="shared" si="6"/>
        <v>51</v>
      </c>
    </row>
    <row r="36" spans="1:12" ht="15.75" customHeight="1" x14ac:dyDescent="0.15">
      <c r="A36" s="12"/>
      <c r="B36" s="89" t="s">
        <v>9</v>
      </c>
      <c r="C36" s="324">
        <v>999</v>
      </c>
      <c r="D36" s="324">
        <v>972</v>
      </c>
      <c r="E36" s="324">
        <v>27</v>
      </c>
      <c r="F36" s="356">
        <v>1068</v>
      </c>
      <c r="G36" s="357">
        <v>1044</v>
      </c>
      <c r="H36" s="357">
        <v>24</v>
      </c>
      <c r="I36" s="500">
        <f t="shared" si="0"/>
        <v>1087</v>
      </c>
      <c r="J36" s="501">
        <v>1057</v>
      </c>
      <c r="K36" s="501">
        <v>30</v>
      </c>
    </row>
    <row r="37" spans="1:12" ht="15.75" customHeight="1" x14ac:dyDescent="0.15">
      <c r="A37" s="12"/>
      <c r="B37" s="89" t="s">
        <v>10</v>
      </c>
      <c r="C37" s="324">
        <v>1052</v>
      </c>
      <c r="D37" s="324">
        <v>1041</v>
      </c>
      <c r="E37" s="324">
        <v>11</v>
      </c>
      <c r="F37" s="356">
        <v>1006</v>
      </c>
      <c r="G37" s="357">
        <v>984</v>
      </c>
      <c r="H37" s="357">
        <v>22</v>
      </c>
      <c r="I37" s="500">
        <f t="shared" si="0"/>
        <v>962</v>
      </c>
      <c r="J37" s="501">
        <v>941</v>
      </c>
      <c r="K37" s="501">
        <v>21</v>
      </c>
    </row>
    <row r="38" spans="1:12" ht="12" customHeight="1" x14ac:dyDescent="0.15">
      <c r="A38" s="12"/>
      <c r="B38" s="89"/>
      <c r="C38" s="324"/>
      <c r="D38" s="324"/>
      <c r="E38" s="324"/>
      <c r="F38" s="356"/>
      <c r="G38" s="357"/>
      <c r="H38" s="357"/>
      <c r="I38" s="500"/>
      <c r="J38" s="501"/>
      <c r="K38" s="501"/>
    </row>
    <row r="39" spans="1:12" ht="15.75" customHeight="1" x14ac:dyDescent="0.15">
      <c r="A39" s="12"/>
      <c r="B39" s="89" t="s">
        <v>24</v>
      </c>
      <c r="C39" s="324">
        <v>2085</v>
      </c>
      <c r="D39" s="324">
        <v>2046</v>
      </c>
      <c r="E39" s="324">
        <v>39</v>
      </c>
      <c r="F39" s="356">
        <v>2051</v>
      </c>
      <c r="G39" s="357">
        <v>2015</v>
      </c>
      <c r="H39" s="357">
        <v>36</v>
      </c>
      <c r="I39" s="500">
        <f t="shared" si="0"/>
        <v>2082</v>
      </c>
      <c r="J39" s="501">
        <f t="shared" ref="J39:K39" si="7">SUM(J40:J41)</f>
        <v>2036</v>
      </c>
      <c r="K39" s="501">
        <f t="shared" si="7"/>
        <v>46</v>
      </c>
    </row>
    <row r="40" spans="1:12" ht="15.75" customHeight="1" x14ac:dyDescent="0.15">
      <c r="A40" s="12"/>
      <c r="B40" s="89" t="s">
        <v>9</v>
      </c>
      <c r="C40" s="324">
        <v>1078</v>
      </c>
      <c r="D40" s="324">
        <v>1051</v>
      </c>
      <c r="E40" s="324">
        <v>27</v>
      </c>
      <c r="F40" s="356">
        <v>997</v>
      </c>
      <c r="G40" s="357">
        <v>972</v>
      </c>
      <c r="H40" s="357">
        <v>25</v>
      </c>
      <c r="I40" s="500">
        <f t="shared" si="0"/>
        <v>1073</v>
      </c>
      <c r="J40" s="501">
        <v>1049</v>
      </c>
      <c r="K40" s="501">
        <v>24</v>
      </c>
    </row>
    <row r="41" spans="1:12" ht="15.75" customHeight="1" x14ac:dyDescent="0.15">
      <c r="A41" s="12"/>
      <c r="B41" s="89" t="s">
        <v>10</v>
      </c>
      <c r="C41" s="324">
        <v>1007</v>
      </c>
      <c r="D41" s="324">
        <v>995</v>
      </c>
      <c r="E41" s="324">
        <v>12</v>
      </c>
      <c r="F41" s="356">
        <v>1054</v>
      </c>
      <c r="G41" s="357">
        <v>1043</v>
      </c>
      <c r="H41" s="357">
        <v>11</v>
      </c>
      <c r="I41" s="500">
        <f t="shared" si="0"/>
        <v>1009</v>
      </c>
      <c r="J41" s="501">
        <v>987</v>
      </c>
      <c r="K41" s="501">
        <v>22</v>
      </c>
    </row>
    <row r="42" spans="1:12" ht="12" customHeight="1" x14ac:dyDescent="0.15">
      <c r="A42" s="12"/>
      <c r="B42" s="89"/>
      <c r="C42" s="324"/>
      <c r="D42" s="324"/>
      <c r="E42" s="324"/>
      <c r="F42" s="356"/>
      <c r="G42" s="357"/>
      <c r="H42" s="357"/>
      <c r="I42" s="500"/>
      <c r="J42" s="501"/>
      <c r="K42" s="501"/>
    </row>
    <row r="43" spans="1:12" ht="18" customHeight="1" thickBot="1" x14ac:dyDescent="0.2">
      <c r="A43" s="594" t="s">
        <v>246</v>
      </c>
      <c r="B43" s="595"/>
      <c r="C43" s="73">
        <v>105</v>
      </c>
      <c r="D43" s="73">
        <v>105</v>
      </c>
      <c r="E43" s="276" t="s">
        <v>270</v>
      </c>
      <c r="F43" s="182">
        <v>117</v>
      </c>
      <c r="G43" s="73">
        <v>117</v>
      </c>
      <c r="H43" s="276" t="s">
        <v>270</v>
      </c>
      <c r="I43" s="503">
        <v>141</v>
      </c>
      <c r="J43" s="504">
        <v>141</v>
      </c>
      <c r="K43" s="505" t="s">
        <v>441</v>
      </c>
    </row>
    <row r="44" spans="1:12" ht="18" customHeight="1" thickTop="1" x14ac:dyDescent="0.15">
      <c r="A44" s="3" t="s">
        <v>420</v>
      </c>
      <c r="B44" s="21"/>
      <c r="L44" s="21"/>
    </row>
    <row r="45" spans="1:12" ht="18" customHeight="1" x14ac:dyDescent="0.15">
      <c r="A45" s="3"/>
      <c r="B45" s="21"/>
      <c r="L45" s="21"/>
    </row>
  </sheetData>
  <mergeCells count="16">
    <mergeCell ref="I2:K2"/>
    <mergeCell ref="A5:B5"/>
    <mergeCell ref="A3:B4"/>
    <mergeCell ref="F3:H3"/>
    <mergeCell ref="C3:E3"/>
    <mergeCell ref="I3:K3"/>
    <mergeCell ref="A26:B26"/>
    <mergeCell ref="A43:B43"/>
    <mergeCell ref="A6:B6"/>
    <mergeCell ref="A14:B14"/>
    <mergeCell ref="A18:B18"/>
    <mergeCell ref="A23:B23"/>
    <mergeCell ref="A27:B27"/>
    <mergeCell ref="A7:B7"/>
    <mergeCell ref="A11:B11"/>
    <mergeCell ref="A22:B22"/>
  </mergeCells>
  <phoneticPr fontId="1"/>
  <printOptions horizontalCentered="1"/>
  <pageMargins left="0.59055118110236227" right="0.59055118110236227" top="0.59055118110236227" bottom="0.70866141732283472" header="0.39370078740157483" footer="0.4724409448818898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CFF"/>
    <pageSetUpPr fitToPage="1"/>
  </sheetPr>
  <dimension ref="A1:L62"/>
  <sheetViews>
    <sheetView zoomScaleNormal="100" zoomScaleSheetLayoutView="100" workbookViewId="0">
      <selection activeCell="K53" sqref="K53"/>
    </sheetView>
  </sheetViews>
  <sheetFormatPr defaultRowHeight="13.5" x14ac:dyDescent="0.15"/>
  <cols>
    <col min="1" max="1" width="7.5" style="10" customWidth="1"/>
    <col min="2" max="2" width="11.375" style="10" customWidth="1"/>
    <col min="3" max="3" width="8" style="10" customWidth="1"/>
    <col min="4" max="10" width="7.25" style="10" bestFit="1" customWidth="1"/>
    <col min="11" max="11" width="7.25" style="10" customWidth="1"/>
    <col min="12" max="16384" width="9" style="10"/>
  </cols>
  <sheetData>
    <row r="1" spans="1:12" ht="25.5" customHeight="1" x14ac:dyDescent="0.15">
      <c r="A1" s="17" t="s">
        <v>334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51"/>
    </row>
    <row r="2" spans="1:12" ht="15" customHeight="1" thickBot="1" x14ac:dyDescent="0.2">
      <c r="A2" s="21"/>
      <c r="B2" s="21"/>
      <c r="C2" s="21"/>
      <c r="D2" s="21"/>
      <c r="E2" s="21"/>
      <c r="F2" s="21"/>
      <c r="G2" s="21"/>
      <c r="H2" s="21"/>
      <c r="I2" s="21"/>
      <c r="J2" s="36"/>
      <c r="K2" s="143" t="s">
        <v>357</v>
      </c>
    </row>
    <row r="3" spans="1:12" ht="19.5" customHeight="1" thickTop="1" x14ac:dyDescent="0.15">
      <c r="A3" s="590" t="s">
        <v>6</v>
      </c>
      <c r="B3" s="587"/>
      <c r="C3" s="591" t="s">
        <v>381</v>
      </c>
      <c r="D3" s="601"/>
      <c r="E3" s="590"/>
      <c r="F3" s="591" t="s">
        <v>403</v>
      </c>
      <c r="G3" s="601"/>
      <c r="H3" s="590"/>
      <c r="I3" s="586" t="s">
        <v>421</v>
      </c>
      <c r="J3" s="602"/>
      <c r="K3" s="602"/>
    </row>
    <row r="4" spans="1:12" ht="19.5" customHeight="1" x14ac:dyDescent="0.15">
      <c r="A4" s="581"/>
      <c r="B4" s="582"/>
      <c r="C4" s="65" t="s">
        <v>0</v>
      </c>
      <c r="D4" s="65" t="s">
        <v>233</v>
      </c>
      <c r="E4" s="65" t="s">
        <v>7</v>
      </c>
      <c r="F4" s="65" t="s">
        <v>0</v>
      </c>
      <c r="G4" s="65" t="s">
        <v>233</v>
      </c>
      <c r="H4" s="65" t="s">
        <v>7</v>
      </c>
      <c r="I4" s="331" t="s">
        <v>0</v>
      </c>
      <c r="J4" s="318" t="s">
        <v>233</v>
      </c>
      <c r="K4" s="332" t="s">
        <v>7</v>
      </c>
    </row>
    <row r="5" spans="1:12" ht="16.5" customHeight="1" x14ac:dyDescent="0.15">
      <c r="A5" s="588" t="s">
        <v>1</v>
      </c>
      <c r="B5" s="589"/>
      <c r="C5" s="274">
        <v>5</v>
      </c>
      <c r="D5" s="274">
        <v>4</v>
      </c>
      <c r="E5" s="274">
        <v>1</v>
      </c>
      <c r="F5" s="363">
        <v>5</v>
      </c>
      <c r="G5" s="364">
        <v>4</v>
      </c>
      <c r="H5" s="364">
        <v>1</v>
      </c>
      <c r="I5" s="485">
        <f>J5+K5</f>
        <v>5</v>
      </c>
      <c r="J5" s="506">
        <v>4</v>
      </c>
      <c r="K5" s="506">
        <v>1</v>
      </c>
    </row>
    <row r="6" spans="1:12" ht="10.5" customHeight="1" x14ac:dyDescent="0.15">
      <c r="A6" s="75"/>
      <c r="B6" s="74"/>
      <c r="C6" s="274"/>
      <c r="D6" s="274"/>
      <c r="E6" s="274"/>
      <c r="F6" s="356"/>
      <c r="G6" s="357"/>
      <c r="H6" s="357"/>
      <c r="I6" s="485"/>
      <c r="J6" s="486"/>
      <c r="K6" s="486"/>
    </row>
    <row r="7" spans="1:12" ht="13.5" customHeight="1" x14ac:dyDescent="0.15">
      <c r="A7" s="597" t="s">
        <v>12</v>
      </c>
      <c r="B7" s="598"/>
      <c r="C7" s="274">
        <v>393</v>
      </c>
      <c r="D7" s="263">
        <v>315</v>
      </c>
      <c r="E7" s="263">
        <v>78</v>
      </c>
      <c r="F7" s="356">
        <v>401</v>
      </c>
      <c r="G7" s="357">
        <v>317</v>
      </c>
      <c r="H7" s="357">
        <v>84</v>
      </c>
      <c r="I7" s="485">
        <f>J7+K7</f>
        <v>400</v>
      </c>
      <c r="J7" s="501">
        <f>SUM(J8:J9)</f>
        <v>314</v>
      </c>
      <c r="K7" s="501">
        <f>SUM(K8:K9)</f>
        <v>86</v>
      </c>
    </row>
    <row r="8" spans="1:12" ht="13.5" customHeight="1" x14ac:dyDescent="0.15">
      <c r="A8" s="12"/>
      <c r="B8" s="89" t="s">
        <v>9</v>
      </c>
      <c r="C8" s="274">
        <v>246</v>
      </c>
      <c r="D8" s="263">
        <v>208</v>
      </c>
      <c r="E8" s="263">
        <v>38</v>
      </c>
      <c r="F8" s="356">
        <v>237</v>
      </c>
      <c r="G8" s="357">
        <v>199</v>
      </c>
      <c r="H8" s="357">
        <v>38</v>
      </c>
      <c r="I8" s="485">
        <f t="shared" ref="I8:I37" si="0">J8+K8</f>
        <v>249</v>
      </c>
      <c r="J8" s="501">
        <f>J12+J16</f>
        <v>206</v>
      </c>
      <c r="K8" s="501">
        <f>K12+K16</f>
        <v>43</v>
      </c>
    </row>
    <row r="9" spans="1:12" ht="13.5" customHeight="1" x14ac:dyDescent="0.15">
      <c r="A9" s="12"/>
      <c r="B9" s="89" t="s">
        <v>10</v>
      </c>
      <c r="C9" s="274">
        <v>147</v>
      </c>
      <c r="D9" s="263">
        <v>107</v>
      </c>
      <c r="E9" s="263">
        <v>40</v>
      </c>
      <c r="F9" s="356">
        <v>164</v>
      </c>
      <c r="G9" s="357">
        <v>118</v>
      </c>
      <c r="H9" s="357">
        <v>46</v>
      </c>
      <c r="I9" s="485">
        <f t="shared" si="0"/>
        <v>151</v>
      </c>
      <c r="J9" s="501">
        <f>J13+J17</f>
        <v>108</v>
      </c>
      <c r="K9" s="501">
        <f>K13+K17</f>
        <v>43</v>
      </c>
    </row>
    <row r="10" spans="1:12" ht="10.5" customHeight="1" x14ac:dyDescent="0.15">
      <c r="A10" s="12"/>
      <c r="B10" s="89"/>
      <c r="C10" s="274"/>
      <c r="D10" s="274"/>
      <c r="E10" s="274"/>
      <c r="F10" s="356"/>
      <c r="G10" s="357"/>
      <c r="H10" s="357"/>
      <c r="I10" s="485"/>
      <c r="J10" s="486"/>
      <c r="K10" s="486"/>
    </row>
    <row r="11" spans="1:12" ht="13.5" customHeight="1" x14ac:dyDescent="0.15">
      <c r="A11" s="12"/>
      <c r="B11" s="89" t="s">
        <v>20</v>
      </c>
      <c r="C11" s="274">
        <v>289</v>
      </c>
      <c r="D11" s="263">
        <v>250</v>
      </c>
      <c r="E11" s="263">
        <v>39</v>
      </c>
      <c r="F11" s="356">
        <v>304</v>
      </c>
      <c r="G11" s="357">
        <v>259</v>
      </c>
      <c r="H11" s="357">
        <v>45</v>
      </c>
      <c r="I11" s="485">
        <f t="shared" si="0"/>
        <v>300</v>
      </c>
      <c r="J11" s="501">
        <f t="shared" ref="J11:K11" si="1">SUM(J12:J13)</f>
        <v>256</v>
      </c>
      <c r="K11" s="501">
        <f t="shared" si="1"/>
        <v>44</v>
      </c>
    </row>
    <row r="12" spans="1:12" ht="13.5" customHeight="1" x14ac:dyDescent="0.15">
      <c r="A12" s="12"/>
      <c r="B12" s="89" t="s">
        <v>9</v>
      </c>
      <c r="C12" s="274">
        <v>188</v>
      </c>
      <c r="D12" s="263">
        <v>165</v>
      </c>
      <c r="E12" s="263">
        <v>23</v>
      </c>
      <c r="F12" s="356">
        <v>187</v>
      </c>
      <c r="G12" s="357">
        <v>163</v>
      </c>
      <c r="H12" s="357">
        <v>24</v>
      </c>
      <c r="I12" s="485">
        <f t="shared" si="0"/>
        <v>195</v>
      </c>
      <c r="J12" s="501">
        <f>159+12</f>
        <v>171</v>
      </c>
      <c r="K12" s="501">
        <v>24</v>
      </c>
    </row>
    <row r="13" spans="1:12" ht="13.5" customHeight="1" x14ac:dyDescent="0.15">
      <c r="A13" s="12"/>
      <c r="B13" s="89" t="s">
        <v>10</v>
      </c>
      <c r="C13" s="274">
        <v>101</v>
      </c>
      <c r="D13" s="263">
        <v>85</v>
      </c>
      <c r="E13" s="263">
        <v>16</v>
      </c>
      <c r="F13" s="356">
        <v>117</v>
      </c>
      <c r="G13" s="357">
        <v>96</v>
      </c>
      <c r="H13" s="357">
        <v>21</v>
      </c>
      <c r="I13" s="485">
        <f t="shared" si="0"/>
        <v>105</v>
      </c>
      <c r="J13" s="501">
        <f>83+2</f>
        <v>85</v>
      </c>
      <c r="K13" s="501">
        <v>20</v>
      </c>
    </row>
    <row r="14" spans="1:12" ht="10.5" customHeight="1" x14ac:dyDescent="0.15">
      <c r="A14" s="592"/>
      <c r="B14" s="593"/>
      <c r="C14" s="274"/>
      <c r="D14" s="274"/>
      <c r="E14" s="274"/>
      <c r="F14" s="356"/>
      <c r="G14" s="357"/>
      <c r="H14" s="357"/>
      <c r="I14" s="485"/>
      <c r="J14" s="486"/>
      <c r="K14" s="486"/>
    </row>
    <row r="15" spans="1:12" ht="13.5" customHeight="1" x14ac:dyDescent="0.15">
      <c r="A15" s="12"/>
      <c r="B15" s="89" t="s">
        <v>21</v>
      </c>
      <c r="C15" s="274">
        <v>104</v>
      </c>
      <c r="D15" s="274">
        <v>65</v>
      </c>
      <c r="E15" s="274">
        <v>39</v>
      </c>
      <c r="F15" s="356">
        <v>97</v>
      </c>
      <c r="G15" s="357">
        <v>58</v>
      </c>
      <c r="H15" s="357">
        <v>39</v>
      </c>
      <c r="I15" s="485">
        <f t="shared" si="0"/>
        <v>100</v>
      </c>
      <c r="J15" s="501">
        <f t="shared" ref="J15:K15" si="2">SUM(J16:J17)</f>
        <v>58</v>
      </c>
      <c r="K15" s="501">
        <f t="shared" si="2"/>
        <v>42</v>
      </c>
    </row>
    <row r="16" spans="1:12" ht="13.5" customHeight="1" x14ac:dyDescent="0.15">
      <c r="A16" s="12"/>
      <c r="B16" s="89" t="s">
        <v>9</v>
      </c>
      <c r="C16" s="274">
        <v>58</v>
      </c>
      <c r="D16" s="274">
        <v>43</v>
      </c>
      <c r="E16" s="274">
        <v>15</v>
      </c>
      <c r="F16" s="356">
        <v>50</v>
      </c>
      <c r="G16" s="357">
        <v>36</v>
      </c>
      <c r="H16" s="357">
        <v>14</v>
      </c>
      <c r="I16" s="485">
        <f t="shared" si="0"/>
        <v>54</v>
      </c>
      <c r="J16" s="501">
        <v>35</v>
      </c>
      <c r="K16" s="501">
        <v>19</v>
      </c>
    </row>
    <row r="17" spans="1:11" ht="13.5" customHeight="1" x14ac:dyDescent="0.15">
      <c r="A17" s="12"/>
      <c r="B17" s="89" t="s">
        <v>10</v>
      </c>
      <c r="C17" s="274">
        <v>46</v>
      </c>
      <c r="D17" s="274">
        <v>22</v>
      </c>
      <c r="E17" s="274">
        <v>24</v>
      </c>
      <c r="F17" s="356">
        <v>47</v>
      </c>
      <c r="G17" s="357">
        <v>22</v>
      </c>
      <c r="H17" s="357">
        <v>25</v>
      </c>
      <c r="I17" s="485">
        <f t="shared" si="0"/>
        <v>46</v>
      </c>
      <c r="J17" s="501">
        <v>23</v>
      </c>
      <c r="K17" s="501">
        <v>23</v>
      </c>
    </row>
    <row r="18" spans="1:11" ht="10.5" customHeight="1" x14ac:dyDescent="0.15">
      <c r="A18" s="592"/>
      <c r="B18" s="593"/>
      <c r="C18" s="274"/>
      <c r="D18" s="274"/>
      <c r="E18" s="274"/>
      <c r="F18" s="356"/>
      <c r="G18" s="357"/>
      <c r="H18" s="357"/>
      <c r="I18" s="485"/>
      <c r="J18" s="486"/>
      <c r="K18" s="486"/>
    </row>
    <row r="19" spans="1:11" ht="13.5" customHeight="1" x14ac:dyDescent="0.15">
      <c r="A19" s="597" t="s">
        <v>38</v>
      </c>
      <c r="B19" s="598"/>
      <c r="C19" s="274">
        <v>34</v>
      </c>
      <c r="D19" s="274">
        <v>28</v>
      </c>
      <c r="E19" s="274">
        <v>6</v>
      </c>
      <c r="F19" s="356">
        <v>36</v>
      </c>
      <c r="G19" s="357">
        <v>20</v>
      </c>
      <c r="H19" s="357">
        <v>16</v>
      </c>
      <c r="I19" s="485">
        <f t="shared" si="0"/>
        <v>35</v>
      </c>
      <c r="J19" s="501">
        <f t="shared" ref="J19:K19" si="3">SUM(J20:J21)</f>
        <v>29</v>
      </c>
      <c r="K19" s="501">
        <f t="shared" si="3"/>
        <v>6</v>
      </c>
    </row>
    <row r="20" spans="1:11" ht="13.5" customHeight="1" x14ac:dyDescent="0.15">
      <c r="A20" s="12"/>
      <c r="B20" s="89" t="s">
        <v>9</v>
      </c>
      <c r="C20" s="274">
        <v>17</v>
      </c>
      <c r="D20" s="274">
        <v>13</v>
      </c>
      <c r="E20" s="274">
        <v>4</v>
      </c>
      <c r="F20" s="356">
        <v>29</v>
      </c>
      <c r="G20" s="357">
        <v>15</v>
      </c>
      <c r="H20" s="357">
        <v>14</v>
      </c>
      <c r="I20" s="485">
        <f t="shared" si="0"/>
        <v>14</v>
      </c>
      <c r="J20" s="501">
        <v>11</v>
      </c>
      <c r="K20" s="501">
        <v>3</v>
      </c>
    </row>
    <row r="21" spans="1:11" ht="13.5" customHeight="1" x14ac:dyDescent="0.15">
      <c r="A21" s="12"/>
      <c r="B21" s="89" t="s">
        <v>10</v>
      </c>
      <c r="C21" s="274">
        <v>17</v>
      </c>
      <c r="D21" s="274">
        <v>15</v>
      </c>
      <c r="E21" s="274">
        <v>2</v>
      </c>
      <c r="F21" s="356">
        <v>7</v>
      </c>
      <c r="G21" s="357">
        <v>5</v>
      </c>
      <c r="H21" s="357">
        <v>2</v>
      </c>
      <c r="I21" s="485">
        <f t="shared" si="0"/>
        <v>21</v>
      </c>
      <c r="J21" s="501">
        <v>18</v>
      </c>
      <c r="K21" s="501">
        <v>3</v>
      </c>
    </row>
    <row r="22" spans="1:11" ht="10.5" customHeight="1" x14ac:dyDescent="0.15">
      <c r="A22" s="12"/>
      <c r="B22" s="74"/>
      <c r="C22" s="274"/>
      <c r="D22" s="274"/>
      <c r="E22" s="274"/>
      <c r="F22" s="356"/>
      <c r="G22" s="357"/>
      <c r="H22" s="357"/>
      <c r="I22" s="485"/>
      <c r="J22" s="486"/>
      <c r="K22" s="486"/>
    </row>
    <row r="23" spans="1:11" ht="13.5" customHeight="1" x14ac:dyDescent="0.15">
      <c r="A23" s="88" t="s">
        <v>28</v>
      </c>
      <c r="B23" s="89" t="s">
        <v>13</v>
      </c>
      <c r="C23" s="274">
        <v>4759</v>
      </c>
      <c r="D23" s="274">
        <v>3921</v>
      </c>
      <c r="E23" s="274">
        <v>838</v>
      </c>
      <c r="F23" s="356">
        <v>4774</v>
      </c>
      <c r="G23" s="357">
        <v>3925</v>
      </c>
      <c r="H23" s="357">
        <v>849</v>
      </c>
      <c r="I23" s="485">
        <f t="shared" si="0"/>
        <v>4761</v>
      </c>
      <c r="J23" s="501">
        <f t="shared" ref="J23:K23" si="4">SUM(J24:J25)</f>
        <v>3913</v>
      </c>
      <c r="K23" s="501">
        <f t="shared" si="4"/>
        <v>848</v>
      </c>
    </row>
    <row r="24" spans="1:11" ht="13.5" customHeight="1" x14ac:dyDescent="0.15">
      <c r="A24" s="12"/>
      <c r="B24" s="89" t="s">
        <v>9</v>
      </c>
      <c r="C24" s="274">
        <v>2267</v>
      </c>
      <c r="D24" s="274">
        <v>1904</v>
      </c>
      <c r="E24" s="274">
        <v>363</v>
      </c>
      <c r="F24" s="356">
        <v>2261</v>
      </c>
      <c r="G24" s="357">
        <v>1904</v>
      </c>
      <c r="H24" s="357">
        <v>357</v>
      </c>
      <c r="I24" s="485">
        <f t="shared" si="0"/>
        <v>2202</v>
      </c>
      <c r="J24" s="501">
        <f>J28+J32+J36</f>
        <v>1851</v>
      </c>
      <c r="K24" s="501">
        <f>K28+K32+K36</f>
        <v>351</v>
      </c>
    </row>
    <row r="25" spans="1:11" ht="13.5" customHeight="1" x14ac:dyDescent="0.15">
      <c r="A25" s="12"/>
      <c r="B25" s="89" t="s">
        <v>10</v>
      </c>
      <c r="C25" s="274">
        <v>2492</v>
      </c>
      <c r="D25" s="274">
        <v>2017</v>
      </c>
      <c r="E25" s="274">
        <v>475</v>
      </c>
      <c r="F25" s="356">
        <v>2513</v>
      </c>
      <c r="G25" s="357">
        <v>2021</v>
      </c>
      <c r="H25" s="357">
        <v>492</v>
      </c>
      <c r="I25" s="485">
        <f t="shared" si="0"/>
        <v>2559</v>
      </c>
      <c r="J25" s="501">
        <f>J29+J33+J37</f>
        <v>2062</v>
      </c>
      <c r="K25" s="501">
        <f>K29+K33+K37</f>
        <v>497</v>
      </c>
    </row>
    <row r="26" spans="1:11" ht="10.5" customHeight="1" x14ac:dyDescent="0.15">
      <c r="A26" s="12"/>
      <c r="B26" s="89"/>
      <c r="C26" s="274"/>
      <c r="D26" s="274"/>
      <c r="E26" s="274"/>
      <c r="F26" s="356"/>
      <c r="G26" s="357"/>
      <c r="H26" s="357"/>
      <c r="I26" s="485"/>
      <c r="J26" s="486"/>
      <c r="K26" s="486"/>
    </row>
    <row r="27" spans="1:11" ht="13.5" customHeight="1" x14ac:dyDescent="0.15">
      <c r="A27" s="12"/>
      <c r="B27" s="89" t="s">
        <v>22</v>
      </c>
      <c r="C27" s="274">
        <v>1665</v>
      </c>
      <c r="D27" s="274">
        <v>1330</v>
      </c>
      <c r="E27" s="274">
        <v>335</v>
      </c>
      <c r="F27" s="356">
        <v>1629</v>
      </c>
      <c r="G27" s="357">
        <v>1368</v>
      </c>
      <c r="H27" s="357">
        <v>261</v>
      </c>
      <c r="I27" s="485">
        <f t="shared" si="0"/>
        <v>1595</v>
      </c>
      <c r="J27" s="501">
        <f t="shared" ref="J27:K27" si="5">SUM(J28:J29)</f>
        <v>1315</v>
      </c>
      <c r="K27" s="501">
        <f t="shared" si="5"/>
        <v>280</v>
      </c>
    </row>
    <row r="28" spans="1:11" ht="13.5" customHeight="1" x14ac:dyDescent="0.15">
      <c r="A28" s="12"/>
      <c r="B28" s="89" t="s">
        <v>9</v>
      </c>
      <c r="C28" s="274">
        <v>779</v>
      </c>
      <c r="D28" s="274">
        <v>645</v>
      </c>
      <c r="E28" s="274">
        <v>134</v>
      </c>
      <c r="F28" s="356">
        <v>739</v>
      </c>
      <c r="G28" s="357">
        <v>636</v>
      </c>
      <c r="H28" s="357">
        <v>103</v>
      </c>
      <c r="I28" s="485">
        <f t="shared" si="0"/>
        <v>747</v>
      </c>
      <c r="J28" s="501">
        <v>620</v>
      </c>
      <c r="K28" s="501">
        <v>127</v>
      </c>
    </row>
    <row r="29" spans="1:11" ht="13.5" customHeight="1" x14ac:dyDescent="0.15">
      <c r="A29" s="12"/>
      <c r="B29" s="89" t="s">
        <v>10</v>
      </c>
      <c r="C29" s="274">
        <v>886</v>
      </c>
      <c r="D29" s="274">
        <v>685</v>
      </c>
      <c r="E29" s="274">
        <v>201</v>
      </c>
      <c r="F29" s="356">
        <v>890</v>
      </c>
      <c r="G29" s="357">
        <v>732</v>
      </c>
      <c r="H29" s="357">
        <v>158</v>
      </c>
      <c r="I29" s="485">
        <f t="shared" si="0"/>
        <v>848</v>
      </c>
      <c r="J29" s="501">
        <v>695</v>
      </c>
      <c r="K29" s="501">
        <v>153</v>
      </c>
    </row>
    <row r="30" spans="1:11" ht="10.5" customHeight="1" x14ac:dyDescent="0.15">
      <c r="A30" s="12"/>
      <c r="B30" s="89"/>
      <c r="C30" s="274"/>
      <c r="D30" s="274"/>
      <c r="E30" s="274"/>
      <c r="F30" s="356"/>
      <c r="G30" s="357"/>
      <c r="H30" s="357"/>
      <c r="I30" s="485"/>
      <c r="J30" s="486"/>
      <c r="K30" s="486"/>
    </row>
    <row r="31" spans="1:11" ht="13.5" customHeight="1" x14ac:dyDescent="0.15">
      <c r="A31" s="12"/>
      <c r="B31" s="89" t="s">
        <v>23</v>
      </c>
      <c r="C31" s="274">
        <v>1565</v>
      </c>
      <c r="D31" s="274">
        <v>1292</v>
      </c>
      <c r="E31" s="274">
        <v>273</v>
      </c>
      <c r="F31" s="356">
        <v>1620</v>
      </c>
      <c r="G31" s="357">
        <v>1297</v>
      </c>
      <c r="H31" s="357">
        <v>323</v>
      </c>
      <c r="I31" s="485">
        <f t="shared" si="0"/>
        <v>1598</v>
      </c>
      <c r="J31" s="501">
        <f t="shared" ref="J31:K31" si="6">SUM(J32:J33)</f>
        <v>1342</v>
      </c>
      <c r="K31" s="501">
        <f t="shared" si="6"/>
        <v>256</v>
      </c>
    </row>
    <row r="32" spans="1:11" ht="13.5" customHeight="1" x14ac:dyDescent="0.15">
      <c r="A32" s="12"/>
      <c r="B32" s="89" t="s">
        <v>9</v>
      </c>
      <c r="C32" s="274">
        <v>775</v>
      </c>
      <c r="D32" s="274">
        <v>646</v>
      </c>
      <c r="E32" s="274">
        <v>129</v>
      </c>
      <c r="F32" s="356">
        <v>761</v>
      </c>
      <c r="G32" s="357">
        <v>634</v>
      </c>
      <c r="H32" s="357">
        <v>127</v>
      </c>
      <c r="I32" s="485">
        <f t="shared" si="0"/>
        <v>722</v>
      </c>
      <c r="J32" s="501">
        <v>622</v>
      </c>
      <c r="K32" s="501">
        <v>100</v>
      </c>
    </row>
    <row r="33" spans="1:11" ht="13.5" customHeight="1" x14ac:dyDescent="0.15">
      <c r="A33" s="12"/>
      <c r="B33" s="89" t="s">
        <v>10</v>
      </c>
      <c r="C33" s="274">
        <v>790</v>
      </c>
      <c r="D33" s="274">
        <v>646</v>
      </c>
      <c r="E33" s="274">
        <v>144</v>
      </c>
      <c r="F33" s="356">
        <v>859</v>
      </c>
      <c r="G33" s="357">
        <v>663</v>
      </c>
      <c r="H33" s="357">
        <v>196</v>
      </c>
      <c r="I33" s="485">
        <f t="shared" si="0"/>
        <v>876</v>
      </c>
      <c r="J33" s="501">
        <v>720</v>
      </c>
      <c r="K33" s="501">
        <v>156</v>
      </c>
    </row>
    <row r="34" spans="1:11" ht="10.5" customHeight="1" x14ac:dyDescent="0.15">
      <c r="A34" s="12"/>
      <c r="B34" s="89"/>
      <c r="C34" s="274"/>
      <c r="D34" s="274"/>
      <c r="E34" s="274"/>
      <c r="F34" s="356"/>
      <c r="G34" s="357"/>
      <c r="H34" s="357"/>
      <c r="I34" s="485"/>
      <c r="J34" s="486"/>
      <c r="K34" s="486"/>
    </row>
    <row r="35" spans="1:11" ht="13.5" customHeight="1" x14ac:dyDescent="0.15">
      <c r="A35" s="12"/>
      <c r="B35" s="89" t="s">
        <v>24</v>
      </c>
      <c r="C35" s="274">
        <v>1485</v>
      </c>
      <c r="D35" s="274">
        <v>1255</v>
      </c>
      <c r="E35" s="274">
        <v>230</v>
      </c>
      <c r="F35" s="356">
        <v>1525</v>
      </c>
      <c r="G35" s="357">
        <v>1260</v>
      </c>
      <c r="H35" s="357">
        <v>265</v>
      </c>
      <c r="I35" s="485">
        <f t="shared" si="0"/>
        <v>1568</v>
      </c>
      <c r="J35" s="501">
        <f t="shared" ref="J35:K35" si="7">SUM(J36:J37)</f>
        <v>1256</v>
      </c>
      <c r="K35" s="501">
        <f t="shared" si="7"/>
        <v>312</v>
      </c>
    </row>
    <row r="36" spans="1:11" ht="13.5" customHeight="1" x14ac:dyDescent="0.15">
      <c r="A36" s="12"/>
      <c r="B36" s="89" t="s">
        <v>9</v>
      </c>
      <c r="C36" s="274">
        <v>689</v>
      </c>
      <c r="D36" s="274">
        <v>589</v>
      </c>
      <c r="E36" s="274">
        <v>100</v>
      </c>
      <c r="F36" s="356">
        <v>761</v>
      </c>
      <c r="G36" s="357">
        <v>634</v>
      </c>
      <c r="H36" s="357">
        <v>127</v>
      </c>
      <c r="I36" s="485">
        <f t="shared" si="0"/>
        <v>733</v>
      </c>
      <c r="J36" s="501">
        <v>609</v>
      </c>
      <c r="K36" s="501">
        <v>124</v>
      </c>
    </row>
    <row r="37" spans="1:11" ht="13.5" customHeight="1" x14ac:dyDescent="0.15">
      <c r="A37" s="12"/>
      <c r="B37" s="89" t="s">
        <v>10</v>
      </c>
      <c r="C37" s="274">
        <v>796</v>
      </c>
      <c r="D37" s="274">
        <v>666</v>
      </c>
      <c r="E37" s="274">
        <v>130</v>
      </c>
      <c r="F37" s="356">
        <v>764</v>
      </c>
      <c r="G37" s="357">
        <v>626</v>
      </c>
      <c r="H37" s="357">
        <v>138</v>
      </c>
      <c r="I37" s="485">
        <f t="shared" si="0"/>
        <v>835</v>
      </c>
      <c r="J37" s="501">
        <v>647</v>
      </c>
      <c r="K37" s="501">
        <v>188</v>
      </c>
    </row>
    <row r="38" spans="1:11" ht="10.5" customHeight="1" x14ac:dyDescent="0.15">
      <c r="A38" s="12"/>
      <c r="B38" s="89"/>
      <c r="C38" s="274"/>
      <c r="D38" s="274"/>
      <c r="E38" s="274"/>
      <c r="F38" s="356"/>
      <c r="G38" s="357"/>
      <c r="H38" s="357"/>
      <c r="I38" s="485"/>
      <c r="J38" s="486"/>
      <c r="K38" s="486"/>
    </row>
    <row r="39" spans="1:11" ht="10.5" customHeight="1" x14ac:dyDescent="0.15">
      <c r="A39" s="12"/>
      <c r="B39" s="74"/>
      <c r="C39" s="274"/>
      <c r="D39" s="274"/>
      <c r="E39" s="274"/>
      <c r="F39" s="356"/>
      <c r="G39" s="357"/>
      <c r="H39" s="357"/>
      <c r="I39" s="485"/>
      <c r="J39" s="486"/>
      <c r="K39" s="486"/>
    </row>
    <row r="40" spans="1:11" ht="13.5" customHeight="1" x14ac:dyDescent="0.15">
      <c r="A40" s="88" t="s">
        <v>29</v>
      </c>
      <c r="B40" s="89" t="s">
        <v>13</v>
      </c>
      <c r="C40" s="274">
        <v>44</v>
      </c>
      <c r="D40" s="274">
        <v>44</v>
      </c>
      <c r="E40" s="275" t="s">
        <v>270</v>
      </c>
      <c r="F40" s="356">
        <v>37</v>
      </c>
      <c r="G40" s="357">
        <v>37</v>
      </c>
      <c r="H40" s="275" t="s">
        <v>270</v>
      </c>
      <c r="I40" s="485">
        <v>35</v>
      </c>
      <c r="J40" s="501">
        <f t="shared" ref="J40" si="8">SUM(J41:J42)</f>
        <v>35</v>
      </c>
      <c r="K40" s="502" t="s">
        <v>442</v>
      </c>
    </row>
    <row r="41" spans="1:11" ht="13.5" customHeight="1" x14ac:dyDescent="0.15">
      <c r="A41" s="12"/>
      <c r="B41" s="89" t="s">
        <v>9</v>
      </c>
      <c r="C41" s="274">
        <v>24</v>
      </c>
      <c r="D41" s="274">
        <v>24</v>
      </c>
      <c r="E41" s="275" t="s">
        <v>270</v>
      </c>
      <c r="F41" s="356">
        <v>19</v>
      </c>
      <c r="G41" s="357">
        <v>19</v>
      </c>
      <c r="H41" s="275" t="s">
        <v>270</v>
      </c>
      <c r="I41" s="485">
        <v>19</v>
      </c>
      <c r="J41" s="486">
        <f>J45+J49+J53+J57</f>
        <v>19</v>
      </c>
      <c r="K41" s="502" t="s">
        <v>442</v>
      </c>
    </row>
    <row r="42" spans="1:11" ht="13.5" customHeight="1" x14ac:dyDescent="0.15">
      <c r="A42" s="12"/>
      <c r="B42" s="89" t="s">
        <v>10</v>
      </c>
      <c r="C42" s="274">
        <v>20</v>
      </c>
      <c r="D42" s="274">
        <v>20</v>
      </c>
      <c r="E42" s="275" t="s">
        <v>270</v>
      </c>
      <c r="F42" s="356">
        <v>18</v>
      </c>
      <c r="G42" s="357">
        <v>18</v>
      </c>
      <c r="H42" s="275" t="s">
        <v>270</v>
      </c>
      <c r="I42" s="485">
        <v>16</v>
      </c>
      <c r="J42" s="486">
        <f>J46+J50+J54+J58</f>
        <v>16</v>
      </c>
      <c r="K42" s="502" t="s">
        <v>442</v>
      </c>
    </row>
    <row r="43" spans="1:11" ht="10.5" customHeight="1" x14ac:dyDescent="0.15">
      <c r="A43" s="12"/>
      <c r="B43" s="89"/>
      <c r="C43" s="274"/>
      <c r="D43" s="274"/>
      <c r="E43" s="275"/>
      <c r="F43" s="356"/>
      <c r="G43" s="357"/>
      <c r="H43" s="275"/>
      <c r="I43" s="485"/>
      <c r="J43" s="486"/>
      <c r="K43" s="275"/>
    </row>
    <row r="44" spans="1:11" ht="13.5" customHeight="1" x14ac:dyDescent="0.15">
      <c r="A44" s="12"/>
      <c r="B44" s="89" t="s">
        <v>22</v>
      </c>
      <c r="C44" s="274">
        <v>19</v>
      </c>
      <c r="D44" s="274">
        <v>19</v>
      </c>
      <c r="E44" s="275" t="s">
        <v>270</v>
      </c>
      <c r="F44" s="356">
        <v>15</v>
      </c>
      <c r="G44" s="357">
        <v>15</v>
      </c>
      <c r="H44" s="275" t="s">
        <v>270</v>
      </c>
      <c r="I44" s="485">
        <v>9</v>
      </c>
      <c r="J44" s="501">
        <f t="shared" ref="J44:J56" si="9">SUM(J45:J46)</f>
        <v>9</v>
      </c>
      <c r="K44" s="502" t="s">
        <v>442</v>
      </c>
    </row>
    <row r="45" spans="1:11" ht="13.5" customHeight="1" x14ac:dyDescent="0.15">
      <c r="A45" s="12"/>
      <c r="B45" s="89" t="s">
        <v>9</v>
      </c>
      <c r="C45" s="274">
        <v>10</v>
      </c>
      <c r="D45" s="274">
        <v>10</v>
      </c>
      <c r="E45" s="275" t="s">
        <v>270</v>
      </c>
      <c r="F45" s="356">
        <v>8</v>
      </c>
      <c r="G45" s="357">
        <v>8</v>
      </c>
      <c r="H45" s="275" t="s">
        <v>270</v>
      </c>
      <c r="I45" s="485">
        <v>5</v>
      </c>
      <c r="J45" s="486">
        <v>5</v>
      </c>
      <c r="K45" s="275" t="s">
        <v>442</v>
      </c>
    </row>
    <row r="46" spans="1:11" ht="13.5" customHeight="1" x14ac:dyDescent="0.15">
      <c r="A46" s="12"/>
      <c r="B46" s="89" t="s">
        <v>10</v>
      </c>
      <c r="C46" s="274">
        <v>9</v>
      </c>
      <c r="D46" s="274">
        <v>9</v>
      </c>
      <c r="E46" s="275" t="s">
        <v>270</v>
      </c>
      <c r="F46" s="356">
        <v>7</v>
      </c>
      <c r="G46" s="357">
        <v>7</v>
      </c>
      <c r="H46" s="275" t="s">
        <v>270</v>
      </c>
      <c r="I46" s="485">
        <v>4</v>
      </c>
      <c r="J46" s="486">
        <v>4</v>
      </c>
      <c r="K46" s="275" t="s">
        <v>442</v>
      </c>
    </row>
    <row r="47" spans="1:11" ht="10.5" customHeight="1" x14ac:dyDescent="0.15">
      <c r="A47" s="12"/>
      <c r="B47" s="89"/>
      <c r="C47" s="274"/>
      <c r="D47" s="274"/>
      <c r="E47" s="275"/>
      <c r="F47" s="356"/>
      <c r="G47" s="357"/>
      <c r="H47" s="275"/>
      <c r="I47" s="485"/>
      <c r="J47" s="486"/>
      <c r="K47" s="275"/>
    </row>
    <row r="48" spans="1:11" ht="13.5" customHeight="1" x14ac:dyDescent="0.15">
      <c r="A48" s="12"/>
      <c r="B48" s="89" t="s">
        <v>23</v>
      </c>
      <c r="C48" s="274">
        <v>8</v>
      </c>
      <c r="D48" s="274">
        <v>8</v>
      </c>
      <c r="E48" s="275" t="s">
        <v>270</v>
      </c>
      <c r="F48" s="356">
        <v>14</v>
      </c>
      <c r="G48" s="357">
        <v>14</v>
      </c>
      <c r="H48" s="275" t="s">
        <v>270</v>
      </c>
      <c r="I48" s="485">
        <v>10</v>
      </c>
      <c r="J48" s="501">
        <f t="shared" si="9"/>
        <v>10</v>
      </c>
      <c r="K48" s="502" t="s">
        <v>442</v>
      </c>
    </row>
    <row r="49" spans="1:11" ht="13.5" customHeight="1" x14ac:dyDescent="0.15">
      <c r="A49" s="12"/>
      <c r="B49" s="89" t="s">
        <v>9</v>
      </c>
      <c r="C49" s="274">
        <v>3</v>
      </c>
      <c r="D49" s="274">
        <v>3</v>
      </c>
      <c r="E49" s="275" t="s">
        <v>270</v>
      </c>
      <c r="F49" s="356">
        <v>7</v>
      </c>
      <c r="G49" s="357">
        <v>7</v>
      </c>
      <c r="H49" s="275" t="s">
        <v>270</v>
      </c>
      <c r="I49" s="485">
        <v>6</v>
      </c>
      <c r="J49" s="486">
        <v>6</v>
      </c>
      <c r="K49" s="275" t="s">
        <v>442</v>
      </c>
    </row>
    <row r="50" spans="1:11" ht="13.5" customHeight="1" x14ac:dyDescent="0.15">
      <c r="A50" s="12"/>
      <c r="B50" s="89" t="s">
        <v>10</v>
      </c>
      <c r="C50" s="274">
        <v>5</v>
      </c>
      <c r="D50" s="274">
        <v>5</v>
      </c>
      <c r="E50" s="275" t="s">
        <v>270</v>
      </c>
      <c r="F50" s="356">
        <v>7</v>
      </c>
      <c r="G50" s="357">
        <v>7</v>
      </c>
      <c r="H50" s="275" t="s">
        <v>270</v>
      </c>
      <c r="I50" s="485">
        <v>4</v>
      </c>
      <c r="J50" s="486">
        <v>4</v>
      </c>
      <c r="K50" s="275" t="s">
        <v>442</v>
      </c>
    </row>
    <row r="51" spans="1:11" ht="10.5" customHeight="1" x14ac:dyDescent="0.15">
      <c r="A51" s="12"/>
      <c r="B51" s="89"/>
      <c r="C51" s="274"/>
      <c r="D51" s="274"/>
      <c r="E51" s="275"/>
      <c r="F51" s="356"/>
      <c r="G51" s="357"/>
      <c r="H51" s="275"/>
      <c r="I51" s="485"/>
      <c r="J51" s="486"/>
      <c r="K51" s="275"/>
    </row>
    <row r="52" spans="1:11" ht="13.5" customHeight="1" x14ac:dyDescent="0.15">
      <c r="A52" s="12"/>
      <c r="B52" s="89" t="s">
        <v>24</v>
      </c>
      <c r="C52" s="274">
        <v>6</v>
      </c>
      <c r="D52" s="274">
        <v>6</v>
      </c>
      <c r="E52" s="275" t="s">
        <v>270</v>
      </c>
      <c r="F52" s="356">
        <v>7</v>
      </c>
      <c r="G52" s="357">
        <v>7</v>
      </c>
      <c r="H52" s="275" t="s">
        <v>270</v>
      </c>
      <c r="I52" s="485">
        <v>13</v>
      </c>
      <c r="J52" s="501">
        <f t="shared" si="9"/>
        <v>13</v>
      </c>
      <c r="K52" s="502" t="s">
        <v>442</v>
      </c>
    </row>
    <row r="53" spans="1:11" ht="13.5" customHeight="1" x14ac:dyDescent="0.15">
      <c r="A53" s="12"/>
      <c r="B53" s="89" t="s">
        <v>9</v>
      </c>
      <c r="C53" s="274">
        <v>4</v>
      </c>
      <c r="D53" s="274">
        <v>4</v>
      </c>
      <c r="E53" s="275" t="s">
        <v>270</v>
      </c>
      <c r="F53" s="356">
        <v>3</v>
      </c>
      <c r="G53" s="357">
        <v>3</v>
      </c>
      <c r="H53" s="275" t="s">
        <v>270</v>
      </c>
      <c r="I53" s="485">
        <v>6</v>
      </c>
      <c r="J53" s="486">
        <v>6</v>
      </c>
      <c r="K53" s="275" t="s">
        <v>443</v>
      </c>
    </row>
    <row r="54" spans="1:11" ht="13.5" customHeight="1" x14ac:dyDescent="0.15">
      <c r="A54" s="12"/>
      <c r="B54" s="89" t="s">
        <v>10</v>
      </c>
      <c r="C54" s="274">
        <v>2</v>
      </c>
      <c r="D54" s="274">
        <v>2</v>
      </c>
      <c r="E54" s="275" t="s">
        <v>270</v>
      </c>
      <c r="F54" s="356">
        <v>4</v>
      </c>
      <c r="G54" s="357">
        <v>4</v>
      </c>
      <c r="H54" s="275" t="s">
        <v>270</v>
      </c>
      <c r="I54" s="485">
        <v>7</v>
      </c>
      <c r="J54" s="486">
        <v>7</v>
      </c>
      <c r="K54" s="275" t="s">
        <v>443</v>
      </c>
    </row>
    <row r="55" spans="1:11" ht="10.5" customHeight="1" x14ac:dyDescent="0.15">
      <c r="A55" s="12"/>
      <c r="B55" s="89"/>
      <c r="C55" s="274"/>
      <c r="D55" s="274"/>
      <c r="E55" s="275"/>
      <c r="F55" s="356"/>
      <c r="G55" s="357"/>
      <c r="H55" s="275"/>
      <c r="I55" s="485"/>
      <c r="J55" s="486"/>
      <c r="K55" s="275"/>
    </row>
    <row r="56" spans="1:11" ht="13.5" customHeight="1" x14ac:dyDescent="0.15">
      <c r="A56" s="12"/>
      <c r="B56" s="89" t="s">
        <v>25</v>
      </c>
      <c r="C56" s="274">
        <v>11</v>
      </c>
      <c r="D56" s="274">
        <v>11</v>
      </c>
      <c r="E56" s="275" t="s">
        <v>270</v>
      </c>
      <c r="F56" s="356">
        <v>1</v>
      </c>
      <c r="G56" s="357">
        <v>1</v>
      </c>
      <c r="H56" s="275" t="s">
        <v>270</v>
      </c>
      <c r="I56" s="485">
        <v>3</v>
      </c>
      <c r="J56" s="501">
        <f t="shared" si="9"/>
        <v>3</v>
      </c>
      <c r="K56" s="502" t="s">
        <v>442</v>
      </c>
    </row>
    <row r="57" spans="1:11" ht="13.5" customHeight="1" x14ac:dyDescent="0.15">
      <c r="A57" s="12"/>
      <c r="B57" s="89" t="s">
        <v>9</v>
      </c>
      <c r="C57" s="274">
        <v>7</v>
      </c>
      <c r="D57" s="274">
        <v>7</v>
      </c>
      <c r="E57" s="275" t="s">
        <v>270</v>
      </c>
      <c r="F57" s="356">
        <v>1</v>
      </c>
      <c r="G57" s="357">
        <v>1</v>
      </c>
      <c r="H57" s="275" t="s">
        <v>270</v>
      </c>
      <c r="I57" s="485">
        <v>2</v>
      </c>
      <c r="J57" s="486">
        <v>2</v>
      </c>
      <c r="K57" s="275" t="s">
        <v>442</v>
      </c>
    </row>
    <row r="58" spans="1:11" ht="13.5" customHeight="1" thickBot="1" x14ac:dyDescent="0.2">
      <c r="A58" s="23"/>
      <c r="B58" s="90" t="s">
        <v>10</v>
      </c>
      <c r="C58" s="73">
        <v>4</v>
      </c>
      <c r="D58" s="73">
        <v>4</v>
      </c>
      <c r="E58" s="276" t="s">
        <v>270</v>
      </c>
      <c r="F58" s="373" t="s">
        <v>270</v>
      </c>
      <c r="G58" s="276" t="s">
        <v>270</v>
      </c>
      <c r="H58" s="276" t="s">
        <v>270</v>
      </c>
      <c r="I58" s="487">
        <v>1</v>
      </c>
      <c r="J58" s="488">
        <v>1</v>
      </c>
      <c r="K58" s="276" t="s">
        <v>442</v>
      </c>
    </row>
    <row r="59" spans="1:11" ht="18" customHeight="1" thickTop="1" x14ac:dyDescent="0.15">
      <c r="A59" s="3" t="s">
        <v>420</v>
      </c>
      <c r="B59" s="21"/>
      <c r="C59" s="21"/>
      <c r="D59" s="21"/>
      <c r="E59" s="21"/>
      <c r="F59" s="21"/>
      <c r="G59" s="21"/>
      <c r="H59" s="21"/>
      <c r="I59" s="33"/>
      <c r="J59" s="21"/>
      <c r="K59" s="21"/>
    </row>
    <row r="60" spans="1:11" x14ac:dyDescent="0.1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pans="1:11" x14ac:dyDescent="0.1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spans="1:11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</row>
  </sheetData>
  <mergeCells count="9">
    <mergeCell ref="A19:B19"/>
    <mergeCell ref="A3:B4"/>
    <mergeCell ref="A18:B18"/>
    <mergeCell ref="I3:K3"/>
    <mergeCell ref="F3:H3"/>
    <mergeCell ref="A5:B5"/>
    <mergeCell ref="A14:B14"/>
    <mergeCell ref="A7:B7"/>
    <mergeCell ref="C3:E3"/>
  </mergeCells>
  <phoneticPr fontId="1"/>
  <printOptions horizontalCentered="1"/>
  <pageMargins left="0.59055118110236227" right="0.59055118110236227" top="0.59055118110236227" bottom="0.70866141732283472" header="0.39370078740157483" footer="0.4724409448818898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CFF"/>
    <pageSetUpPr fitToPage="1"/>
  </sheetPr>
  <dimension ref="A1:AB113"/>
  <sheetViews>
    <sheetView topLeftCell="A13" zoomScaleNormal="100" zoomScaleSheetLayoutView="100" workbookViewId="0">
      <selection activeCell="K53" sqref="K53"/>
    </sheetView>
  </sheetViews>
  <sheetFormatPr defaultRowHeight="13.5" x14ac:dyDescent="0.15"/>
  <cols>
    <col min="1" max="1" width="3.5" style="10" customWidth="1"/>
    <col min="2" max="2" width="8.125" style="10" customWidth="1"/>
    <col min="3" max="3" width="4.5" style="10" customWidth="1"/>
    <col min="4" max="4" width="4.125" style="10" customWidth="1"/>
    <col min="5" max="6" width="3.875" style="10" customWidth="1"/>
    <col min="7" max="7" width="4.625" style="10" customWidth="1"/>
    <col min="8" max="11" width="3.875" style="10" customWidth="1"/>
    <col min="12" max="12" width="4.375" style="10" customWidth="1"/>
    <col min="13" max="20" width="3.875" style="10" customWidth="1"/>
    <col min="21" max="22" width="4.125" style="10" customWidth="1"/>
    <col min="23" max="23" width="3.875" style="10" customWidth="1"/>
    <col min="24" max="24" width="3.75" style="10" customWidth="1"/>
    <col min="25" max="28" width="3.625" style="10" customWidth="1"/>
    <col min="29" max="16384" width="9" style="10"/>
  </cols>
  <sheetData>
    <row r="1" spans="1:24" ht="27" customHeight="1" x14ac:dyDescent="0.15">
      <c r="A1" s="17" t="s">
        <v>335</v>
      </c>
    </row>
    <row r="2" spans="1:24" ht="22.5" customHeight="1" x14ac:dyDescent="0.15">
      <c r="A2" s="46" t="s">
        <v>168</v>
      </c>
    </row>
    <row r="3" spans="1:24" ht="15" customHeight="1" thickBot="1" x14ac:dyDescent="0.2">
      <c r="R3" s="47"/>
      <c r="S3" s="22"/>
      <c r="T3" s="48"/>
      <c r="U3" s="142" t="s">
        <v>358</v>
      </c>
    </row>
    <row r="4" spans="1:24" ht="24.75" customHeight="1" thickTop="1" x14ac:dyDescent="0.15">
      <c r="A4" s="590" t="s">
        <v>155</v>
      </c>
      <c r="B4" s="618"/>
      <c r="C4" s="623"/>
      <c r="D4" s="587" t="s">
        <v>1</v>
      </c>
      <c r="E4" s="587"/>
      <c r="F4" s="587" t="s">
        <v>2</v>
      </c>
      <c r="G4" s="618"/>
      <c r="H4" s="618"/>
      <c r="I4" s="618"/>
      <c r="J4" s="618"/>
      <c r="K4" s="618"/>
      <c r="L4" s="591" t="s">
        <v>30</v>
      </c>
      <c r="M4" s="601"/>
      <c r="N4" s="601"/>
      <c r="O4" s="601"/>
      <c r="P4" s="601"/>
      <c r="Q4" s="601"/>
      <c r="R4" s="608" t="s">
        <v>31</v>
      </c>
      <c r="S4" s="609"/>
      <c r="T4" s="609"/>
      <c r="U4" s="609"/>
      <c r="V4" s="35"/>
    </row>
    <row r="5" spans="1:24" ht="23.25" customHeight="1" x14ac:dyDescent="0.15">
      <c r="A5" s="624"/>
      <c r="B5" s="615"/>
      <c r="C5" s="617"/>
      <c r="D5" s="582"/>
      <c r="E5" s="582"/>
      <c r="F5" s="582" t="s">
        <v>40</v>
      </c>
      <c r="G5" s="582"/>
      <c r="H5" s="614" t="s">
        <v>17</v>
      </c>
      <c r="I5" s="614" t="s">
        <v>15</v>
      </c>
      <c r="J5" s="614" t="s">
        <v>14</v>
      </c>
      <c r="K5" s="614" t="s">
        <v>16</v>
      </c>
      <c r="L5" s="614" t="s">
        <v>167</v>
      </c>
      <c r="M5" s="615"/>
      <c r="N5" s="607" t="s">
        <v>20</v>
      </c>
      <c r="O5" s="607"/>
      <c r="P5" s="610" t="s">
        <v>21</v>
      </c>
      <c r="Q5" s="611"/>
      <c r="R5" s="582" t="s">
        <v>167</v>
      </c>
      <c r="S5" s="615"/>
      <c r="T5" s="614" t="s">
        <v>9</v>
      </c>
      <c r="U5" s="616" t="s">
        <v>10</v>
      </c>
    </row>
    <row r="6" spans="1:24" ht="19.5" customHeight="1" x14ac:dyDescent="0.15">
      <c r="A6" s="624"/>
      <c r="B6" s="615"/>
      <c r="C6" s="617"/>
      <c r="D6" s="582"/>
      <c r="E6" s="582"/>
      <c r="F6" s="582"/>
      <c r="G6" s="582"/>
      <c r="H6" s="615"/>
      <c r="I6" s="615"/>
      <c r="J6" s="615"/>
      <c r="K6" s="615"/>
      <c r="L6" s="615"/>
      <c r="M6" s="615"/>
      <c r="N6" s="85" t="s">
        <v>9</v>
      </c>
      <c r="O6" s="85" t="s">
        <v>10</v>
      </c>
      <c r="P6" s="612"/>
      <c r="Q6" s="613"/>
      <c r="R6" s="615"/>
      <c r="S6" s="615"/>
      <c r="T6" s="615"/>
      <c r="U6" s="617"/>
    </row>
    <row r="7" spans="1:24" s="21" customFormat="1" ht="21" customHeight="1" x14ac:dyDescent="0.15">
      <c r="A7" s="625" t="s">
        <v>381</v>
      </c>
      <c r="B7" s="625"/>
      <c r="C7" s="626"/>
      <c r="D7" s="606">
        <v>1</v>
      </c>
      <c r="E7" s="605"/>
      <c r="F7" s="605">
        <v>65</v>
      </c>
      <c r="G7" s="605"/>
      <c r="H7" s="49" t="s">
        <v>270</v>
      </c>
      <c r="I7" s="337">
        <v>24</v>
      </c>
      <c r="J7" s="337">
        <v>14</v>
      </c>
      <c r="K7" s="337">
        <v>27</v>
      </c>
      <c r="L7" s="604">
        <v>161</v>
      </c>
      <c r="M7" s="604"/>
      <c r="N7" s="337">
        <v>54</v>
      </c>
      <c r="O7" s="337">
        <v>84</v>
      </c>
      <c r="P7" s="603">
        <v>23</v>
      </c>
      <c r="Q7" s="603"/>
      <c r="R7" s="604">
        <v>8</v>
      </c>
      <c r="S7" s="604"/>
      <c r="T7" s="336">
        <v>4</v>
      </c>
      <c r="U7" s="336">
        <v>4</v>
      </c>
    </row>
    <row r="8" spans="1:24" s="21" customFormat="1" ht="21" customHeight="1" x14ac:dyDescent="0.15">
      <c r="A8" s="625" t="s">
        <v>403</v>
      </c>
      <c r="B8" s="625"/>
      <c r="C8" s="626"/>
      <c r="D8" s="606">
        <v>1</v>
      </c>
      <c r="E8" s="605"/>
      <c r="F8" s="605">
        <v>67</v>
      </c>
      <c r="G8" s="605"/>
      <c r="H8" s="49" t="s">
        <v>270</v>
      </c>
      <c r="I8" s="359">
        <v>25</v>
      </c>
      <c r="J8" s="359">
        <v>15</v>
      </c>
      <c r="K8" s="359">
        <v>27</v>
      </c>
      <c r="L8" s="604">
        <v>168</v>
      </c>
      <c r="M8" s="604"/>
      <c r="N8" s="359">
        <v>52</v>
      </c>
      <c r="O8" s="359">
        <v>90</v>
      </c>
      <c r="P8" s="603">
        <v>26</v>
      </c>
      <c r="Q8" s="603"/>
      <c r="R8" s="604">
        <v>8</v>
      </c>
      <c r="S8" s="604"/>
      <c r="T8" s="360">
        <v>5</v>
      </c>
      <c r="U8" s="360">
        <v>3</v>
      </c>
      <c r="W8" s="33"/>
    </row>
    <row r="9" spans="1:24" s="21" customFormat="1" ht="21" customHeight="1" thickBot="1" x14ac:dyDescent="0.2">
      <c r="A9" s="619" t="s">
        <v>421</v>
      </c>
      <c r="B9" s="619"/>
      <c r="C9" s="620"/>
      <c r="D9" s="621">
        <v>1</v>
      </c>
      <c r="E9" s="622"/>
      <c r="F9" s="622">
        <v>69</v>
      </c>
      <c r="G9" s="622"/>
      <c r="H9" s="507" t="s">
        <v>444</v>
      </c>
      <c r="I9" s="508">
        <v>28</v>
      </c>
      <c r="J9" s="508">
        <v>14</v>
      </c>
      <c r="K9" s="508">
        <v>27</v>
      </c>
      <c r="L9" s="647">
        <v>172</v>
      </c>
      <c r="M9" s="647"/>
      <c r="N9" s="508">
        <v>47</v>
      </c>
      <c r="O9" s="508">
        <v>92</v>
      </c>
      <c r="P9" s="648">
        <v>33</v>
      </c>
      <c r="Q9" s="648"/>
      <c r="R9" s="647">
        <v>6</v>
      </c>
      <c r="S9" s="647"/>
      <c r="T9" s="358">
        <v>4</v>
      </c>
      <c r="U9" s="358">
        <v>2</v>
      </c>
    </row>
    <row r="10" spans="1:24" ht="24" customHeight="1" thickTop="1" x14ac:dyDescent="0.15">
      <c r="A10" s="87"/>
    </row>
    <row r="11" spans="1:24" ht="22.5" customHeight="1" x14ac:dyDescent="0.15">
      <c r="A11" s="46" t="s">
        <v>169</v>
      </c>
    </row>
    <row r="12" spans="1:24" ht="15" customHeight="1" thickBot="1" x14ac:dyDescent="0.2">
      <c r="A12" s="46"/>
      <c r="T12" s="22"/>
      <c r="U12" s="22"/>
      <c r="V12" s="22"/>
      <c r="W12" s="193" t="s">
        <v>358</v>
      </c>
    </row>
    <row r="13" spans="1:24" s="21" customFormat="1" ht="21" customHeight="1" thickTop="1" x14ac:dyDescent="0.15">
      <c r="A13" s="590" t="s">
        <v>39</v>
      </c>
      <c r="B13" s="587"/>
      <c r="C13" s="590" t="s">
        <v>40</v>
      </c>
      <c r="D13" s="587"/>
      <c r="E13" s="587"/>
      <c r="F13" s="587" t="s">
        <v>32</v>
      </c>
      <c r="G13" s="587"/>
      <c r="H13" s="587"/>
      <c r="I13" s="587" t="s">
        <v>41</v>
      </c>
      <c r="J13" s="587"/>
      <c r="K13" s="587"/>
      <c r="L13" s="587" t="s">
        <v>42</v>
      </c>
      <c r="M13" s="587"/>
      <c r="N13" s="587"/>
      <c r="O13" s="587" t="s">
        <v>43</v>
      </c>
      <c r="P13" s="587"/>
      <c r="Q13" s="587"/>
      <c r="R13" s="587" t="s">
        <v>44</v>
      </c>
      <c r="S13" s="587"/>
      <c r="T13" s="587"/>
      <c r="U13" s="587" t="s">
        <v>45</v>
      </c>
      <c r="V13" s="587"/>
      <c r="W13" s="591"/>
    </row>
    <row r="14" spans="1:24" s="21" customFormat="1" ht="16.5" customHeight="1" x14ac:dyDescent="0.15">
      <c r="A14" s="581"/>
      <c r="B14" s="582"/>
      <c r="C14" s="189" t="s">
        <v>167</v>
      </c>
      <c r="D14" s="190" t="s">
        <v>18</v>
      </c>
      <c r="E14" s="190" t="s">
        <v>19</v>
      </c>
      <c r="F14" s="190" t="s">
        <v>167</v>
      </c>
      <c r="G14" s="190" t="s">
        <v>18</v>
      </c>
      <c r="H14" s="190" t="s">
        <v>19</v>
      </c>
      <c r="I14" s="190" t="s">
        <v>167</v>
      </c>
      <c r="J14" s="190" t="s">
        <v>18</v>
      </c>
      <c r="K14" s="190" t="s">
        <v>19</v>
      </c>
      <c r="L14" s="190" t="s">
        <v>167</v>
      </c>
      <c r="M14" s="190" t="s">
        <v>18</v>
      </c>
      <c r="N14" s="190" t="s">
        <v>19</v>
      </c>
      <c r="O14" s="190" t="s">
        <v>167</v>
      </c>
      <c r="P14" s="190" t="s">
        <v>18</v>
      </c>
      <c r="Q14" s="190" t="s">
        <v>19</v>
      </c>
      <c r="R14" s="190" t="s">
        <v>167</v>
      </c>
      <c r="S14" s="190" t="s">
        <v>18</v>
      </c>
      <c r="T14" s="190" t="s">
        <v>19</v>
      </c>
      <c r="U14" s="190" t="s">
        <v>167</v>
      </c>
      <c r="V14" s="190" t="s">
        <v>18</v>
      </c>
      <c r="W14" s="191" t="s">
        <v>19</v>
      </c>
    </row>
    <row r="15" spans="1:24" s="21" customFormat="1" ht="21" customHeight="1" x14ac:dyDescent="0.15">
      <c r="A15" s="634" t="s">
        <v>15</v>
      </c>
      <c r="B15" s="170" t="s">
        <v>381</v>
      </c>
      <c r="C15" s="97">
        <f t="shared" ref="C15:C23" si="0">SUM(D15:E15)</f>
        <v>76</v>
      </c>
      <c r="D15" s="255">
        <f>SUM(G15+J15+M15+P15+S15+V15)</f>
        <v>48</v>
      </c>
      <c r="E15" s="365">
        <f>SUM(H15+K15+N15+Q15+T15+W15)</f>
        <v>28</v>
      </c>
      <c r="F15" s="255">
        <f>SUM(G15:H15)</f>
        <v>14</v>
      </c>
      <c r="G15" s="255">
        <v>11</v>
      </c>
      <c r="H15" s="255">
        <v>3</v>
      </c>
      <c r="I15" s="255">
        <f>SUM(J15:K15)</f>
        <v>11</v>
      </c>
      <c r="J15" s="255">
        <v>7</v>
      </c>
      <c r="K15" s="255">
        <v>4</v>
      </c>
      <c r="L15" s="255">
        <f>SUM(M15:N15)</f>
        <v>10</v>
      </c>
      <c r="M15" s="255">
        <v>4</v>
      </c>
      <c r="N15" s="255">
        <v>6</v>
      </c>
      <c r="O15" s="255">
        <f>SUM(P15:Q15)</f>
        <v>18</v>
      </c>
      <c r="P15" s="98">
        <v>12</v>
      </c>
      <c r="Q15" s="98">
        <v>6</v>
      </c>
      <c r="R15" s="255">
        <f>SUM(S15:T15)</f>
        <v>9</v>
      </c>
      <c r="S15" s="98">
        <v>7</v>
      </c>
      <c r="T15" s="256">
        <v>2</v>
      </c>
      <c r="U15" s="255">
        <f>SUM(V15:W15)</f>
        <v>14</v>
      </c>
      <c r="V15" s="98">
        <v>7</v>
      </c>
      <c r="W15" s="256">
        <v>7</v>
      </c>
    </row>
    <row r="16" spans="1:24" s="21" customFormat="1" ht="21" customHeight="1" x14ac:dyDescent="0.15">
      <c r="A16" s="634"/>
      <c r="B16" s="170" t="s">
        <v>403</v>
      </c>
      <c r="C16" s="97">
        <f t="shared" si="0"/>
        <v>75</v>
      </c>
      <c r="D16" s="365">
        <f>SUM(G16+J16+M16+P16+S16+V16)</f>
        <v>49</v>
      </c>
      <c r="E16" s="365">
        <f>SUM(H16+K16+N16+Q16+T16+W16)</f>
        <v>26</v>
      </c>
      <c r="F16" s="360">
        <f>SUM(G16:H16)</f>
        <v>14</v>
      </c>
      <c r="G16" s="360">
        <v>10</v>
      </c>
      <c r="H16" s="360">
        <v>4</v>
      </c>
      <c r="I16" s="360">
        <f>SUM(J16:K16)</f>
        <v>14</v>
      </c>
      <c r="J16" s="360">
        <v>11</v>
      </c>
      <c r="K16" s="360">
        <v>3</v>
      </c>
      <c r="L16" s="360">
        <f>SUM(M16:N16)</f>
        <v>11</v>
      </c>
      <c r="M16" s="360">
        <v>6</v>
      </c>
      <c r="N16" s="360">
        <v>5</v>
      </c>
      <c r="O16" s="360">
        <f>SUM(P16:Q16)</f>
        <v>10</v>
      </c>
      <c r="P16" s="98">
        <v>4</v>
      </c>
      <c r="Q16" s="98">
        <v>6</v>
      </c>
      <c r="R16" s="360">
        <f>SUM(S16:T16)</f>
        <v>18</v>
      </c>
      <c r="S16" s="98">
        <v>12</v>
      </c>
      <c r="T16" s="353">
        <v>6</v>
      </c>
      <c r="U16" s="360">
        <f>SUM(V16:W16)</f>
        <v>8</v>
      </c>
      <c r="V16" s="98">
        <v>6</v>
      </c>
      <c r="W16" s="353">
        <v>2</v>
      </c>
      <c r="X16" s="33"/>
    </row>
    <row r="17" spans="1:28" s="21" customFormat="1" ht="21" customHeight="1" x14ac:dyDescent="0.15">
      <c r="A17" s="634"/>
      <c r="B17" s="338" t="s">
        <v>421</v>
      </c>
      <c r="C17" s="340">
        <f t="shared" si="0"/>
        <v>91</v>
      </c>
      <c r="D17" s="341">
        <f>SUM(G17+J17+M17+P17+S17+V17)</f>
        <v>60</v>
      </c>
      <c r="E17" s="341">
        <f>H17+K17+N17+Q17+T17+W17</f>
        <v>31</v>
      </c>
      <c r="F17" s="341">
        <f>SUM(G17:H17)</f>
        <v>24</v>
      </c>
      <c r="G17" s="341">
        <v>17</v>
      </c>
      <c r="H17" s="341">
        <v>7</v>
      </c>
      <c r="I17" s="341">
        <f>SUM(J17:K17)</f>
        <v>14</v>
      </c>
      <c r="J17" s="341">
        <v>10</v>
      </c>
      <c r="K17" s="341">
        <v>4</v>
      </c>
      <c r="L17" s="341">
        <f>SUM(M17:N17)</f>
        <v>14</v>
      </c>
      <c r="M17" s="341">
        <v>11</v>
      </c>
      <c r="N17" s="341">
        <v>3</v>
      </c>
      <c r="O17" s="341">
        <f>SUM(P17:Q17)</f>
        <v>11</v>
      </c>
      <c r="P17" s="509">
        <v>6</v>
      </c>
      <c r="Q17" s="509">
        <v>5</v>
      </c>
      <c r="R17" s="341">
        <f>SUM(S17:T17)</f>
        <v>10</v>
      </c>
      <c r="S17" s="509">
        <v>4</v>
      </c>
      <c r="T17" s="510">
        <v>6</v>
      </c>
      <c r="U17" s="341">
        <f>SUM(V17:W17)</f>
        <v>18</v>
      </c>
      <c r="V17" s="509">
        <v>12</v>
      </c>
      <c r="W17" s="510">
        <v>6</v>
      </c>
    </row>
    <row r="18" spans="1:28" s="21" customFormat="1" ht="21" customHeight="1" x14ac:dyDescent="0.15">
      <c r="A18" s="635" t="s">
        <v>14</v>
      </c>
      <c r="B18" s="170" t="s">
        <v>381</v>
      </c>
      <c r="C18" s="374">
        <f t="shared" si="0"/>
        <v>41</v>
      </c>
      <c r="D18" s="513">
        <f>SUM(G18+J18+M18)</f>
        <v>30</v>
      </c>
      <c r="E18" s="513">
        <f>SUM(H18+K18+N18)</f>
        <v>11</v>
      </c>
      <c r="F18" s="513">
        <v>12</v>
      </c>
      <c r="G18" s="513">
        <v>10</v>
      </c>
      <c r="H18" s="513">
        <v>2</v>
      </c>
      <c r="I18" s="513">
        <f>J18+K18</f>
        <v>14</v>
      </c>
      <c r="J18" s="513">
        <v>9</v>
      </c>
      <c r="K18" s="513">
        <v>5</v>
      </c>
      <c r="L18" s="513">
        <f>M18+N18</f>
        <v>15</v>
      </c>
      <c r="M18" s="513">
        <v>11</v>
      </c>
      <c r="N18" s="513">
        <v>4</v>
      </c>
      <c r="O18" s="49"/>
      <c r="P18" s="49"/>
      <c r="Q18" s="49"/>
      <c r="R18" s="49"/>
      <c r="S18" s="49"/>
      <c r="T18" s="49"/>
      <c r="U18" s="49"/>
      <c r="V18" s="49"/>
      <c r="W18" s="49"/>
    </row>
    <row r="19" spans="1:28" s="21" customFormat="1" ht="19.5" customHeight="1" x14ac:dyDescent="0.15">
      <c r="A19" s="634"/>
      <c r="B19" s="170" t="s">
        <v>403</v>
      </c>
      <c r="C19" s="97">
        <f t="shared" si="0"/>
        <v>44</v>
      </c>
      <c r="D19" s="513">
        <f>SUM(G19+J19+M19)</f>
        <v>27</v>
      </c>
      <c r="E19" s="513">
        <v>17</v>
      </c>
      <c r="F19" s="513">
        <f>SUM(G19:H19)</f>
        <v>18</v>
      </c>
      <c r="G19" s="513">
        <v>8</v>
      </c>
      <c r="H19" s="513">
        <v>10</v>
      </c>
      <c r="I19" s="513">
        <f>J19+K19</f>
        <v>12</v>
      </c>
      <c r="J19" s="513">
        <v>10</v>
      </c>
      <c r="K19" s="513">
        <v>2</v>
      </c>
      <c r="L19" s="513">
        <f>M19+N19</f>
        <v>14</v>
      </c>
      <c r="M19" s="513">
        <v>9</v>
      </c>
      <c r="N19" s="513">
        <v>5</v>
      </c>
      <c r="O19" s="49"/>
      <c r="P19" s="49"/>
      <c r="Q19" s="49"/>
      <c r="R19" s="49"/>
      <c r="S19" s="49"/>
      <c r="T19" s="49"/>
      <c r="U19" s="49"/>
      <c r="V19" s="49"/>
      <c r="W19" s="49"/>
      <c r="X19" s="33"/>
      <c r="Y19" s="33"/>
      <c r="Z19" s="33"/>
      <c r="AA19" s="33"/>
    </row>
    <row r="20" spans="1:28" s="21" customFormat="1" ht="19.5" customHeight="1" x14ac:dyDescent="0.15">
      <c r="A20" s="636"/>
      <c r="B20" s="338" t="s">
        <v>421</v>
      </c>
      <c r="C20" s="340">
        <f t="shared" si="0"/>
        <v>43</v>
      </c>
      <c r="D20" s="391">
        <f>SUM(G20+J20+M20)</f>
        <v>27</v>
      </c>
      <c r="E20" s="341">
        <f>H20+K20+N20</f>
        <v>16</v>
      </c>
      <c r="F20" s="341">
        <f>SUM(G20:H20)</f>
        <v>13</v>
      </c>
      <c r="G20" s="341">
        <v>9</v>
      </c>
      <c r="H20" s="341">
        <v>4</v>
      </c>
      <c r="I20" s="341">
        <f>SUM(J20:K20)</f>
        <v>18</v>
      </c>
      <c r="J20" s="341">
        <v>8</v>
      </c>
      <c r="K20" s="341">
        <v>10</v>
      </c>
      <c r="L20" s="341">
        <f>SUM(M20:N20)</f>
        <v>12</v>
      </c>
      <c r="M20" s="341">
        <v>10</v>
      </c>
      <c r="N20" s="341">
        <v>2</v>
      </c>
      <c r="O20" s="49"/>
      <c r="P20" s="49"/>
      <c r="Q20" s="49"/>
      <c r="R20" s="49"/>
      <c r="S20" s="49"/>
      <c r="T20" s="49"/>
      <c r="U20" s="49"/>
      <c r="V20" s="49"/>
      <c r="W20" s="49"/>
      <c r="X20" s="33"/>
      <c r="Y20" s="33"/>
      <c r="Z20" s="33"/>
      <c r="AA20" s="33"/>
    </row>
    <row r="21" spans="1:28" s="21" customFormat="1" ht="21" customHeight="1" x14ac:dyDescent="0.15">
      <c r="A21" s="634" t="s">
        <v>247</v>
      </c>
      <c r="B21" s="170" t="s">
        <v>381</v>
      </c>
      <c r="C21" s="375">
        <f t="shared" si="0"/>
        <v>115</v>
      </c>
      <c r="D21" s="376">
        <f>SUM(G21+J21+M21)</f>
        <v>70</v>
      </c>
      <c r="E21" s="376">
        <f>SUM(H21+K21+N21)</f>
        <v>45</v>
      </c>
      <c r="F21" s="376">
        <f>G21+H21</f>
        <v>46</v>
      </c>
      <c r="G21" s="376">
        <v>30</v>
      </c>
      <c r="H21" s="376">
        <v>16</v>
      </c>
      <c r="I21" s="376">
        <f>J21+K21</f>
        <v>34</v>
      </c>
      <c r="J21" s="376">
        <v>23</v>
      </c>
      <c r="K21" s="376">
        <v>11</v>
      </c>
      <c r="L21" s="376">
        <f>M21+N21</f>
        <v>35</v>
      </c>
      <c r="M21" s="376">
        <v>17</v>
      </c>
      <c r="N21" s="376">
        <v>18</v>
      </c>
      <c r="O21" s="49"/>
      <c r="P21" s="49"/>
      <c r="Q21" s="49"/>
      <c r="R21" s="49"/>
      <c r="S21" s="49"/>
      <c r="T21" s="49"/>
      <c r="U21" s="49"/>
      <c r="V21" s="49"/>
      <c r="W21" s="49"/>
    </row>
    <row r="22" spans="1:28" s="33" customFormat="1" ht="21" customHeight="1" x14ac:dyDescent="0.15">
      <c r="A22" s="634"/>
      <c r="B22" s="170" t="s">
        <v>403</v>
      </c>
      <c r="C22" s="97">
        <f t="shared" si="0"/>
        <v>112</v>
      </c>
      <c r="D22" s="513">
        <f>SUM(G22+J22+M22)</f>
        <v>72</v>
      </c>
      <c r="E22" s="513">
        <f>H22+K22+N22</f>
        <v>40</v>
      </c>
      <c r="F22" s="513">
        <f>SUM(G22:H22)</f>
        <v>32</v>
      </c>
      <c r="G22" s="513">
        <v>19</v>
      </c>
      <c r="H22" s="513">
        <v>13</v>
      </c>
      <c r="I22" s="513">
        <f>SUM(J22:K22)</f>
        <v>45</v>
      </c>
      <c r="J22" s="513">
        <v>29</v>
      </c>
      <c r="K22" s="513">
        <v>16</v>
      </c>
      <c r="L22" s="513">
        <f>SUM(M22:N22)</f>
        <v>35</v>
      </c>
      <c r="M22" s="513">
        <v>24</v>
      </c>
      <c r="N22" s="513">
        <v>11</v>
      </c>
      <c r="O22" s="49"/>
      <c r="P22" s="49"/>
      <c r="Q22" s="49"/>
      <c r="R22" s="49"/>
      <c r="S22" s="49"/>
      <c r="T22" s="49"/>
      <c r="U22" s="49"/>
      <c r="V22" s="49"/>
      <c r="W22" s="49"/>
    </row>
    <row r="23" spans="1:28" s="21" customFormat="1" ht="21" customHeight="1" thickBot="1" x14ac:dyDescent="0.2">
      <c r="A23" s="637"/>
      <c r="B23" s="339" t="s">
        <v>421</v>
      </c>
      <c r="C23" s="342">
        <f t="shared" si="0"/>
        <v>114</v>
      </c>
      <c r="D23" s="511">
        <f>SUM(G23+J23+M23)</f>
        <v>74</v>
      </c>
      <c r="E23" s="511">
        <f>SUM(H23+K23+N23)</f>
        <v>40</v>
      </c>
      <c r="F23" s="511">
        <f>SUM(G23:H23)</f>
        <v>36</v>
      </c>
      <c r="G23" s="511">
        <v>25</v>
      </c>
      <c r="H23" s="511">
        <v>11</v>
      </c>
      <c r="I23" s="511">
        <f>SUM(J23:K23)</f>
        <v>32</v>
      </c>
      <c r="J23" s="511">
        <v>19</v>
      </c>
      <c r="K23" s="511">
        <v>13</v>
      </c>
      <c r="L23" s="511">
        <f>SUM(M23:N23)</f>
        <v>46</v>
      </c>
      <c r="M23" s="511">
        <v>30</v>
      </c>
      <c r="N23" s="511">
        <v>16</v>
      </c>
      <c r="O23" s="49"/>
      <c r="P23" s="49"/>
      <c r="Q23" s="49"/>
      <c r="R23" s="49"/>
      <c r="S23" s="49"/>
      <c r="T23" s="49"/>
      <c r="U23" s="49"/>
      <c r="V23" s="49"/>
      <c r="W23" s="49"/>
      <c r="X23" s="33"/>
      <c r="AB23" s="33"/>
    </row>
    <row r="24" spans="1:28" ht="18.75" customHeight="1" thickTop="1" x14ac:dyDescent="0.15">
      <c r="A24" s="3" t="s">
        <v>420</v>
      </c>
      <c r="B24" s="209"/>
    </row>
    <row r="25" spans="1:28" ht="41.25" customHeight="1" x14ac:dyDescent="0.15">
      <c r="A25" s="14"/>
      <c r="B25" s="209"/>
    </row>
    <row r="26" spans="1:28" ht="27" customHeight="1" x14ac:dyDescent="0.15">
      <c r="A26" s="17" t="s">
        <v>336</v>
      </c>
    </row>
    <row r="27" spans="1:28" ht="21" customHeight="1" thickBot="1" x14ac:dyDescent="0.2">
      <c r="S27" s="22"/>
      <c r="U27" s="22"/>
      <c r="V27" s="193" t="s">
        <v>358</v>
      </c>
    </row>
    <row r="28" spans="1:28" ht="27" customHeight="1" thickTop="1" x14ac:dyDescent="0.15">
      <c r="A28" s="629" t="s">
        <v>155</v>
      </c>
      <c r="B28" s="630"/>
      <c r="C28" s="638" t="s">
        <v>166</v>
      </c>
      <c r="D28" s="639"/>
      <c r="E28" s="650" t="s">
        <v>30</v>
      </c>
      <c r="F28" s="651"/>
      <c r="G28" s="651"/>
      <c r="H28" s="651"/>
      <c r="I28" s="651"/>
      <c r="J28" s="651"/>
      <c r="K28" s="651"/>
      <c r="L28" s="651"/>
      <c r="M28" s="651"/>
      <c r="N28" s="652"/>
      <c r="O28" s="638" t="s">
        <v>31</v>
      </c>
      <c r="P28" s="639"/>
      <c r="Q28" s="639"/>
      <c r="R28" s="653"/>
      <c r="S28" s="638" t="s">
        <v>13</v>
      </c>
      <c r="T28" s="639"/>
      <c r="U28" s="639"/>
      <c r="V28" s="639"/>
    </row>
    <row r="29" spans="1:28" ht="27" customHeight="1" x14ac:dyDescent="0.15">
      <c r="A29" s="625"/>
      <c r="B29" s="626"/>
      <c r="C29" s="640"/>
      <c r="D29" s="628"/>
      <c r="E29" s="641" t="s">
        <v>81</v>
      </c>
      <c r="F29" s="642"/>
      <c r="G29" s="642"/>
      <c r="H29" s="649"/>
      <c r="I29" s="641" t="s">
        <v>33</v>
      </c>
      <c r="J29" s="642"/>
      <c r="K29" s="649"/>
      <c r="L29" s="641" t="s">
        <v>34</v>
      </c>
      <c r="M29" s="642"/>
      <c r="N29" s="649"/>
      <c r="O29" s="641"/>
      <c r="P29" s="642"/>
      <c r="Q29" s="642"/>
      <c r="R29" s="649"/>
      <c r="S29" s="641"/>
      <c r="T29" s="642"/>
      <c r="U29" s="642"/>
      <c r="V29" s="642"/>
    </row>
    <row r="30" spans="1:28" ht="27" customHeight="1" x14ac:dyDescent="0.15">
      <c r="A30" s="631"/>
      <c r="B30" s="563"/>
      <c r="C30" s="641"/>
      <c r="D30" s="642"/>
      <c r="E30" s="583" t="s">
        <v>167</v>
      </c>
      <c r="F30" s="581"/>
      <c r="G30" s="190" t="s">
        <v>9</v>
      </c>
      <c r="H30" s="190" t="s">
        <v>10</v>
      </c>
      <c r="I30" s="190" t="s">
        <v>167</v>
      </c>
      <c r="J30" s="190" t="s">
        <v>9</v>
      </c>
      <c r="K30" s="190" t="s">
        <v>10</v>
      </c>
      <c r="L30" s="190" t="s">
        <v>167</v>
      </c>
      <c r="M30" s="190" t="s">
        <v>9</v>
      </c>
      <c r="N30" s="190" t="s">
        <v>10</v>
      </c>
      <c r="O30" s="583" t="s">
        <v>40</v>
      </c>
      <c r="P30" s="581"/>
      <c r="Q30" s="190" t="s">
        <v>9</v>
      </c>
      <c r="R30" s="190" t="s">
        <v>10</v>
      </c>
      <c r="S30" s="582" t="s">
        <v>40</v>
      </c>
      <c r="T30" s="582"/>
      <c r="U30" s="191" t="s">
        <v>9</v>
      </c>
      <c r="V30" s="191" t="s">
        <v>10</v>
      </c>
    </row>
    <row r="31" spans="1:28" s="21" customFormat="1" ht="27" customHeight="1" x14ac:dyDescent="0.15">
      <c r="A31" s="628" t="s">
        <v>382</v>
      </c>
      <c r="B31" s="626"/>
      <c r="C31" s="643">
        <v>2</v>
      </c>
      <c r="D31" s="644"/>
      <c r="E31" s="646">
        <v>183</v>
      </c>
      <c r="F31" s="646"/>
      <c r="G31" s="256">
        <v>103</v>
      </c>
      <c r="H31" s="256">
        <v>80</v>
      </c>
      <c r="I31" s="256">
        <v>41</v>
      </c>
      <c r="J31" s="256">
        <v>20</v>
      </c>
      <c r="K31" s="256">
        <v>21</v>
      </c>
      <c r="L31" s="256">
        <v>142</v>
      </c>
      <c r="M31" s="256">
        <v>83</v>
      </c>
      <c r="N31" s="256">
        <v>59</v>
      </c>
      <c r="O31" s="646">
        <v>18</v>
      </c>
      <c r="P31" s="646"/>
      <c r="Q31" s="256">
        <v>6</v>
      </c>
      <c r="R31" s="256">
        <v>12</v>
      </c>
      <c r="S31" s="644">
        <v>588</v>
      </c>
      <c r="T31" s="644"/>
      <c r="U31" s="257">
        <v>248</v>
      </c>
      <c r="V31" s="257">
        <v>340</v>
      </c>
      <c r="W31" s="33"/>
    </row>
    <row r="32" spans="1:28" s="33" customFormat="1" ht="27" customHeight="1" x14ac:dyDescent="0.15">
      <c r="A32" s="628" t="s">
        <v>404</v>
      </c>
      <c r="B32" s="626"/>
      <c r="C32" s="643">
        <v>2</v>
      </c>
      <c r="D32" s="644"/>
      <c r="E32" s="646">
        <v>177</v>
      </c>
      <c r="F32" s="646"/>
      <c r="G32" s="353">
        <v>98</v>
      </c>
      <c r="H32" s="353">
        <v>79</v>
      </c>
      <c r="I32" s="353">
        <v>36</v>
      </c>
      <c r="J32" s="353">
        <v>17</v>
      </c>
      <c r="K32" s="353">
        <v>19</v>
      </c>
      <c r="L32" s="353">
        <v>141</v>
      </c>
      <c r="M32" s="353">
        <v>81</v>
      </c>
      <c r="N32" s="353">
        <v>60</v>
      </c>
      <c r="O32" s="646">
        <v>17</v>
      </c>
      <c r="P32" s="646"/>
      <c r="Q32" s="353">
        <v>6</v>
      </c>
      <c r="R32" s="353">
        <v>11</v>
      </c>
      <c r="S32" s="644">
        <v>568</v>
      </c>
      <c r="T32" s="644"/>
      <c r="U32" s="354">
        <v>249</v>
      </c>
      <c r="V32" s="354">
        <v>319</v>
      </c>
    </row>
    <row r="33" spans="1:22" s="50" customFormat="1" ht="27" customHeight="1" thickBot="1" x14ac:dyDescent="0.2">
      <c r="A33" s="627" t="s">
        <v>422</v>
      </c>
      <c r="B33" s="620"/>
      <c r="C33" s="632">
        <v>2</v>
      </c>
      <c r="D33" s="633"/>
      <c r="E33" s="645">
        <v>163</v>
      </c>
      <c r="F33" s="645"/>
      <c r="G33" s="491">
        <v>90</v>
      </c>
      <c r="H33" s="491">
        <v>73</v>
      </c>
      <c r="I33" s="491">
        <v>35</v>
      </c>
      <c r="J33" s="491">
        <v>17</v>
      </c>
      <c r="K33" s="491">
        <v>18</v>
      </c>
      <c r="L33" s="491">
        <v>128</v>
      </c>
      <c r="M33" s="491">
        <v>73</v>
      </c>
      <c r="N33" s="491">
        <v>55</v>
      </c>
      <c r="O33" s="645">
        <v>14</v>
      </c>
      <c r="P33" s="645"/>
      <c r="Q33" s="491">
        <v>3</v>
      </c>
      <c r="R33" s="491">
        <v>11</v>
      </c>
      <c r="S33" s="633">
        <v>496</v>
      </c>
      <c r="T33" s="633"/>
      <c r="U33" s="492">
        <v>230</v>
      </c>
      <c r="V33" s="492">
        <v>266</v>
      </c>
    </row>
    <row r="34" spans="1:22" ht="19.5" customHeight="1" thickTop="1" x14ac:dyDescent="0.15">
      <c r="A34" s="3" t="s">
        <v>420</v>
      </c>
      <c r="B34" s="209"/>
    </row>
    <row r="35" spans="1:22" ht="27" customHeight="1" x14ac:dyDescent="0.15">
      <c r="A35" s="14"/>
      <c r="B35" s="209"/>
    </row>
    <row r="36" spans="1:22" ht="27" customHeight="1" x14ac:dyDescent="0.15">
      <c r="A36" s="14"/>
      <c r="B36" s="209"/>
    </row>
    <row r="37" spans="1:22" ht="27" customHeight="1" x14ac:dyDescent="0.15">
      <c r="A37" s="14"/>
      <c r="B37" s="209"/>
    </row>
    <row r="38" spans="1:22" ht="27" customHeight="1" x14ac:dyDescent="0.15">
      <c r="A38" s="14"/>
      <c r="B38" s="209"/>
    </row>
    <row r="39" spans="1:22" ht="27" customHeight="1" x14ac:dyDescent="0.15">
      <c r="A39" s="14"/>
      <c r="B39" s="209"/>
    </row>
    <row r="40" spans="1:22" ht="27" customHeight="1" x14ac:dyDescent="0.15">
      <c r="A40" s="14"/>
      <c r="B40" s="209"/>
    </row>
    <row r="41" spans="1:22" ht="26.25" customHeight="1" x14ac:dyDescent="0.15"/>
    <row r="42" spans="1:22" ht="15" customHeight="1" x14ac:dyDescent="0.15"/>
    <row r="43" spans="1:22" ht="15" customHeight="1" x14ac:dyDescent="0.15"/>
    <row r="44" spans="1:22" ht="37.5" customHeight="1" x14ac:dyDescent="0.15"/>
    <row r="45" spans="1:22" ht="17.25" customHeight="1" x14ac:dyDescent="0.15"/>
    <row r="46" spans="1:22" ht="17.25" customHeight="1" x14ac:dyDescent="0.15"/>
    <row r="47" spans="1:22" ht="17.25" customHeight="1" x14ac:dyDescent="0.15"/>
    <row r="48" spans="1:22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8" customHeight="1" x14ac:dyDescent="0.15"/>
    <row r="55" ht="25.9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</sheetData>
  <mergeCells count="71">
    <mergeCell ref="R9:S9"/>
    <mergeCell ref="P9:Q9"/>
    <mergeCell ref="L9:M9"/>
    <mergeCell ref="S28:V29"/>
    <mergeCell ref="E31:F31"/>
    <mergeCell ref="O31:P31"/>
    <mergeCell ref="S31:T31"/>
    <mergeCell ref="E29:H29"/>
    <mergeCell ref="I29:K29"/>
    <mergeCell ref="E28:N28"/>
    <mergeCell ref="L29:N29"/>
    <mergeCell ref="O28:R29"/>
    <mergeCell ref="L13:N13"/>
    <mergeCell ref="C13:E13"/>
    <mergeCell ref="F13:H13"/>
    <mergeCell ref="O13:Q13"/>
    <mergeCell ref="R13:T13"/>
    <mergeCell ref="I13:K13"/>
    <mergeCell ref="C32:D32"/>
    <mergeCell ref="E32:F32"/>
    <mergeCell ref="O32:P32"/>
    <mergeCell ref="S32:T32"/>
    <mergeCell ref="S30:T30"/>
    <mergeCell ref="O30:P30"/>
    <mergeCell ref="U13:W13"/>
    <mergeCell ref="A33:B33"/>
    <mergeCell ref="A31:B31"/>
    <mergeCell ref="A28:B30"/>
    <mergeCell ref="C33:D33"/>
    <mergeCell ref="A13:B14"/>
    <mergeCell ref="A15:A17"/>
    <mergeCell ref="A18:A20"/>
    <mergeCell ref="A21:A23"/>
    <mergeCell ref="C28:D30"/>
    <mergeCell ref="C31:D31"/>
    <mergeCell ref="A32:B32"/>
    <mergeCell ref="E33:F33"/>
    <mergeCell ref="S33:T33"/>
    <mergeCell ref="O33:P33"/>
    <mergeCell ref="E30:F30"/>
    <mergeCell ref="F4:K4"/>
    <mergeCell ref="F5:G6"/>
    <mergeCell ref="K5:K6"/>
    <mergeCell ref="A9:C9"/>
    <mergeCell ref="D9:E9"/>
    <mergeCell ref="F9:G9"/>
    <mergeCell ref="A4:C6"/>
    <mergeCell ref="A7:C7"/>
    <mergeCell ref="I5:I6"/>
    <mergeCell ref="J5:J6"/>
    <mergeCell ref="H5:H6"/>
    <mergeCell ref="D4:E6"/>
    <mergeCell ref="D7:E7"/>
    <mergeCell ref="A8:C8"/>
    <mergeCell ref="L4:Q4"/>
    <mergeCell ref="N5:O5"/>
    <mergeCell ref="R4:U4"/>
    <mergeCell ref="P5:Q6"/>
    <mergeCell ref="T5:T6"/>
    <mergeCell ref="L5:M6"/>
    <mergeCell ref="R5:S6"/>
    <mergeCell ref="U5:U6"/>
    <mergeCell ref="P7:Q7"/>
    <mergeCell ref="L7:M7"/>
    <mergeCell ref="F7:G7"/>
    <mergeCell ref="R7:S7"/>
    <mergeCell ref="D8:E8"/>
    <mergeCell ref="F8:G8"/>
    <mergeCell ref="L8:M8"/>
    <mergeCell ref="P8:Q8"/>
    <mergeCell ref="R8:S8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CFF"/>
    <pageSetUpPr fitToPage="1"/>
  </sheetPr>
  <dimension ref="A1:X40"/>
  <sheetViews>
    <sheetView zoomScaleNormal="100" zoomScaleSheetLayoutView="100" workbookViewId="0">
      <selection activeCell="K53" sqref="K53"/>
    </sheetView>
  </sheetViews>
  <sheetFormatPr defaultRowHeight="13.5" x14ac:dyDescent="0.15"/>
  <cols>
    <col min="1" max="1" width="10" style="10" customWidth="1"/>
    <col min="2" max="2" width="6.625" style="10" customWidth="1"/>
    <col min="3" max="16" width="5.625" style="10" customWidth="1"/>
    <col min="17" max="17" width="4.875" style="10" customWidth="1"/>
    <col min="18" max="18" width="5.875" style="10" customWidth="1"/>
    <col min="19" max="27" width="5.75" style="10" customWidth="1"/>
    <col min="28" max="16384" width="9" style="10"/>
  </cols>
  <sheetData>
    <row r="1" spans="1:17" ht="27" customHeight="1" x14ac:dyDescent="0.15">
      <c r="A1" s="38" t="s">
        <v>361</v>
      </c>
    </row>
    <row r="2" spans="1:17" ht="22.5" customHeight="1" x14ac:dyDescent="0.15">
      <c r="A2" s="46" t="s">
        <v>165</v>
      </c>
    </row>
    <row r="3" spans="1:17" ht="18" customHeight="1" thickBot="1" x14ac:dyDescent="0.2">
      <c r="A3" s="46"/>
      <c r="M3" s="43"/>
      <c r="N3" s="43"/>
      <c r="P3" s="146" t="s">
        <v>358</v>
      </c>
    </row>
    <row r="4" spans="1:17" ht="19.5" customHeight="1" thickTop="1" x14ac:dyDescent="0.15">
      <c r="A4" s="630" t="s">
        <v>155</v>
      </c>
      <c r="B4" s="638" t="s">
        <v>232</v>
      </c>
      <c r="C4" s="657" t="s">
        <v>2</v>
      </c>
      <c r="D4" s="657"/>
      <c r="E4" s="587" t="s">
        <v>12</v>
      </c>
      <c r="F4" s="587"/>
      <c r="G4" s="587"/>
      <c r="H4" s="587"/>
      <c r="I4" s="587"/>
      <c r="J4" s="587"/>
      <c r="K4" s="587"/>
      <c r="L4" s="587"/>
      <c r="M4" s="587"/>
      <c r="N4" s="657" t="s">
        <v>31</v>
      </c>
      <c r="O4" s="657"/>
      <c r="P4" s="650"/>
    </row>
    <row r="5" spans="1:17" ht="24.75" customHeight="1" x14ac:dyDescent="0.15">
      <c r="A5" s="626"/>
      <c r="B5" s="640"/>
      <c r="C5" s="658"/>
      <c r="D5" s="658"/>
      <c r="E5" s="582" t="s">
        <v>178</v>
      </c>
      <c r="F5" s="582"/>
      <c r="G5" s="582"/>
      <c r="H5" s="658" t="s">
        <v>33</v>
      </c>
      <c r="I5" s="658"/>
      <c r="J5" s="658"/>
      <c r="K5" s="658" t="s">
        <v>34</v>
      </c>
      <c r="L5" s="658"/>
      <c r="M5" s="658"/>
      <c r="N5" s="658"/>
      <c r="O5" s="658"/>
      <c r="P5" s="659"/>
    </row>
    <row r="6" spans="1:17" ht="17.25" customHeight="1" x14ac:dyDescent="0.15">
      <c r="A6" s="563"/>
      <c r="B6" s="641"/>
      <c r="C6" s="658"/>
      <c r="D6" s="658"/>
      <c r="E6" s="85" t="s">
        <v>167</v>
      </c>
      <c r="F6" s="85" t="s">
        <v>9</v>
      </c>
      <c r="G6" s="85" t="s">
        <v>10</v>
      </c>
      <c r="H6" s="85" t="s">
        <v>167</v>
      </c>
      <c r="I6" s="85" t="s">
        <v>9</v>
      </c>
      <c r="J6" s="85" t="s">
        <v>10</v>
      </c>
      <c r="K6" s="85" t="s">
        <v>167</v>
      </c>
      <c r="L6" s="85" t="s">
        <v>9</v>
      </c>
      <c r="M6" s="85" t="s">
        <v>10</v>
      </c>
      <c r="N6" s="72" t="s">
        <v>167</v>
      </c>
      <c r="O6" s="85" t="s">
        <v>9</v>
      </c>
      <c r="P6" s="86" t="s">
        <v>10</v>
      </c>
    </row>
    <row r="7" spans="1:17" s="35" customFormat="1" ht="20.25" customHeight="1" x14ac:dyDescent="0.15">
      <c r="A7" s="252" t="s">
        <v>380</v>
      </c>
      <c r="B7" s="265">
        <v>14</v>
      </c>
      <c r="C7" s="646">
        <v>98</v>
      </c>
      <c r="D7" s="646"/>
      <c r="E7" s="261">
        <v>226</v>
      </c>
      <c r="F7" s="261">
        <v>7</v>
      </c>
      <c r="G7" s="261">
        <v>219</v>
      </c>
      <c r="H7" s="261">
        <v>176</v>
      </c>
      <c r="I7" s="261">
        <v>6</v>
      </c>
      <c r="J7" s="261">
        <v>170</v>
      </c>
      <c r="K7" s="261">
        <v>50</v>
      </c>
      <c r="L7" s="270">
        <v>1</v>
      </c>
      <c r="M7" s="261">
        <v>49</v>
      </c>
      <c r="N7" s="261">
        <v>20</v>
      </c>
      <c r="O7" s="261">
        <v>7</v>
      </c>
      <c r="P7" s="261">
        <v>13</v>
      </c>
    </row>
    <row r="8" spans="1:17" ht="20.25" customHeight="1" x14ac:dyDescent="0.15">
      <c r="A8" s="372" t="s">
        <v>402</v>
      </c>
      <c r="B8" s="370">
        <v>14</v>
      </c>
      <c r="C8" s="646">
        <v>97</v>
      </c>
      <c r="D8" s="646"/>
      <c r="E8" s="368">
        <v>235</v>
      </c>
      <c r="F8" s="368">
        <v>10</v>
      </c>
      <c r="G8" s="368">
        <v>225</v>
      </c>
      <c r="H8" s="368">
        <v>182</v>
      </c>
      <c r="I8" s="368">
        <v>9</v>
      </c>
      <c r="J8" s="368">
        <v>173</v>
      </c>
      <c r="K8" s="368">
        <v>53</v>
      </c>
      <c r="L8" s="369">
        <v>1</v>
      </c>
      <c r="M8" s="368">
        <v>52</v>
      </c>
      <c r="N8" s="368">
        <v>21</v>
      </c>
      <c r="O8" s="368">
        <v>7</v>
      </c>
      <c r="P8" s="368">
        <v>14</v>
      </c>
    </row>
    <row r="9" spans="1:17" ht="20.25" customHeight="1" thickBot="1" x14ac:dyDescent="0.2">
      <c r="A9" s="371" t="s">
        <v>423</v>
      </c>
      <c r="B9" s="489">
        <v>14</v>
      </c>
      <c r="C9" s="645">
        <v>97</v>
      </c>
      <c r="D9" s="645"/>
      <c r="E9" s="490">
        <v>237</v>
      </c>
      <c r="F9" s="490">
        <v>8</v>
      </c>
      <c r="G9" s="490">
        <v>229</v>
      </c>
      <c r="H9" s="490">
        <v>184</v>
      </c>
      <c r="I9" s="490">
        <v>8</v>
      </c>
      <c r="J9" s="490">
        <v>176</v>
      </c>
      <c r="K9" s="490">
        <v>53</v>
      </c>
      <c r="L9" s="495" t="s">
        <v>444</v>
      </c>
      <c r="M9" s="490">
        <v>53</v>
      </c>
      <c r="N9" s="490">
        <v>22</v>
      </c>
      <c r="O9" s="490">
        <v>6</v>
      </c>
      <c r="P9" s="490">
        <v>16</v>
      </c>
    </row>
    <row r="10" spans="1:17" ht="18" customHeight="1" thickTop="1" x14ac:dyDescent="0.15">
      <c r="A10" s="42"/>
      <c r="B10" s="2"/>
      <c r="C10" s="2"/>
      <c r="D10" s="2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</row>
    <row r="11" spans="1:17" ht="22.5" customHeight="1" x14ac:dyDescent="0.15">
      <c r="A11" s="46" t="s">
        <v>164</v>
      </c>
    </row>
    <row r="12" spans="1:17" ht="16.5" customHeight="1" thickBot="1" x14ac:dyDescent="0.2">
      <c r="A12" s="46"/>
      <c r="N12" s="39"/>
      <c r="O12" s="193" t="s">
        <v>358</v>
      </c>
    </row>
    <row r="13" spans="1:17" s="21" customFormat="1" ht="21" customHeight="1" thickTop="1" x14ac:dyDescent="0.15">
      <c r="A13" s="590" t="s">
        <v>39</v>
      </c>
      <c r="B13" s="590" t="s">
        <v>105</v>
      </c>
      <c r="C13" s="587"/>
      <c r="D13" s="587"/>
      <c r="E13" s="587"/>
      <c r="F13" s="587"/>
      <c r="G13" s="587" t="s">
        <v>35</v>
      </c>
      <c r="H13" s="656"/>
      <c r="I13" s="656"/>
      <c r="J13" s="591" t="s">
        <v>36</v>
      </c>
      <c r="K13" s="601"/>
      <c r="L13" s="590"/>
      <c r="M13" s="591" t="s">
        <v>37</v>
      </c>
      <c r="N13" s="601"/>
      <c r="O13" s="601"/>
    </row>
    <row r="14" spans="1:17" s="21" customFormat="1" ht="21.75" customHeight="1" x14ac:dyDescent="0.15">
      <c r="A14" s="581"/>
      <c r="B14" s="189" t="s">
        <v>167</v>
      </c>
      <c r="C14" s="583" t="s">
        <v>9</v>
      </c>
      <c r="D14" s="581"/>
      <c r="E14" s="582" t="s">
        <v>10</v>
      </c>
      <c r="F14" s="582"/>
      <c r="G14" s="190" t="s">
        <v>167</v>
      </c>
      <c r="H14" s="190" t="s">
        <v>9</v>
      </c>
      <c r="I14" s="190" t="s">
        <v>10</v>
      </c>
      <c r="J14" s="191" t="s">
        <v>167</v>
      </c>
      <c r="K14" s="190" t="s">
        <v>211</v>
      </c>
      <c r="L14" s="190" t="s">
        <v>212</v>
      </c>
      <c r="M14" s="190" t="s">
        <v>167</v>
      </c>
      <c r="N14" s="189" t="s">
        <v>211</v>
      </c>
      <c r="O14" s="191" t="s">
        <v>212</v>
      </c>
      <c r="P14" s="33"/>
    </row>
    <row r="15" spans="1:17" s="33" customFormat="1" ht="20.25" customHeight="1" x14ac:dyDescent="0.15">
      <c r="A15" s="252" t="s">
        <v>380</v>
      </c>
      <c r="B15" s="262">
        <v>2324</v>
      </c>
      <c r="C15" s="644">
        <v>1197</v>
      </c>
      <c r="D15" s="644"/>
      <c r="E15" s="644">
        <v>1127</v>
      </c>
      <c r="F15" s="644"/>
      <c r="G15" s="260">
        <v>693</v>
      </c>
      <c r="H15" s="260">
        <v>359</v>
      </c>
      <c r="I15" s="260">
        <v>334</v>
      </c>
      <c r="J15" s="260">
        <v>780</v>
      </c>
      <c r="K15" s="260">
        <v>403</v>
      </c>
      <c r="L15" s="260">
        <v>377</v>
      </c>
      <c r="M15" s="260">
        <v>851</v>
      </c>
      <c r="N15" s="260">
        <v>435</v>
      </c>
      <c r="O15" s="260">
        <v>416</v>
      </c>
    </row>
    <row r="16" spans="1:17" s="21" customFormat="1" ht="20.25" customHeight="1" x14ac:dyDescent="0.15">
      <c r="A16" s="252" t="s">
        <v>402</v>
      </c>
      <c r="B16" s="366">
        <v>2151</v>
      </c>
      <c r="C16" s="644">
        <v>1128</v>
      </c>
      <c r="D16" s="644"/>
      <c r="E16" s="644">
        <v>1023</v>
      </c>
      <c r="F16" s="644"/>
      <c r="G16" s="367">
        <v>635</v>
      </c>
      <c r="H16" s="367">
        <v>341</v>
      </c>
      <c r="I16" s="367">
        <v>294</v>
      </c>
      <c r="J16" s="367">
        <v>732</v>
      </c>
      <c r="K16" s="367">
        <v>377</v>
      </c>
      <c r="L16" s="367">
        <v>355</v>
      </c>
      <c r="M16" s="367">
        <v>784</v>
      </c>
      <c r="N16" s="367">
        <v>410</v>
      </c>
      <c r="O16" s="367">
        <v>374</v>
      </c>
      <c r="Q16" s="33"/>
    </row>
    <row r="17" spans="1:24" s="21" customFormat="1" ht="20.25" customHeight="1" thickBot="1" x14ac:dyDescent="0.2">
      <c r="A17" s="329" t="s">
        <v>419</v>
      </c>
      <c r="B17" s="482">
        <v>2003</v>
      </c>
      <c r="C17" s="633">
        <v>1026</v>
      </c>
      <c r="D17" s="633"/>
      <c r="E17" s="633">
        <v>977</v>
      </c>
      <c r="F17" s="633"/>
      <c r="G17" s="483">
        <v>636</v>
      </c>
      <c r="H17" s="483">
        <v>310</v>
      </c>
      <c r="I17" s="483">
        <v>326</v>
      </c>
      <c r="J17" s="483">
        <v>632</v>
      </c>
      <c r="K17" s="483">
        <v>341</v>
      </c>
      <c r="L17" s="483">
        <v>291</v>
      </c>
      <c r="M17" s="483">
        <v>735</v>
      </c>
      <c r="N17" s="483">
        <v>375</v>
      </c>
      <c r="O17" s="483">
        <v>360</v>
      </c>
    </row>
    <row r="18" spans="1:24" ht="18" customHeight="1" thickTop="1" x14ac:dyDescent="0.15">
      <c r="F18" s="33"/>
      <c r="G18" s="21"/>
      <c r="H18" s="21"/>
      <c r="I18" s="21"/>
      <c r="J18" s="21"/>
      <c r="K18" s="21"/>
    </row>
    <row r="19" spans="1:24" ht="18" customHeight="1" x14ac:dyDescent="0.15">
      <c r="A19" s="46" t="s">
        <v>362</v>
      </c>
      <c r="R19" s="44"/>
      <c r="S19" s="44"/>
      <c r="T19" s="44"/>
      <c r="U19" s="44"/>
      <c r="V19" s="44"/>
      <c r="W19" s="44"/>
      <c r="X19" s="45"/>
    </row>
    <row r="20" spans="1:24" ht="16.5" customHeight="1" thickBot="1" x14ac:dyDescent="0.2">
      <c r="A20" s="46"/>
      <c r="M20" s="43"/>
      <c r="N20" s="43"/>
      <c r="P20" s="208" t="s">
        <v>358</v>
      </c>
    </row>
    <row r="21" spans="1:24" ht="20.25" customHeight="1" thickTop="1" x14ac:dyDescent="0.15">
      <c r="A21" s="630" t="s">
        <v>155</v>
      </c>
      <c r="B21" s="638" t="s">
        <v>232</v>
      </c>
      <c r="C21" s="657" t="s">
        <v>2</v>
      </c>
      <c r="D21" s="657"/>
      <c r="E21" s="587" t="s">
        <v>12</v>
      </c>
      <c r="F21" s="587"/>
      <c r="G21" s="587"/>
      <c r="H21" s="587"/>
      <c r="I21" s="587"/>
      <c r="J21" s="587"/>
      <c r="K21" s="587"/>
      <c r="L21" s="587"/>
      <c r="M21" s="587"/>
      <c r="N21" s="657" t="s">
        <v>31</v>
      </c>
      <c r="O21" s="657"/>
      <c r="P21" s="650"/>
    </row>
    <row r="22" spans="1:24" ht="20.25" customHeight="1" x14ac:dyDescent="0.15">
      <c r="A22" s="626"/>
      <c r="B22" s="640"/>
      <c r="C22" s="658"/>
      <c r="D22" s="658"/>
      <c r="E22" s="582" t="s">
        <v>178</v>
      </c>
      <c r="F22" s="582"/>
      <c r="G22" s="582"/>
      <c r="H22" s="658" t="s">
        <v>33</v>
      </c>
      <c r="I22" s="658"/>
      <c r="J22" s="658"/>
      <c r="K22" s="658" t="s">
        <v>34</v>
      </c>
      <c r="L22" s="658"/>
      <c r="M22" s="658"/>
      <c r="N22" s="658"/>
      <c r="O22" s="658"/>
      <c r="P22" s="659"/>
    </row>
    <row r="23" spans="1:24" s="21" customFormat="1" ht="20.25" customHeight="1" x14ac:dyDescent="0.15">
      <c r="A23" s="563"/>
      <c r="B23" s="641"/>
      <c r="C23" s="658"/>
      <c r="D23" s="658"/>
      <c r="E23" s="199" t="s">
        <v>167</v>
      </c>
      <c r="F23" s="199" t="s">
        <v>9</v>
      </c>
      <c r="G23" s="199" t="s">
        <v>10</v>
      </c>
      <c r="H23" s="199" t="s">
        <v>167</v>
      </c>
      <c r="I23" s="199" t="s">
        <v>9</v>
      </c>
      <c r="J23" s="199" t="s">
        <v>10</v>
      </c>
      <c r="K23" s="199" t="s">
        <v>167</v>
      </c>
      <c r="L23" s="199" t="s">
        <v>9</v>
      </c>
      <c r="M23" s="199" t="s">
        <v>10</v>
      </c>
      <c r="N23" s="202" t="s">
        <v>167</v>
      </c>
      <c r="O23" s="199" t="s">
        <v>9</v>
      </c>
      <c r="P23" s="201" t="s">
        <v>10</v>
      </c>
    </row>
    <row r="24" spans="1:24" s="21" customFormat="1" ht="20.25" customHeight="1" x14ac:dyDescent="0.15">
      <c r="A24" s="252" t="s">
        <v>380</v>
      </c>
      <c r="B24" s="265">
        <v>2</v>
      </c>
      <c r="C24" s="646">
        <v>15</v>
      </c>
      <c r="D24" s="646"/>
      <c r="E24" s="261">
        <f>SUM(F24:G24)</f>
        <v>65</v>
      </c>
      <c r="F24" s="171">
        <v>3</v>
      </c>
      <c r="G24" s="261">
        <v>62</v>
      </c>
      <c r="H24" s="261">
        <f>SUM(I24:J24)</f>
        <v>45</v>
      </c>
      <c r="I24" s="261">
        <v>3</v>
      </c>
      <c r="J24" s="261">
        <v>42</v>
      </c>
      <c r="K24" s="261">
        <f>SUM(L24:M24)</f>
        <v>20</v>
      </c>
      <c r="L24" s="270" t="s">
        <v>270</v>
      </c>
      <c r="M24" s="261">
        <v>20</v>
      </c>
      <c r="N24" s="261">
        <f>SUM(O24:P24)</f>
        <v>9</v>
      </c>
      <c r="O24" s="261">
        <v>3</v>
      </c>
      <c r="P24" s="261">
        <v>6</v>
      </c>
    </row>
    <row r="25" spans="1:24" s="21" customFormat="1" ht="18" customHeight="1" x14ac:dyDescent="0.15">
      <c r="A25" s="272" t="s">
        <v>402</v>
      </c>
      <c r="B25" s="370">
        <v>2</v>
      </c>
      <c r="C25" s="646">
        <v>15</v>
      </c>
      <c r="D25" s="646"/>
      <c r="E25" s="368">
        <v>69</v>
      </c>
      <c r="F25" s="171">
        <v>4</v>
      </c>
      <c r="G25" s="368">
        <v>65</v>
      </c>
      <c r="H25" s="368">
        <v>47</v>
      </c>
      <c r="I25" s="368">
        <v>4</v>
      </c>
      <c r="J25" s="368">
        <v>43</v>
      </c>
      <c r="K25" s="368">
        <v>22</v>
      </c>
      <c r="L25" s="369" t="s">
        <v>270</v>
      </c>
      <c r="M25" s="368">
        <v>22</v>
      </c>
      <c r="N25" s="368">
        <v>10</v>
      </c>
      <c r="O25" s="368">
        <v>3</v>
      </c>
      <c r="P25" s="368">
        <v>7</v>
      </c>
      <c r="Q25" s="33"/>
    </row>
    <row r="26" spans="1:24" s="21" customFormat="1" ht="18" customHeight="1" thickBot="1" x14ac:dyDescent="0.2">
      <c r="A26" s="329" t="s">
        <v>419</v>
      </c>
      <c r="B26" s="489">
        <v>2</v>
      </c>
      <c r="C26" s="645">
        <v>15</v>
      </c>
      <c r="D26" s="645"/>
      <c r="E26" s="490">
        <v>71</v>
      </c>
      <c r="F26" s="496">
        <v>5</v>
      </c>
      <c r="G26" s="490">
        <v>66</v>
      </c>
      <c r="H26" s="490">
        <v>48</v>
      </c>
      <c r="I26" s="490">
        <v>5</v>
      </c>
      <c r="J26" s="490">
        <v>43</v>
      </c>
      <c r="K26" s="490">
        <v>23</v>
      </c>
      <c r="L26" s="495" t="s">
        <v>444</v>
      </c>
      <c r="M26" s="490">
        <v>23</v>
      </c>
      <c r="N26" s="490">
        <v>9</v>
      </c>
      <c r="O26" s="490">
        <v>3</v>
      </c>
      <c r="P26" s="490">
        <v>6</v>
      </c>
    </row>
    <row r="27" spans="1:24" ht="18" customHeight="1" thickTop="1" x14ac:dyDescent="0.15">
      <c r="A27" s="42"/>
      <c r="B27" s="253"/>
      <c r="C27" s="253"/>
      <c r="D27" s="253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35"/>
    </row>
    <row r="28" spans="1:24" ht="18" customHeight="1" x14ac:dyDescent="0.15">
      <c r="A28" s="46" t="s">
        <v>363</v>
      </c>
    </row>
    <row r="29" spans="1:24" ht="18" customHeight="1" thickBot="1" x14ac:dyDescent="0.2">
      <c r="A29" s="46"/>
      <c r="N29" s="39"/>
      <c r="O29" s="193" t="s">
        <v>358</v>
      </c>
    </row>
    <row r="30" spans="1:24" ht="21" customHeight="1" thickTop="1" x14ac:dyDescent="0.15">
      <c r="A30" s="590" t="s">
        <v>39</v>
      </c>
      <c r="B30" s="590" t="s">
        <v>105</v>
      </c>
      <c r="C30" s="587"/>
      <c r="D30" s="587"/>
      <c r="E30" s="587"/>
      <c r="F30" s="587"/>
      <c r="G30" s="587" t="s">
        <v>364</v>
      </c>
      <c r="H30" s="656"/>
      <c r="I30" s="656"/>
      <c r="J30" s="591" t="s">
        <v>365</v>
      </c>
      <c r="K30" s="601"/>
      <c r="L30" s="590"/>
      <c r="M30" s="591" t="s">
        <v>366</v>
      </c>
      <c r="N30" s="601"/>
      <c r="O30" s="601"/>
      <c r="P30" s="21"/>
    </row>
    <row r="31" spans="1:24" ht="20.25" customHeight="1" x14ac:dyDescent="0.15">
      <c r="A31" s="581"/>
      <c r="B31" s="189" t="s">
        <v>167</v>
      </c>
      <c r="C31" s="583" t="s">
        <v>9</v>
      </c>
      <c r="D31" s="581"/>
      <c r="E31" s="582" t="s">
        <v>10</v>
      </c>
      <c r="F31" s="582"/>
      <c r="G31" s="190" t="s">
        <v>167</v>
      </c>
      <c r="H31" s="190" t="s">
        <v>9</v>
      </c>
      <c r="I31" s="190" t="s">
        <v>10</v>
      </c>
      <c r="J31" s="191" t="s">
        <v>167</v>
      </c>
      <c r="K31" s="190" t="s">
        <v>211</v>
      </c>
      <c r="L31" s="190" t="s">
        <v>212</v>
      </c>
      <c r="M31" s="190" t="s">
        <v>167</v>
      </c>
      <c r="N31" s="189" t="s">
        <v>211</v>
      </c>
      <c r="O31" s="191" t="s">
        <v>212</v>
      </c>
      <c r="P31" s="33"/>
    </row>
    <row r="32" spans="1:24" ht="20.25" customHeight="1" x14ac:dyDescent="0.15">
      <c r="A32" s="252" t="s">
        <v>380</v>
      </c>
      <c r="B32" s="258">
        <f>SUM(C32:F32)</f>
        <v>442</v>
      </c>
      <c r="C32" s="646">
        <v>236</v>
      </c>
      <c r="D32" s="646"/>
      <c r="E32" s="646">
        <v>206</v>
      </c>
      <c r="F32" s="646"/>
      <c r="G32" s="256">
        <f>SUM(H32:I32)</f>
        <v>6</v>
      </c>
      <c r="H32" s="256">
        <v>3</v>
      </c>
      <c r="I32" s="256">
        <v>3</v>
      </c>
      <c r="J32" s="256">
        <f>SUM(K32:L32)</f>
        <v>25</v>
      </c>
      <c r="K32" s="256">
        <v>14</v>
      </c>
      <c r="L32" s="256">
        <v>11</v>
      </c>
      <c r="M32" s="256">
        <f>SUM(N32:O32)</f>
        <v>28</v>
      </c>
      <c r="N32" s="256">
        <v>14</v>
      </c>
      <c r="O32" s="256">
        <v>14</v>
      </c>
      <c r="P32" s="33"/>
    </row>
    <row r="33" spans="1:18" s="21" customFormat="1" ht="20.25" customHeight="1" x14ac:dyDescent="0.15">
      <c r="A33" s="396" t="s">
        <v>402</v>
      </c>
      <c r="B33" s="385">
        <v>451</v>
      </c>
      <c r="C33" s="646">
        <v>237</v>
      </c>
      <c r="D33" s="646"/>
      <c r="E33" s="646">
        <v>214</v>
      </c>
      <c r="F33" s="646"/>
      <c r="G33" s="378">
        <v>6</v>
      </c>
      <c r="H33" s="378">
        <v>3</v>
      </c>
      <c r="I33" s="378">
        <v>3</v>
      </c>
      <c r="J33" s="378">
        <v>25</v>
      </c>
      <c r="K33" s="378">
        <v>16</v>
      </c>
      <c r="L33" s="378">
        <v>9</v>
      </c>
      <c r="M33" s="378">
        <v>29</v>
      </c>
      <c r="N33" s="378">
        <v>15</v>
      </c>
      <c r="O33" s="378">
        <v>14</v>
      </c>
      <c r="P33" s="33"/>
      <c r="R33" s="33"/>
    </row>
    <row r="34" spans="1:18" ht="20.25" customHeight="1" thickBot="1" x14ac:dyDescent="0.2">
      <c r="A34" s="389" t="s">
        <v>419</v>
      </c>
      <c r="B34" s="489">
        <v>424</v>
      </c>
      <c r="C34" s="645">
        <v>227</v>
      </c>
      <c r="D34" s="645"/>
      <c r="E34" s="645">
        <v>197</v>
      </c>
      <c r="F34" s="645"/>
      <c r="G34" s="483">
        <v>6</v>
      </c>
      <c r="H34" s="483">
        <v>2</v>
      </c>
      <c r="I34" s="483">
        <v>4</v>
      </c>
      <c r="J34" s="483">
        <v>25</v>
      </c>
      <c r="K34" s="483">
        <v>14</v>
      </c>
      <c r="L34" s="483">
        <v>11</v>
      </c>
      <c r="M34" s="483">
        <v>27</v>
      </c>
      <c r="N34" s="483">
        <v>17</v>
      </c>
      <c r="O34" s="483">
        <v>10</v>
      </c>
      <c r="P34" s="33"/>
    </row>
    <row r="35" spans="1:18" ht="21" customHeight="1" thickTop="1" x14ac:dyDescent="0.15">
      <c r="A35" s="563" t="s">
        <v>39</v>
      </c>
      <c r="B35" s="564" t="s">
        <v>35</v>
      </c>
      <c r="C35" s="655"/>
      <c r="D35" s="655"/>
      <c r="E35" s="654" t="s">
        <v>36</v>
      </c>
      <c r="F35" s="631"/>
      <c r="G35" s="563"/>
      <c r="H35" s="654" t="s">
        <v>37</v>
      </c>
      <c r="I35" s="631"/>
      <c r="J35" s="631"/>
      <c r="K35" s="328"/>
      <c r="L35" s="328"/>
      <c r="M35" s="328"/>
      <c r="N35" s="328"/>
      <c r="O35" s="328"/>
      <c r="P35" s="33"/>
    </row>
    <row r="36" spans="1:18" ht="20.25" customHeight="1" x14ac:dyDescent="0.15">
      <c r="A36" s="581"/>
      <c r="B36" s="322" t="s">
        <v>167</v>
      </c>
      <c r="C36" s="321" t="s">
        <v>9</v>
      </c>
      <c r="D36" s="321" t="s">
        <v>10</v>
      </c>
      <c r="E36" s="321" t="s">
        <v>167</v>
      </c>
      <c r="F36" s="321" t="s">
        <v>211</v>
      </c>
      <c r="G36" s="321" t="s">
        <v>212</v>
      </c>
      <c r="H36" s="321" t="s">
        <v>167</v>
      </c>
      <c r="I36" s="321" t="s">
        <v>211</v>
      </c>
      <c r="J36" s="322" t="s">
        <v>212</v>
      </c>
      <c r="K36" s="323"/>
      <c r="L36" s="323"/>
      <c r="M36" s="323"/>
      <c r="N36" s="323"/>
      <c r="O36" s="323"/>
      <c r="P36" s="33"/>
    </row>
    <row r="37" spans="1:18" ht="20.25" customHeight="1" x14ac:dyDescent="0.15">
      <c r="A37" s="330" t="s">
        <v>380</v>
      </c>
      <c r="B37" s="325">
        <f>SUM(C37:D37)</f>
        <v>128</v>
      </c>
      <c r="C37" s="328">
        <v>71</v>
      </c>
      <c r="D37" s="328">
        <v>57</v>
      </c>
      <c r="E37" s="326">
        <f>SUM(F37:G37)</f>
        <v>132</v>
      </c>
      <c r="F37" s="95">
        <v>69</v>
      </c>
      <c r="G37" s="326">
        <v>63</v>
      </c>
      <c r="H37" s="326">
        <f>SUM(I37:J37)</f>
        <v>123</v>
      </c>
      <c r="I37" s="326">
        <v>65</v>
      </c>
      <c r="J37" s="326">
        <v>58</v>
      </c>
      <c r="K37" s="326"/>
      <c r="L37" s="326"/>
      <c r="M37" s="326"/>
      <c r="N37" s="326"/>
      <c r="O37" s="326"/>
      <c r="P37" s="33"/>
    </row>
    <row r="38" spans="1:18" s="21" customFormat="1" ht="20.25" customHeight="1" x14ac:dyDescent="0.15">
      <c r="A38" s="390" t="s">
        <v>402</v>
      </c>
      <c r="B38" s="377">
        <v>124</v>
      </c>
      <c r="C38" s="387">
        <v>62</v>
      </c>
      <c r="D38" s="387">
        <v>62</v>
      </c>
      <c r="E38" s="378">
        <v>133</v>
      </c>
      <c r="F38" s="95">
        <v>69</v>
      </c>
      <c r="G38" s="378">
        <v>64</v>
      </c>
      <c r="H38" s="378">
        <v>134</v>
      </c>
      <c r="I38" s="378">
        <v>72</v>
      </c>
      <c r="J38" s="378">
        <v>62</v>
      </c>
      <c r="K38" s="326"/>
      <c r="L38" s="326"/>
      <c r="M38" s="326"/>
      <c r="N38" s="326"/>
      <c r="O38" s="326"/>
    </row>
    <row r="39" spans="1:18" ht="20.25" customHeight="1" thickBot="1" x14ac:dyDescent="0.2">
      <c r="A39" s="389" t="s">
        <v>419</v>
      </c>
      <c r="B39" s="482">
        <v>112</v>
      </c>
      <c r="C39" s="484">
        <v>60</v>
      </c>
      <c r="D39" s="484">
        <v>52</v>
      </c>
      <c r="E39" s="483">
        <v>124</v>
      </c>
      <c r="F39" s="497">
        <v>62</v>
      </c>
      <c r="G39" s="483">
        <v>62</v>
      </c>
      <c r="H39" s="483">
        <v>130</v>
      </c>
      <c r="I39" s="483">
        <v>72</v>
      </c>
      <c r="J39" s="483">
        <v>58</v>
      </c>
      <c r="K39" s="253"/>
      <c r="L39" s="253"/>
      <c r="M39" s="253"/>
      <c r="N39" s="253"/>
      <c r="O39" s="253"/>
      <c r="P39" s="21"/>
    </row>
    <row r="40" spans="1:18" ht="18" customHeight="1" thickTop="1" x14ac:dyDescent="0.15">
      <c r="A40" s="3" t="s">
        <v>420</v>
      </c>
      <c r="B40" s="35"/>
      <c r="C40" s="35"/>
      <c r="D40" s="35"/>
      <c r="E40" s="35"/>
      <c r="F40" s="35"/>
      <c r="G40" s="35"/>
      <c r="H40" s="35"/>
      <c r="I40" s="35"/>
      <c r="J40" s="35"/>
      <c r="P40" s="167"/>
    </row>
  </sheetData>
  <mergeCells count="52">
    <mergeCell ref="N21:P22"/>
    <mergeCell ref="E22:G22"/>
    <mergeCell ref="K22:M22"/>
    <mergeCell ref="H22:J22"/>
    <mergeCell ref="M30:O30"/>
    <mergeCell ref="H5:J5"/>
    <mergeCell ref="K5:M5"/>
    <mergeCell ref="C33:D33"/>
    <mergeCell ref="E33:F33"/>
    <mergeCell ref="C15:D15"/>
    <mergeCell ref="E15:F15"/>
    <mergeCell ref="C17:D17"/>
    <mergeCell ref="E17:F17"/>
    <mergeCell ref="C31:D31"/>
    <mergeCell ref="C16:D16"/>
    <mergeCell ref="E16:F16"/>
    <mergeCell ref="C25:D25"/>
    <mergeCell ref="A13:A14"/>
    <mergeCell ref="B13:F13"/>
    <mergeCell ref="C14:D14"/>
    <mergeCell ref="C8:D8"/>
    <mergeCell ref="A4:A6"/>
    <mergeCell ref="B4:B6"/>
    <mergeCell ref="C4:D6"/>
    <mergeCell ref="E4:M4"/>
    <mergeCell ref="C7:D7"/>
    <mergeCell ref="C9:D9"/>
    <mergeCell ref="J13:L13"/>
    <mergeCell ref="M13:O13"/>
    <mergeCell ref="E14:F14"/>
    <mergeCell ref="G13:I13"/>
    <mergeCell ref="N4:P5"/>
    <mergeCell ref="E5:G5"/>
    <mergeCell ref="A35:A36"/>
    <mergeCell ref="C32:D32"/>
    <mergeCell ref="E32:F32"/>
    <mergeCell ref="C34:D34"/>
    <mergeCell ref="E34:F34"/>
    <mergeCell ref="A30:A31"/>
    <mergeCell ref="B30:F30"/>
    <mergeCell ref="E31:F31"/>
    <mergeCell ref="A21:A23"/>
    <mergeCell ref="B21:B23"/>
    <mergeCell ref="C21:D23"/>
    <mergeCell ref="E21:M21"/>
    <mergeCell ref="H35:J35"/>
    <mergeCell ref="C24:D24"/>
    <mergeCell ref="B35:D35"/>
    <mergeCell ref="E35:G35"/>
    <mergeCell ref="C26:D26"/>
    <mergeCell ref="G30:I30"/>
    <mergeCell ref="J30:L30"/>
  </mergeCells>
  <phoneticPr fontId="2"/>
  <printOptions horizontalCentered="1"/>
  <pageMargins left="0.59055118110236227" right="0.59055118110236227" top="0.59055118110236227" bottom="0.70866141732283472" header="0.39370078740157483" footer="0.4724409448818898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8</vt:i4>
      </vt:variant>
    </vt:vector>
  </HeadingPairs>
  <TitlesOfParts>
    <vt:vector size="25" baseType="lpstr">
      <vt:lpstr>仕切り</vt:lpstr>
      <vt:lpstr>- 99 -</vt:lpstr>
      <vt:lpstr>- 100 -</vt:lpstr>
      <vt:lpstr>- 101 -</vt:lpstr>
      <vt:lpstr>- 102 -</vt:lpstr>
      <vt:lpstr>- 103 -</vt:lpstr>
      <vt:lpstr>- 104 -</vt:lpstr>
      <vt:lpstr>- 105 -</vt:lpstr>
      <vt:lpstr>- 106 - </vt:lpstr>
      <vt:lpstr>- 107 -</vt:lpstr>
      <vt:lpstr>- 108 -</vt:lpstr>
      <vt:lpstr>- 109 -</vt:lpstr>
      <vt:lpstr>- 110 -</vt:lpstr>
      <vt:lpstr>- 111 -</vt:lpstr>
      <vt:lpstr>- 112 -</vt:lpstr>
      <vt:lpstr>- 113 -</vt:lpstr>
      <vt:lpstr>- 114 -</vt:lpstr>
      <vt:lpstr>'- 101 -'!Print_Area</vt:lpstr>
      <vt:lpstr>'- 104 -'!Print_Area</vt:lpstr>
      <vt:lpstr>'- 105 -'!Print_Area</vt:lpstr>
      <vt:lpstr>'- 107 -'!Print_Area</vt:lpstr>
      <vt:lpstr>'- 111 -'!Print_Area</vt:lpstr>
      <vt:lpstr>'- 113 -'!Print_Area</vt:lpstr>
      <vt:lpstr>'- 99 -'!Print_Area</vt:lpstr>
      <vt:lpstr>仕切り!Print_Area</vt:lpstr>
    </vt:vector>
  </TitlesOfParts>
  <Company>茅ヶ崎市役所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Windows ユーザー</cp:lastModifiedBy>
  <cp:lastPrinted>2026-03-19T04:54:35Z</cp:lastPrinted>
  <dcterms:created xsi:type="dcterms:W3CDTF">2000-02-22T05:18:34Z</dcterms:created>
  <dcterms:modified xsi:type="dcterms:W3CDTF">2026-04-09T03:19:47Z</dcterms:modified>
</cp:coreProperties>
</file>