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815"/>
  </bookViews>
  <sheets>
    <sheet name="茅ヶ崎市の人口と世帯" sheetId="1" r:id="rId1"/>
    <sheet name="町丁・字別人口と世帯" sheetId="2" r:id="rId2"/>
    <sheet name="人口の推移" sheetId="3" r:id="rId3"/>
  </sheets>
  <externalReferences>
    <externalReference r:id="rId4"/>
  </externalReferences>
  <definedNames>
    <definedName name="_xlnm.Print_Area" localSheetId="2">人口の推移!$A$1:$J$41</definedName>
    <definedName name="Z_22A1A600_ABF6_11D3_8EB6_00004CC313BD_.wvu.PrintArea" localSheetId="2" hidden="1">人口の推移!$A$1:$J$41</definedName>
    <definedName name="Z_74BE9120_DE12_11D3_8EB6_00004C83CE06_.wvu.PrintArea" localSheetId="2" hidden="1">人口の推移!$A$1:$J$41</definedName>
  </definedNames>
  <calcPr calcId="145621"/>
</workbook>
</file>

<file path=xl/calcChain.xml><?xml version="1.0" encoding="utf-8"?>
<calcChain xmlns="http://schemas.openxmlformats.org/spreadsheetml/2006/main">
  <c r="H27" i="3" l="1"/>
  <c r="G27" i="3"/>
  <c r="F27" i="3"/>
  <c r="C27" i="3"/>
  <c r="J27" i="3" s="1"/>
  <c r="J26" i="3"/>
  <c r="I26" i="3"/>
  <c r="H26" i="3"/>
  <c r="G26" i="3"/>
  <c r="F26" i="3"/>
  <c r="J25" i="3"/>
  <c r="I25" i="3"/>
  <c r="G25" i="3"/>
  <c r="F25" i="3"/>
  <c r="F24" i="3"/>
  <c r="C24" i="3"/>
  <c r="J24" i="3" s="1"/>
  <c r="F23" i="3"/>
  <c r="C23" i="3"/>
  <c r="H23" i="3" s="1"/>
  <c r="F22" i="3"/>
  <c r="C22" i="3"/>
  <c r="J22" i="3" s="1"/>
  <c r="F21" i="3"/>
  <c r="C21" i="3"/>
  <c r="H21" i="3" s="1"/>
  <c r="F20" i="3"/>
  <c r="C20" i="3"/>
  <c r="J20" i="3" s="1"/>
  <c r="F19" i="3"/>
  <c r="C19" i="3"/>
  <c r="H19" i="3" s="1"/>
  <c r="G18" i="3"/>
  <c r="F18" i="3"/>
  <c r="C18" i="3"/>
  <c r="I18" i="3" s="1"/>
  <c r="G17" i="3"/>
  <c r="F17" i="3"/>
  <c r="C17" i="3"/>
  <c r="H18" i="3" s="1"/>
  <c r="F16" i="3"/>
  <c r="C16" i="3"/>
  <c r="G16" i="3" s="1"/>
  <c r="F15" i="3"/>
  <c r="C15" i="3"/>
  <c r="H15" i="3" s="1"/>
  <c r="G14" i="3"/>
  <c r="F14" i="3"/>
  <c r="C14" i="3"/>
  <c r="I14" i="3" s="1"/>
  <c r="G13" i="3"/>
  <c r="F13" i="3"/>
  <c r="C13" i="3"/>
  <c r="H14" i="3" s="1"/>
  <c r="F12" i="3"/>
  <c r="C12" i="3"/>
  <c r="G12" i="3" s="1"/>
  <c r="F11" i="3"/>
  <c r="C11" i="3"/>
  <c r="H11" i="3" s="1"/>
  <c r="G10" i="3"/>
  <c r="F10" i="3"/>
  <c r="C10" i="3"/>
  <c r="I10" i="3" s="1"/>
  <c r="G9" i="3"/>
  <c r="F9" i="3"/>
  <c r="C9" i="3"/>
  <c r="H10" i="3" s="1"/>
  <c r="F8" i="3"/>
  <c r="C8" i="3"/>
  <c r="G8" i="3" s="1"/>
  <c r="F7" i="3"/>
  <c r="C7" i="3"/>
  <c r="H7" i="3" s="1"/>
  <c r="F6" i="3"/>
  <c r="C6" i="3"/>
  <c r="I6" i="3" s="1"/>
  <c r="C5" i="3"/>
  <c r="H6" i="3" s="1"/>
  <c r="I7" i="3" l="1"/>
  <c r="H8" i="3"/>
  <c r="I11" i="3"/>
  <c r="H12" i="3"/>
  <c r="I15" i="3"/>
  <c r="H16" i="3"/>
  <c r="I19" i="3"/>
  <c r="G20" i="3"/>
  <c r="I21" i="3"/>
  <c r="G22" i="3"/>
  <c r="I23" i="3"/>
  <c r="G24" i="3"/>
  <c r="G6" i="3"/>
  <c r="I8" i="3"/>
  <c r="H9" i="3"/>
  <c r="I12" i="3"/>
  <c r="H13" i="3"/>
  <c r="I16" i="3"/>
  <c r="H17" i="3"/>
  <c r="J19" i="3"/>
  <c r="H20" i="3"/>
  <c r="J21" i="3"/>
  <c r="H22" i="3"/>
  <c r="J23" i="3"/>
  <c r="H24" i="3"/>
  <c r="I5" i="3"/>
  <c r="G7" i="3"/>
  <c r="I9" i="3"/>
  <c r="G11" i="3"/>
  <c r="I13" i="3"/>
  <c r="G15" i="3"/>
  <c r="I17" i="3"/>
  <c r="G19" i="3"/>
  <c r="I20" i="3"/>
  <c r="G21" i="3"/>
  <c r="I22" i="3"/>
  <c r="G23" i="3"/>
  <c r="I24" i="3"/>
  <c r="H25" i="3"/>
  <c r="I27" i="3"/>
  <c r="E28" i="3"/>
  <c r="D28" i="3"/>
  <c r="B28" i="3"/>
  <c r="C28" i="3"/>
  <c r="J38" i="2"/>
  <c r="I38" i="2"/>
  <c r="H38" i="2"/>
  <c r="G38" i="2"/>
  <c r="U37" i="2"/>
  <c r="T37" i="2"/>
  <c r="S37" i="2"/>
  <c r="R37" i="2"/>
  <c r="U30" i="2"/>
  <c r="T30" i="2"/>
  <c r="S30" i="2"/>
  <c r="R30" i="2"/>
  <c r="E10" i="2"/>
  <c r="J15" i="2" s="1"/>
  <c r="I4" i="2" s="1"/>
  <c r="I5" i="2" s="1"/>
  <c r="D10" i="2"/>
  <c r="I15" i="2" s="1"/>
  <c r="G4" i="2" s="1"/>
  <c r="G5" i="2" s="1"/>
  <c r="C10" i="2"/>
  <c r="H15" i="2" s="1"/>
  <c r="F4" i="2" s="1"/>
  <c r="F5" i="2" s="1"/>
  <c r="B10" i="2"/>
  <c r="G15" i="2" s="1"/>
  <c r="D4" i="2" s="1"/>
  <c r="D5" i="2" s="1"/>
</calcChain>
</file>

<file path=xl/sharedStrings.xml><?xml version="1.0" encoding="utf-8"?>
<sst xmlns="http://schemas.openxmlformats.org/spreadsheetml/2006/main" count="254" uniqueCount="219">
  <si>
    <t>令和元年（２０１９年）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6"/>
  </si>
  <si>
    <t>号</t>
    <phoneticPr fontId="7"/>
  </si>
  <si>
    <t>１日現在</t>
    <rPh sb="1" eb="2">
      <t>ニチ</t>
    </rPh>
    <rPh sb="2" eb="4">
      <t>ゲンザイ</t>
    </rPh>
    <phoneticPr fontId="6"/>
  </si>
  <si>
    <t>（平成27年国勢調査確定値からの推計）</t>
    <rPh sb="1" eb="3">
      <t>ヘイセイ</t>
    </rPh>
    <rPh sb="5" eb="6">
      <t>ネン</t>
    </rPh>
    <rPh sb="6" eb="8">
      <t>コクセイ</t>
    </rPh>
    <rPh sb="8" eb="10">
      <t>チョウサ</t>
    </rPh>
    <rPh sb="10" eb="13">
      <t>カクテイチ</t>
    </rPh>
    <rPh sb="16" eb="18">
      <t>スイケイ</t>
    </rPh>
    <phoneticPr fontId="6"/>
  </si>
  <si>
    <t>世帯数</t>
  </si>
  <si>
    <t>世帯</t>
  </si>
  <si>
    <t>人口</t>
  </si>
  <si>
    <t>人</t>
  </si>
  <si>
    <t>男性</t>
  </si>
  <si>
    <t>女性</t>
  </si>
  <si>
    <t>前月中の人口と世帯の動態</t>
    <rPh sb="0" eb="1">
      <t>マエ</t>
    </rPh>
    <rPh sb="1" eb="2">
      <t>ガツ</t>
    </rPh>
    <rPh sb="2" eb="3">
      <t>ナカ</t>
    </rPh>
    <rPh sb="4" eb="6">
      <t>ジンコウ</t>
    </rPh>
    <rPh sb="7" eb="9">
      <t>セタイ</t>
    </rPh>
    <rPh sb="10" eb="12">
      <t>ドウタイ</t>
    </rPh>
    <phoneticPr fontId="6"/>
  </si>
  <si>
    <t>区　　　分</t>
  </si>
  <si>
    <t>世帯動態</t>
  </si>
  <si>
    <t>人口動態</t>
  </si>
  <si>
    <t>総数</t>
  </si>
  <si>
    <t>男</t>
  </si>
  <si>
    <t>女</t>
  </si>
  <si>
    <t>自然増減</t>
  </si>
  <si>
    <t>１出生</t>
  </si>
  <si>
    <t>２死亡</t>
  </si>
  <si>
    <t>(1-2)A</t>
  </si>
  <si>
    <t>社会増減</t>
  </si>
  <si>
    <t>３　増加</t>
  </si>
  <si>
    <t>県外転入</t>
  </si>
  <si>
    <t>県内転入</t>
  </si>
  <si>
    <t>その他</t>
  </si>
  <si>
    <t>計</t>
  </si>
  <si>
    <t>４　減少</t>
  </si>
  <si>
    <t>県外転出</t>
  </si>
  <si>
    <t>県内転出</t>
  </si>
  <si>
    <t>(3-4)B</t>
  </si>
  <si>
    <t>市内の増減Ｃ</t>
  </si>
  <si>
    <t>人口</t>
    <rPh sb="0" eb="2">
      <t>ジンコウ</t>
    </rPh>
    <phoneticPr fontId="19"/>
  </si>
  <si>
    <t>町丁・字名</t>
    <rPh sb="0" eb="1">
      <t>マチ</t>
    </rPh>
    <rPh sb="1" eb="2">
      <t>チョウ</t>
    </rPh>
    <rPh sb="3" eb="4">
      <t>アザ</t>
    </rPh>
    <rPh sb="4" eb="5">
      <t>ナ</t>
    </rPh>
    <phoneticPr fontId="19"/>
  </si>
  <si>
    <t>茅ヶ崎</t>
    <rPh sb="0" eb="3">
      <t>チガサキ</t>
    </rPh>
    <phoneticPr fontId="19"/>
  </si>
  <si>
    <t>東海岸北　五丁目</t>
    <rPh sb="0" eb="3">
      <t>ヒガシカイガン</t>
    </rPh>
    <rPh sb="3" eb="4">
      <t>キタ</t>
    </rPh>
    <rPh sb="5" eb="6">
      <t>ゴ</t>
    </rPh>
    <rPh sb="6" eb="8">
      <t>チョウメ</t>
    </rPh>
    <phoneticPr fontId="19"/>
  </si>
  <si>
    <t>香川</t>
    <rPh sb="0" eb="2">
      <t>カガワ</t>
    </rPh>
    <phoneticPr fontId="19"/>
  </si>
  <si>
    <t>本宿町</t>
    <rPh sb="0" eb="3">
      <t>ホンジュクチョウ</t>
    </rPh>
    <phoneticPr fontId="19"/>
  </si>
  <si>
    <t>茅ヶ崎　一丁目</t>
    <rPh sb="0" eb="3">
      <t>チガサキ</t>
    </rPh>
    <rPh sb="4" eb="5">
      <t>イッ</t>
    </rPh>
    <rPh sb="5" eb="7">
      <t>チョウメ</t>
    </rPh>
    <phoneticPr fontId="19"/>
  </si>
  <si>
    <t>東海岸南　一丁目</t>
    <rPh sb="0" eb="3">
      <t>ヒガシカイガン</t>
    </rPh>
    <rPh sb="3" eb="4">
      <t>ミナミ</t>
    </rPh>
    <rPh sb="5" eb="6">
      <t>イッ</t>
    </rPh>
    <rPh sb="6" eb="8">
      <t>チョウメ</t>
    </rPh>
    <phoneticPr fontId="19"/>
  </si>
  <si>
    <t>香川　一丁目</t>
    <rPh sb="0" eb="2">
      <t>カガワ</t>
    </rPh>
    <rPh sb="3" eb="4">
      <t>イッ</t>
    </rPh>
    <rPh sb="4" eb="6">
      <t>チョウメ</t>
    </rPh>
    <phoneticPr fontId="19"/>
  </si>
  <si>
    <t>赤松町</t>
    <rPh sb="0" eb="3">
      <t>アカマツチョウ</t>
    </rPh>
    <phoneticPr fontId="19"/>
  </si>
  <si>
    <t>茅ヶ崎　二丁目</t>
    <rPh sb="0" eb="3">
      <t>チガサキ</t>
    </rPh>
    <rPh sb="4" eb="5">
      <t>ニ</t>
    </rPh>
    <rPh sb="5" eb="7">
      <t>チョウメ</t>
    </rPh>
    <phoneticPr fontId="19"/>
  </si>
  <si>
    <t>東海岸南　二丁目</t>
    <rPh sb="0" eb="3">
      <t>ヒガシカイガン</t>
    </rPh>
    <rPh sb="3" eb="4">
      <t>ミナミ</t>
    </rPh>
    <rPh sb="5" eb="6">
      <t>ニ</t>
    </rPh>
    <rPh sb="6" eb="8">
      <t>チョウメ</t>
    </rPh>
    <phoneticPr fontId="19"/>
  </si>
  <si>
    <t>香川　二丁目</t>
    <rPh sb="0" eb="2">
      <t>カガワ</t>
    </rPh>
    <rPh sb="3" eb="4">
      <t>ニ</t>
    </rPh>
    <rPh sb="4" eb="6">
      <t>チョウメ</t>
    </rPh>
    <phoneticPr fontId="19"/>
  </si>
  <si>
    <t>浜竹　一丁目</t>
    <rPh sb="0" eb="2">
      <t>ハマタケ</t>
    </rPh>
    <rPh sb="3" eb="4">
      <t>イッ</t>
    </rPh>
    <rPh sb="4" eb="6">
      <t>チョウメ</t>
    </rPh>
    <phoneticPr fontId="19"/>
  </si>
  <si>
    <t>茅ヶ崎　三丁目</t>
    <rPh sb="0" eb="3">
      <t>チガサキ</t>
    </rPh>
    <rPh sb="4" eb="5">
      <t>サン</t>
    </rPh>
    <rPh sb="5" eb="7">
      <t>チョウメ</t>
    </rPh>
    <phoneticPr fontId="19"/>
  </si>
  <si>
    <t>X</t>
  </si>
  <si>
    <t>東海岸南　三丁目</t>
    <rPh sb="0" eb="3">
      <t>ヒガシカイガン</t>
    </rPh>
    <rPh sb="3" eb="4">
      <t>ミナミ</t>
    </rPh>
    <rPh sb="5" eb="6">
      <t>サン</t>
    </rPh>
    <rPh sb="6" eb="8">
      <t>チョウメ</t>
    </rPh>
    <phoneticPr fontId="19"/>
  </si>
  <si>
    <t>香川　三丁目</t>
    <rPh sb="0" eb="2">
      <t>カガワ</t>
    </rPh>
    <rPh sb="3" eb="4">
      <t>サン</t>
    </rPh>
    <rPh sb="4" eb="6">
      <t>チョウメ</t>
    </rPh>
    <phoneticPr fontId="19"/>
  </si>
  <si>
    <t>浜竹　二丁目</t>
    <rPh sb="0" eb="2">
      <t>ハマタケ</t>
    </rPh>
    <rPh sb="3" eb="4">
      <t>ニ</t>
    </rPh>
    <rPh sb="4" eb="6">
      <t>チョウメ</t>
    </rPh>
    <phoneticPr fontId="19"/>
  </si>
  <si>
    <t>本村　一丁目</t>
    <rPh sb="0" eb="1">
      <t>ホン</t>
    </rPh>
    <rPh sb="1" eb="2">
      <t>ソン</t>
    </rPh>
    <rPh sb="3" eb="4">
      <t>イッ</t>
    </rPh>
    <rPh sb="4" eb="6">
      <t>チョウメ</t>
    </rPh>
    <phoneticPr fontId="19"/>
  </si>
  <si>
    <t>東海岸南　四丁目</t>
    <rPh sb="0" eb="3">
      <t>ヒガシカイガン</t>
    </rPh>
    <rPh sb="3" eb="4">
      <t>ミナミ</t>
    </rPh>
    <rPh sb="5" eb="6">
      <t>ヨン</t>
    </rPh>
    <rPh sb="6" eb="8">
      <t>チョウメ</t>
    </rPh>
    <phoneticPr fontId="19"/>
  </si>
  <si>
    <t>香川　四丁目</t>
    <rPh sb="0" eb="2">
      <t>カガワ</t>
    </rPh>
    <rPh sb="3" eb="4">
      <t>ヨン</t>
    </rPh>
    <rPh sb="4" eb="6">
      <t>チョウメ</t>
    </rPh>
    <phoneticPr fontId="19"/>
  </si>
  <si>
    <t>浜竹　三丁目</t>
    <rPh sb="0" eb="2">
      <t>ハマタケ</t>
    </rPh>
    <rPh sb="3" eb="4">
      <t>サン</t>
    </rPh>
    <rPh sb="4" eb="6">
      <t>チョウメ</t>
    </rPh>
    <phoneticPr fontId="19"/>
  </si>
  <si>
    <t>本村　二丁目</t>
    <rPh sb="0" eb="1">
      <t>ホン</t>
    </rPh>
    <rPh sb="1" eb="2">
      <t>ソン</t>
    </rPh>
    <rPh sb="3" eb="4">
      <t>ニ</t>
    </rPh>
    <rPh sb="4" eb="6">
      <t>チョウメ</t>
    </rPh>
    <phoneticPr fontId="19"/>
  </si>
  <si>
    <t>東海岸南　五丁目</t>
    <rPh sb="0" eb="3">
      <t>ヒガシカイガン</t>
    </rPh>
    <rPh sb="3" eb="4">
      <t>ミナミ</t>
    </rPh>
    <rPh sb="5" eb="6">
      <t>ゴ</t>
    </rPh>
    <rPh sb="6" eb="8">
      <t>チョウメ</t>
    </rPh>
    <phoneticPr fontId="19"/>
  </si>
  <si>
    <t>香川　五丁目</t>
    <rPh sb="0" eb="2">
      <t>カガワ</t>
    </rPh>
    <rPh sb="3" eb="4">
      <t>ゴ</t>
    </rPh>
    <rPh sb="4" eb="6">
      <t>チョウメ</t>
    </rPh>
    <phoneticPr fontId="19"/>
  </si>
  <si>
    <t>浜竹　四丁目</t>
    <rPh sb="0" eb="2">
      <t>ハマタケ</t>
    </rPh>
    <rPh sb="3" eb="4">
      <t>ヨン</t>
    </rPh>
    <rPh sb="4" eb="6">
      <t>チョウメ</t>
    </rPh>
    <phoneticPr fontId="19"/>
  </si>
  <si>
    <t>本村　三丁目</t>
    <rPh sb="0" eb="1">
      <t>ホン</t>
    </rPh>
    <rPh sb="1" eb="2">
      <t>ソン</t>
    </rPh>
    <rPh sb="3" eb="4">
      <t>サン</t>
    </rPh>
    <rPh sb="4" eb="6">
      <t>チョウメ</t>
    </rPh>
    <phoneticPr fontId="19"/>
  </si>
  <si>
    <t>東海岸南　六丁目</t>
    <rPh sb="0" eb="3">
      <t>ヒガシカイガン</t>
    </rPh>
    <rPh sb="3" eb="4">
      <t>ミナミ</t>
    </rPh>
    <rPh sb="5" eb="6">
      <t>ロク</t>
    </rPh>
    <rPh sb="6" eb="8">
      <t>チョウメ</t>
    </rPh>
    <phoneticPr fontId="19"/>
  </si>
  <si>
    <t>香川　六丁目</t>
    <rPh sb="0" eb="2">
      <t>カガワ</t>
    </rPh>
    <rPh sb="3" eb="4">
      <t>ロク</t>
    </rPh>
    <rPh sb="4" eb="6">
      <t>チョウメ</t>
    </rPh>
    <phoneticPr fontId="19"/>
  </si>
  <si>
    <t>出口町</t>
    <rPh sb="0" eb="3">
      <t>デグチチョウ</t>
    </rPh>
    <phoneticPr fontId="19"/>
  </si>
  <si>
    <t>本村　四丁目</t>
    <rPh sb="0" eb="1">
      <t>ホン</t>
    </rPh>
    <rPh sb="1" eb="2">
      <t>ソン</t>
    </rPh>
    <rPh sb="3" eb="4">
      <t>ヨン</t>
    </rPh>
    <rPh sb="4" eb="6">
      <t>チョウメ</t>
    </rPh>
    <phoneticPr fontId="19"/>
  </si>
  <si>
    <t>茅ヶ崎地区計</t>
  </si>
  <si>
    <t>香川　七丁目</t>
    <rPh sb="0" eb="2">
      <t>カガワ</t>
    </rPh>
    <rPh sb="3" eb="4">
      <t>ナナ</t>
    </rPh>
    <rPh sb="4" eb="6">
      <t>チョウメ</t>
    </rPh>
    <phoneticPr fontId="19"/>
  </si>
  <si>
    <t>ひばりが丘</t>
    <rPh sb="4" eb="5">
      <t>オカ</t>
    </rPh>
    <phoneticPr fontId="19"/>
  </si>
  <si>
    <t>本村　五丁目</t>
    <rPh sb="0" eb="1">
      <t>ホン</t>
    </rPh>
    <rPh sb="1" eb="2">
      <t>ソン</t>
    </rPh>
    <rPh sb="3" eb="4">
      <t>ゴ</t>
    </rPh>
    <rPh sb="4" eb="6">
      <t>チョウメ</t>
    </rPh>
    <phoneticPr fontId="19"/>
  </si>
  <si>
    <t>松風台</t>
    <rPh sb="0" eb="3">
      <t>マツカゼダイ</t>
    </rPh>
    <phoneticPr fontId="19"/>
  </si>
  <si>
    <t>旭が丘</t>
    <rPh sb="0" eb="1">
      <t>アサヒ</t>
    </rPh>
    <rPh sb="2" eb="3">
      <t>オカ</t>
    </rPh>
    <phoneticPr fontId="19"/>
  </si>
  <si>
    <t>元町</t>
    <rPh sb="0" eb="2">
      <t>モトマチ</t>
    </rPh>
    <phoneticPr fontId="19"/>
  </si>
  <si>
    <t>甘沼</t>
    <rPh sb="0" eb="2">
      <t>アマヌマ</t>
    </rPh>
    <phoneticPr fontId="19"/>
  </si>
  <si>
    <t>美住町</t>
    <rPh sb="0" eb="3">
      <t>ミスミチョウ</t>
    </rPh>
    <phoneticPr fontId="19"/>
  </si>
  <si>
    <t>若松町</t>
    <rPh sb="0" eb="3">
      <t>ワカマツチョウ</t>
    </rPh>
    <phoneticPr fontId="19"/>
  </si>
  <si>
    <t>萩園</t>
    <rPh sb="0" eb="2">
      <t>ハギソノ</t>
    </rPh>
    <phoneticPr fontId="19"/>
  </si>
  <si>
    <t>赤羽根</t>
    <rPh sb="0" eb="3">
      <t>アカバネ</t>
    </rPh>
    <phoneticPr fontId="19"/>
  </si>
  <si>
    <t>松浪　一丁目</t>
    <rPh sb="0" eb="1">
      <t>マツ</t>
    </rPh>
    <rPh sb="1" eb="2">
      <t>ナミ</t>
    </rPh>
    <rPh sb="3" eb="4">
      <t>イチ</t>
    </rPh>
    <rPh sb="4" eb="6">
      <t>チョウメ</t>
    </rPh>
    <phoneticPr fontId="19"/>
  </si>
  <si>
    <t>幸町</t>
    <rPh sb="0" eb="2">
      <t>サイワイチョウ</t>
    </rPh>
    <phoneticPr fontId="19"/>
  </si>
  <si>
    <t>平太夫新田</t>
    <rPh sb="0" eb="3">
      <t>ヘイダユウ</t>
    </rPh>
    <rPh sb="3" eb="5">
      <t>シンデン</t>
    </rPh>
    <phoneticPr fontId="19"/>
  </si>
  <si>
    <t>高田　一丁目</t>
    <rPh sb="0" eb="2">
      <t>タカダ</t>
    </rPh>
    <rPh sb="3" eb="4">
      <t>イッ</t>
    </rPh>
    <rPh sb="4" eb="6">
      <t>チョウメ</t>
    </rPh>
    <phoneticPr fontId="19"/>
  </si>
  <si>
    <t>松浪　二丁目</t>
    <rPh sb="0" eb="2">
      <t>マツナミ</t>
    </rPh>
    <rPh sb="3" eb="4">
      <t>ニ</t>
    </rPh>
    <rPh sb="4" eb="6">
      <t>チョウメ</t>
    </rPh>
    <phoneticPr fontId="19"/>
  </si>
  <si>
    <t>新栄町</t>
    <rPh sb="0" eb="3">
      <t>シンエイチョウ</t>
    </rPh>
    <phoneticPr fontId="19"/>
  </si>
  <si>
    <t>西久保</t>
    <rPh sb="0" eb="3">
      <t>ニシクボ</t>
    </rPh>
    <phoneticPr fontId="19"/>
  </si>
  <si>
    <t>高田　二丁目</t>
    <rPh sb="0" eb="2">
      <t>タカダ</t>
    </rPh>
    <rPh sb="3" eb="4">
      <t>ニ</t>
    </rPh>
    <rPh sb="4" eb="6">
      <t>チョウメ</t>
    </rPh>
    <phoneticPr fontId="19"/>
  </si>
  <si>
    <t>常盤町</t>
    <rPh sb="0" eb="3">
      <t>トキワチョウ</t>
    </rPh>
    <phoneticPr fontId="19"/>
  </si>
  <si>
    <t>十間坂　一丁目</t>
    <rPh sb="0" eb="3">
      <t>ジュッケンザカ</t>
    </rPh>
    <rPh sb="4" eb="5">
      <t>イッ</t>
    </rPh>
    <rPh sb="5" eb="7">
      <t>チョウメ</t>
    </rPh>
    <phoneticPr fontId="19"/>
  </si>
  <si>
    <t>円蔵</t>
    <rPh sb="0" eb="2">
      <t>エンゾウ</t>
    </rPh>
    <phoneticPr fontId="19"/>
  </si>
  <si>
    <t>高田　三丁目</t>
    <rPh sb="0" eb="2">
      <t>タカダ</t>
    </rPh>
    <rPh sb="3" eb="4">
      <t>サン</t>
    </rPh>
    <rPh sb="4" eb="6">
      <t>チョウメ</t>
    </rPh>
    <phoneticPr fontId="19"/>
  </si>
  <si>
    <t>富士見町</t>
    <rPh sb="0" eb="4">
      <t>フジミチョウ</t>
    </rPh>
    <phoneticPr fontId="19"/>
  </si>
  <si>
    <t>十間坂　二丁目</t>
    <rPh sb="0" eb="3">
      <t>ジュッケンザカ</t>
    </rPh>
    <rPh sb="4" eb="5">
      <t>ニ</t>
    </rPh>
    <rPh sb="5" eb="7">
      <t>チョウメ</t>
    </rPh>
    <phoneticPr fontId="19"/>
  </si>
  <si>
    <t>円蔵　一丁目</t>
    <rPh sb="0" eb="2">
      <t>エンゾウ</t>
    </rPh>
    <rPh sb="3" eb="4">
      <t>イッ</t>
    </rPh>
    <rPh sb="4" eb="6">
      <t>チョウメ</t>
    </rPh>
    <phoneticPr fontId="19"/>
  </si>
  <si>
    <t>高田　四丁目</t>
    <rPh sb="0" eb="2">
      <t>タカダ</t>
    </rPh>
    <rPh sb="3" eb="4">
      <t>ヨン</t>
    </rPh>
    <rPh sb="4" eb="6">
      <t>チョウメ</t>
    </rPh>
    <phoneticPr fontId="19"/>
  </si>
  <si>
    <t>平和町</t>
    <rPh sb="0" eb="3">
      <t>ヘイワチョウ</t>
    </rPh>
    <phoneticPr fontId="19"/>
  </si>
  <si>
    <t>十間坂　三丁目</t>
    <rPh sb="0" eb="3">
      <t>ジュッケンザカ</t>
    </rPh>
    <rPh sb="4" eb="5">
      <t>サン</t>
    </rPh>
    <rPh sb="5" eb="7">
      <t>チョウメ</t>
    </rPh>
    <phoneticPr fontId="19"/>
  </si>
  <si>
    <t>円蔵　二丁目</t>
    <rPh sb="0" eb="2">
      <t>エンゾウ</t>
    </rPh>
    <rPh sb="3" eb="4">
      <t>ニ</t>
    </rPh>
    <rPh sb="4" eb="6">
      <t>チョウメ</t>
    </rPh>
    <phoneticPr fontId="19"/>
  </si>
  <si>
    <t>高田　五丁目</t>
    <rPh sb="0" eb="2">
      <t>タカダ</t>
    </rPh>
    <rPh sb="3" eb="4">
      <t>ゴ</t>
    </rPh>
    <rPh sb="4" eb="6">
      <t>チョウメ</t>
    </rPh>
    <phoneticPr fontId="19"/>
  </si>
  <si>
    <t>松が丘　一丁目</t>
    <rPh sb="0" eb="3">
      <t>マツガオカ</t>
    </rPh>
    <rPh sb="4" eb="5">
      <t>イッ</t>
    </rPh>
    <rPh sb="5" eb="7">
      <t>チョウメ</t>
    </rPh>
    <phoneticPr fontId="19"/>
  </si>
  <si>
    <t>共恵　一丁目</t>
    <rPh sb="0" eb="2">
      <t>トモエ</t>
    </rPh>
    <rPh sb="3" eb="6">
      <t>イッチョウメ</t>
    </rPh>
    <phoneticPr fontId="7"/>
  </si>
  <si>
    <t>鶴が台</t>
    <rPh sb="0" eb="1">
      <t>ツル</t>
    </rPh>
    <rPh sb="2" eb="3">
      <t>ダイ</t>
    </rPh>
    <phoneticPr fontId="19"/>
  </si>
  <si>
    <t>室田　一丁目</t>
    <rPh sb="0" eb="2">
      <t>ムロタ</t>
    </rPh>
    <rPh sb="3" eb="4">
      <t>イッ</t>
    </rPh>
    <rPh sb="4" eb="6">
      <t>チョウメ</t>
    </rPh>
    <phoneticPr fontId="19"/>
  </si>
  <si>
    <t>松が丘　二丁目</t>
    <rPh sb="0" eb="3">
      <t>マツガオカ</t>
    </rPh>
    <rPh sb="4" eb="5">
      <t>ニ</t>
    </rPh>
    <rPh sb="5" eb="7">
      <t>チョウメ</t>
    </rPh>
    <phoneticPr fontId="19"/>
  </si>
  <si>
    <t>共恵　二丁目</t>
    <rPh sb="0" eb="2">
      <t>トモエ</t>
    </rPh>
    <rPh sb="3" eb="4">
      <t>ニ</t>
    </rPh>
    <rPh sb="4" eb="6">
      <t>チョウメ</t>
    </rPh>
    <phoneticPr fontId="7"/>
  </si>
  <si>
    <t>矢畑</t>
    <rPh sb="0" eb="1">
      <t>ヤ</t>
    </rPh>
    <rPh sb="1" eb="2">
      <t>ハタケ</t>
    </rPh>
    <phoneticPr fontId="19"/>
  </si>
  <si>
    <t>室田　二丁目</t>
    <rPh sb="0" eb="2">
      <t>ムロタ</t>
    </rPh>
    <rPh sb="3" eb="4">
      <t>ニ</t>
    </rPh>
    <rPh sb="4" eb="6">
      <t>チョウメ</t>
    </rPh>
    <phoneticPr fontId="19"/>
  </si>
  <si>
    <t>菱沼海岸</t>
    <rPh sb="0" eb="2">
      <t>ヒシヌマ</t>
    </rPh>
    <rPh sb="2" eb="4">
      <t>カイガン</t>
    </rPh>
    <phoneticPr fontId="19"/>
  </si>
  <si>
    <t>南湖　一丁目</t>
    <rPh sb="0" eb="2">
      <t>ナンゴ</t>
    </rPh>
    <rPh sb="3" eb="4">
      <t>イチ</t>
    </rPh>
    <rPh sb="4" eb="6">
      <t>チョウメ</t>
    </rPh>
    <phoneticPr fontId="19"/>
  </si>
  <si>
    <t>浜之郷</t>
    <rPh sb="0" eb="3">
      <t>ハマノゴウ</t>
    </rPh>
    <phoneticPr fontId="19"/>
  </si>
  <si>
    <t>室田　三丁目</t>
    <rPh sb="0" eb="2">
      <t>ムロタ</t>
    </rPh>
    <rPh sb="3" eb="4">
      <t>サン</t>
    </rPh>
    <rPh sb="4" eb="6">
      <t>チョウメ</t>
    </rPh>
    <phoneticPr fontId="19"/>
  </si>
  <si>
    <t>白浜町</t>
    <rPh sb="0" eb="3">
      <t>シラハマチョウ</t>
    </rPh>
    <phoneticPr fontId="19"/>
  </si>
  <si>
    <t>南湖　二丁目</t>
    <rPh sb="0" eb="2">
      <t>ナンゴ</t>
    </rPh>
    <rPh sb="3" eb="4">
      <t>ニ</t>
    </rPh>
    <rPh sb="4" eb="6">
      <t>チョウメ</t>
    </rPh>
    <phoneticPr fontId="19"/>
  </si>
  <si>
    <t>下町屋　一丁目</t>
    <rPh sb="0" eb="3">
      <t>シモマチヤ</t>
    </rPh>
    <rPh sb="4" eb="5">
      <t>イッ</t>
    </rPh>
    <rPh sb="5" eb="7">
      <t>チョウメ</t>
    </rPh>
    <phoneticPr fontId="19"/>
  </si>
  <si>
    <t>小和田　一丁目</t>
    <rPh sb="0" eb="3">
      <t>コワダ</t>
    </rPh>
    <rPh sb="4" eb="5">
      <t>イッ</t>
    </rPh>
    <rPh sb="5" eb="7">
      <t>チョウメ</t>
    </rPh>
    <phoneticPr fontId="19"/>
  </si>
  <si>
    <t>浜須賀</t>
    <rPh sb="0" eb="3">
      <t>ハマスカ</t>
    </rPh>
    <phoneticPr fontId="19"/>
  </si>
  <si>
    <t>南湖　三丁目</t>
    <rPh sb="0" eb="2">
      <t>ナンゴ</t>
    </rPh>
    <rPh sb="3" eb="4">
      <t>サン</t>
    </rPh>
    <rPh sb="4" eb="6">
      <t>チョウメ</t>
    </rPh>
    <phoneticPr fontId="19"/>
  </si>
  <si>
    <t>下町屋　二丁目</t>
    <rPh sb="0" eb="3">
      <t>シモマチヤ</t>
    </rPh>
    <rPh sb="4" eb="5">
      <t>ニ</t>
    </rPh>
    <rPh sb="5" eb="7">
      <t>チョウメ</t>
    </rPh>
    <phoneticPr fontId="19"/>
  </si>
  <si>
    <t>小和田　二丁目</t>
    <rPh sb="0" eb="3">
      <t>コワダ</t>
    </rPh>
    <rPh sb="4" eb="5">
      <t>ニ</t>
    </rPh>
    <rPh sb="5" eb="7">
      <t>チョウメ</t>
    </rPh>
    <phoneticPr fontId="19"/>
  </si>
  <si>
    <t>緑が浜</t>
    <rPh sb="0" eb="3">
      <t>ミドリガハマ</t>
    </rPh>
    <phoneticPr fontId="19"/>
  </si>
  <si>
    <t>南湖　四丁目</t>
    <rPh sb="0" eb="2">
      <t>ナンゴ</t>
    </rPh>
    <rPh sb="3" eb="4">
      <t>ヨン</t>
    </rPh>
    <rPh sb="4" eb="6">
      <t>チョウメ</t>
    </rPh>
    <phoneticPr fontId="19"/>
  </si>
  <si>
    <t>下町屋　三丁目</t>
    <rPh sb="0" eb="3">
      <t>シモマチヤ</t>
    </rPh>
    <rPh sb="4" eb="5">
      <t>サン</t>
    </rPh>
    <rPh sb="5" eb="7">
      <t>チョウメ</t>
    </rPh>
    <phoneticPr fontId="19"/>
  </si>
  <si>
    <t>小和田　三丁目</t>
    <rPh sb="0" eb="3">
      <t>コワダ</t>
    </rPh>
    <rPh sb="4" eb="5">
      <t>サン</t>
    </rPh>
    <rPh sb="5" eb="7">
      <t>チョウメ</t>
    </rPh>
    <phoneticPr fontId="19"/>
  </si>
  <si>
    <t>汐見台</t>
    <rPh sb="0" eb="1">
      <t>シオ</t>
    </rPh>
    <rPh sb="1" eb="2">
      <t>ミ</t>
    </rPh>
    <rPh sb="2" eb="3">
      <t>ダイ</t>
    </rPh>
    <phoneticPr fontId="19"/>
  </si>
  <si>
    <t>南湖　五丁目</t>
    <rPh sb="0" eb="2">
      <t>ナンゴ</t>
    </rPh>
    <rPh sb="3" eb="4">
      <t>ゴ</t>
    </rPh>
    <rPh sb="4" eb="6">
      <t>チョウメ</t>
    </rPh>
    <phoneticPr fontId="19"/>
  </si>
  <si>
    <t>今宿</t>
    <rPh sb="0" eb="2">
      <t>イマジュク</t>
    </rPh>
    <phoneticPr fontId="19"/>
  </si>
  <si>
    <t>菱沼　一丁目</t>
    <rPh sb="0" eb="2">
      <t>ヒシヌマ</t>
    </rPh>
    <rPh sb="3" eb="4">
      <t>イッ</t>
    </rPh>
    <rPh sb="4" eb="6">
      <t>チョウメ</t>
    </rPh>
    <phoneticPr fontId="19"/>
  </si>
  <si>
    <t>松林地区計</t>
  </si>
  <si>
    <t>南湖　六丁目</t>
    <rPh sb="0" eb="2">
      <t>ナンゴ</t>
    </rPh>
    <rPh sb="3" eb="4">
      <t>ロク</t>
    </rPh>
    <rPh sb="4" eb="6">
      <t>チョウメ</t>
    </rPh>
    <phoneticPr fontId="19"/>
  </si>
  <si>
    <t>中島</t>
    <rPh sb="0" eb="2">
      <t>ナカジマ</t>
    </rPh>
    <phoneticPr fontId="19"/>
  </si>
  <si>
    <t>菱沼　二丁目</t>
    <rPh sb="0" eb="2">
      <t>ヒシヌマ</t>
    </rPh>
    <rPh sb="3" eb="4">
      <t>ニ</t>
    </rPh>
    <rPh sb="4" eb="6">
      <t>チョウメ</t>
    </rPh>
    <phoneticPr fontId="19"/>
  </si>
  <si>
    <t>南湖　七丁目</t>
    <rPh sb="0" eb="2">
      <t>ナンゴ</t>
    </rPh>
    <rPh sb="3" eb="4">
      <t>ナナ</t>
    </rPh>
    <rPh sb="4" eb="6">
      <t>チョウメ</t>
    </rPh>
    <phoneticPr fontId="19"/>
  </si>
  <si>
    <t>松尾</t>
    <rPh sb="0" eb="2">
      <t>マツオ</t>
    </rPh>
    <phoneticPr fontId="19"/>
  </si>
  <si>
    <t>菱沼　三丁目</t>
    <rPh sb="0" eb="2">
      <t>ヒシヌマ</t>
    </rPh>
    <rPh sb="3" eb="4">
      <t>サン</t>
    </rPh>
    <rPh sb="4" eb="6">
      <t>チョウメ</t>
    </rPh>
    <phoneticPr fontId="19"/>
  </si>
  <si>
    <t>中海岸　一丁目</t>
    <rPh sb="0" eb="3">
      <t>ナカカイガン</t>
    </rPh>
    <rPh sb="4" eb="5">
      <t>イッ</t>
    </rPh>
    <rPh sb="5" eb="7">
      <t>チョウメ</t>
    </rPh>
    <phoneticPr fontId="19"/>
  </si>
  <si>
    <t>柳島　一丁目</t>
    <rPh sb="0" eb="2">
      <t>ヤナギシマ</t>
    </rPh>
    <rPh sb="3" eb="4">
      <t>イッ</t>
    </rPh>
    <rPh sb="4" eb="6">
      <t>チョウメ</t>
    </rPh>
    <phoneticPr fontId="19"/>
  </si>
  <si>
    <t>松林　一丁目</t>
    <rPh sb="0" eb="2">
      <t>ショウリン</t>
    </rPh>
    <rPh sb="3" eb="4">
      <t>イッ</t>
    </rPh>
    <rPh sb="4" eb="6">
      <t>チョウメ</t>
    </rPh>
    <phoneticPr fontId="19"/>
  </si>
  <si>
    <t>中海岸　二丁目</t>
    <rPh sb="0" eb="3">
      <t>ナカカイガン</t>
    </rPh>
    <rPh sb="4" eb="5">
      <t>ニ</t>
    </rPh>
    <rPh sb="5" eb="7">
      <t>チョウメ</t>
    </rPh>
    <phoneticPr fontId="19"/>
  </si>
  <si>
    <t>柳島　二丁目</t>
    <rPh sb="0" eb="2">
      <t>ヤナギシマ</t>
    </rPh>
    <rPh sb="3" eb="4">
      <t>ニ</t>
    </rPh>
    <rPh sb="4" eb="6">
      <t>チョウメ</t>
    </rPh>
    <phoneticPr fontId="19"/>
  </si>
  <si>
    <t>松林　二丁目</t>
    <rPh sb="0" eb="2">
      <t>ショウリン</t>
    </rPh>
    <rPh sb="3" eb="4">
      <t>ニ</t>
    </rPh>
    <rPh sb="4" eb="6">
      <t>チョウメ</t>
    </rPh>
    <phoneticPr fontId="19"/>
  </si>
  <si>
    <t>中海岸　三丁目</t>
    <rPh sb="0" eb="3">
      <t>ナカカイガン</t>
    </rPh>
    <rPh sb="4" eb="5">
      <t>サン</t>
    </rPh>
    <rPh sb="5" eb="7">
      <t>チョウメ</t>
    </rPh>
    <phoneticPr fontId="19"/>
  </si>
  <si>
    <t>柳島</t>
    <rPh sb="0" eb="2">
      <t>ヤナギシマ</t>
    </rPh>
    <phoneticPr fontId="19"/>
  </si>
  <si>
    <t>松林　三丁目</t>
    <rPh sb="0" eb="2">
      <t>ショウリン</t>
    </rPh>
    <rPh sb="3" eb="4">
      <t>サン</t>
    </rPh>
    <rPh sb="4" eb="6">
      <t>チョウメ</t>
    </rPh>
    <phoneticPr fontId="19"/>
  </si>
  <si>
    <t>中海岸　四丁目</t>
    <rPh sb="0" eb="3">
      <t>ナカカイガン</t>
    </rPh>
    <rPh sb="4" eb="5">
      <t>ヨン</t>
    </rPh>
    <rPh sb="5" eb="7">
      <t>チョウメ</t>
    </rPh>
    <phoneticPr fontId="19"/>
  </si>
  <si>
    <t>柳島海岸</t>
    <rPh sb="0" eb="2">
      <t>ヤナギシマ</t>
    </rPh>
    <rPh sb="2" eb="4">
      <t>カイガン</t>
    </rPh>
    <phoneticPr fontId="19"/>
  </si>
  <si>
    <t>みずき一丁目</t>
    <rPh sb="3" eb="4">
      <t>イッ</t>
    </rPh>
    <rPh sb="4" eb="6">
      <t>チョウメ</t>
    </rPh>
    <phoneticPr fontId="19"/>
  </si>
  <si>
    <t>下寺尾</t>
    <rPh sb="0" eb="3">
      <t>シモテラオ</t>
    </rPh>
    <phoneticPr fontId="19"/>
  </si>
  <si>
    <t>東海岸北　一丁目</t>
    <rPh sb="0" eb="3">
      <t>ヒガシカイガン</t>
    </rPh>
    <rPh sb="3" eb="4">
      <t>キタ</t>
    </rPh>
    <rPh sb="5" eb="6">
      <t>イッ</t>
    </rPh>
    <rPh sb="6" eb="8">
      <t>チョウメ</t>
    </rPh>
    <phoneticPr fontId="19"/>
  </si>
  <si>
    <t>浜     見     平</t>
  </si>
  <si>
    <t>みずき二丁目</t>
    <rPh sb="3" eb="4">
      <t>ニ</t>
    </rPh>
    <rPh sb="4" eb="6">
      <t>チョウメ</t>
    </rPh>
    <phoneticPr fontId="19"/>
  </si>
  <si>
    <t>小出地区計</t>
  </si>
  <si>
    <t>東海岸北　二丁目</t>
    <rPh sb="0" eb="3">
      <t>ヒガシカイガン</t>
    </rPh>
    <rPh sb="3" eb="4">
      <t>キタ</t>
    </rPh>
    <rPh sb="5" eb="6">
      <t>ニ</t>
    </rPh>
    <rPh sb="6" eb="8">
      <t>チョウメ</t>
    </rPh>
    <phoneticPr fontId="19"/>
  </si>
  <si>
    <t>鶴嶺地区計</t>
  </si>
  <si>
    <t>みずき三丁目</t>
    <rPh sb="3" eb="4">
      <t>サン</t>
    </rPh>
    <rPh sb="4" eb="6">
      <t>チョウメ</t>
    </rPh>
    <phoneticPr fontId="19"/>
  </si>
  <si>
    <t>東海岸北　三丁目</t>
    <rPh sb="0" eb="3">
      <t>ヒガシカイガン</t>
    </rPh>
    <rPh sb="3" eb="4">
      <t>キタ</t>
    </rPh>
    <rPh sb="5" eb="6">
      <t>サン</t>
    </rPh>
    <rPh sb="6" eb="8">
      <t>チョウメ</t>
    </rPh>
    <phoneticPr fontId="19"/>
  </si>
  <si>
    <r>
      <t>＊</t>
    </r>
    <r>
      <rPr>
        <b/>
        <sz val="9"/>
        <color indexed="8"/>
        <rFont val="HG丸ｺﾞｼｯｸM-PRO"/>
        <family val="3"/>
        <charset val="128"/>
      </rPr>
      <t>「茅ヶ崎三丁目」</t>
    </r>
    <r>
      <rPr>
        <sz val="9"/>
        <color indexed="8"/>
        <rFont val="HG丸ｺﾞｼｯｸM-PRO"/>
        <family val="3"/>
        <charset val="128"/>
      </rPr>
      <t>の世帯数・人口については、値が少ないため秘匿扱いとなります。これに伴い、「茅ヶ崎二丁目」に「茅ヶ崎三丁目」の世帯数・人口を加算しています。</t>
    </r>
    <rPh sb="31" eb="32">
      <t>アツカ</t>
    </rPh>
    <phoneticPr fontId="19"/>
  </si>
  <si>
    <t>みずき四丁目</t>
    <rPh sb="3" eb="4">
      <t>シ</t>
    </rPh>
    <rPh sb="4" eb="6">
      <t>チョウメ</t>
    </rPh>
    <phoneticPr fontId="19"/>
  </si>
  <si>
    <t>東海岸北　四丁目</t>
    <rPh sb="0" eb="3">
      <t>ヒガシカイガン</t>
    </rPh>
    <rPh sb="3" eb="4">
      <t>キタ</t>
    </rPh>
    <rPh sb="5" eb="6">
      <t>ヨン</t>
    </rPh>
    <rPh sb="6" eb="8">
      <t>チョウメ</t>
    </rPh>
    <phoneticPr fontId="19"/>
  </si>
  <si>
    <t>小桜町</t>
    <rPh sb="0" eb="3">
      <t>コザクラチョウ</t>
    </rPh>
    <phoneticPr fontId="19"/>
  </si>
  <si>
    <t>代官町</t>
    <rPh sb="0" eb="3">
      <t>ダイカンチョウ</t>
    </rPh>
    <phoneticPr fontId="19"/>
  </si>
  <si>
    <t>年次別</t>
    <rPh sb="0" eb="3">
      <t>ネンジベツ</t>
    </rPh>
    <phoneticPr fontId="19"/>
  </si>
  <si>
    <t>世帯数</t>
    <rPh sb="0" eb="3">
      <t>セタイスウ</t>
    </rPh>
    <phoneticPr fontId="19"/>
  </si>
  <si>
    <t>総人口</t>
    <rPh sb="0" eb="3">
      <t>ソウジンコウ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</si>
  <si>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</si>
  <si>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</si>
  <si>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前回調査に対する増加</t>
    <rPh sb="0" eb="2">
      <t>ゼンカイ</t>
    </rPh>
    <rPh sb="2" eb="4">
      <t>チョウサ</t>
    </rPh>
    <rPh sb="5" eb="6">
      <t>タイ</t>
    </rPh>
    <rPh sb="8" eb="10">
      <t>ゾウカ</t>
    </rPh>
    <phoneticPr fontId="19"/>
  </si>
  <si>
    <t>世帯</t>
    <rPh sb="0" eb="2">
      <t>セタイ</t>
    </rPh>
    <phoneticPr fontId="7"/>
  </si>
  <si>
    <t>人口</t>
    <rPh sb="0" eb="2">
      <t>ジンコウ</t>
    </rPh>
    <phoneticPr fontId="7"/>
  </si>
  <si>
    <t>率</t>
    <rPh sb="0" eb="1">
      <t>リツ</t>
    </rPh>
    <phoneticPr fontId="19"/>
  </si>
  <si>
    <t xml:space="preserve">  －</t>
  </si>
  <si>
    <t xml:space="preserve">  －  </t>
  </si>
  <si>
    <t xml:space="preserve">  － %</t>
  </si>
  <si>
    <t>大正14年10月1日</t>
    <rPh sb="4" eb="5">
      <t>ネン</t>
    </rPh>
    <rPh sb="7" eb="8">
      <t>ツキ</t>
    </rPh>
    <rPh sb="9" eb="10">
      <t>ニチ</t>
    </rPh>
    <phoneticPr fontId="7"/>
  </si>
  <si>
    <t>昭和10年10月１日</t>
  </si>
  <si>
    <t>昭和15年10月１日</t>
  </si>
  <si>
    <t xml:space="preserve">昭和25年10月１日  </t>
  </si>
  <si>
    <t>昭和30年10月１日</t>
  </si>
  <si>
    <t xml:space="preserve">昭和35年10月１日 </t>
  </si>
  <si>
    <t xml:space="preserve">昭和40年10月１日      </t>
  </si>
  <si>
    <t xml:space="preserve">昭和45年10月１日        </t>
  </si>
  <si>
    <t xml:space="preserve">昭和55年10月１日        </t>
  </si>
  <si>
    <t xml:space="preserve">昭和60年10月１日       </t>
  </si>
  <si>
    <t>平成12年10月１日</t>
  </si>
  <si>
    <t>平成17年10月1日</t>
    <rPh sb="0" eb="2">
      <t>ヘイセイ</t>
    </rPh>
    <rPh sb="4" eb="5">
      <t>ネン</t>
    </rPh>
    <rPh sb="7" eb="8">
      <t>ツキ</t>
    </rPh>
    <rPh sb="9" eb="10">
      <t>ニチ</t>
    </rPh>
    <phoneticPr fontId="7"/>
  </si>
  <si>
    <t>平成22年10月1日</t>
    <rPh sb="0" eb="2">
      <t>ヘイセイ</t>
    </rPh>
    <rPh sb="4" eb="5">
      <t>ネン</t>
    </rPh>
    <rPh sb="7" eb="8">
      <t>ツキ</t>
    </rPh>
    <rPh sb="9" eb="10">
      <t>ニチ</t>
    </rPh>
    <phoneticPr fontId="7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</si>
  <si>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7"/>
  </si>
  <si>
    <t>対前年増減</t>
  </si>
  <si>
    <t>２月１日までは総務省統計局が推計した面積（３５．７１ｋ㎡）を使用し、平成27年3月1日以降</t>
    <rPh sb="1" eb="2">
      <t>ガツ</t>
    </rPh>
    <rPh sb="3" eb="4">
      <t>ニチ</t>
    </rPh>
    <phoneticPr fontId="6"/>
  </si>
  <si>
    <t>は国土地理院「全国都道府県市区町村別面積調」による参考値の面積（３５．７０ｋ㎡）を使用し</t>
    <rPh sb="1" eb="3">
      <t>コクド</t>
    </rPh>
    <rPh sb="3" eb="4">
      <t>チ</t>
    </rPh>
    <rPh sb="4" eb="5">
      <t>リ</t>
    </rPh>
    <rPh sb="5" eb="6">
      <t>イン</t>
    </rPh>
    <phoneticPr fontId="6"/>
  </si>
  <si>
    <t>＊「前回調査に対する増加率」、「一世帯当たり人員」については、小数第３位で四捨五入し、</t>
  </si>
  <si>
    <t>編 集</t>
    <rPh sb="0" eb="3">
      <t>ヘンシュウ</t>
    </rPh>
    <phoneticPr fontId="19"/>
  </si>
  <si>
    <t>茅ヶ崎市</t>
    <rPh sb="0" eb="4">
      <t>チガサキシ</t>
    </rPh>
    <phoneticPr fontId="19"/>
  </si>
  <si>
    <t>総務部行政総務課統計担当</t>
    <rPh sb="0" eb="3">
      <t>ソウムブ</t>
    </rPh>
    <rPh sb="3" eb="5">
      <t>ギョウセイ</t>
    </rPh>
    <rPh sb="5" eb="7">
      <t>ソウム</t>
    </rPh>
    <rPh sb="7" eb="8">
      <t>カ</t>
    </rPh>
    <rPh sb="8" eb="10">
      <t>トウケイ</t>
    </rPh>
    <rPh sb="10" eb="12">
      <t>タントウ</t>
    </rPh>
    <phoneticPr fontId="19"/>
  </si>
  <si>
    <t>合計（Ａ＋Ｂ＋Ｃ）</t>
    <phoneticPr fontId="6"/>
  </si>
  <si>
    <t>町丁・字別 人口と世帯 （</t>
    <phoneticPr fontId="7"/>
  </si>
  <si>
    <t>１日現在）</t>
    <phoneticPr fontId="7"/>
  </si>
  <si>
    <t>世帯数</t>
    <phoneticPr fontId="19"/>
  </si>
  <si>
    <t>男</t>
    <phoneticPr fontId="7"/>
  </si>
  <si>
    <t>女</t>
    <phoneticPr fontId="7"/>
  </si>
  <si>
    <t xml:space="preserve">    合      計      </t>
    <phoneticPr fontId="7"/>
  </si>
  <si>
    <t xml:space="preserve">    対前月増減      </t>
    <phoneticPr fontId="7"/>
  </si>
  <si>
    <t>人口</t>
    <phoneticPr fontId="19"/>
  </si>
  <si>
    <t>行谷</t>
    <phoneticPr fontId="19"/>
  </si>
  <si>
    <t>芹沢</t>
    <phoneticPr fontId="19"/>
  </si>
  <si>
    <t>堤</t>
    <phoneticPr fontId="19"/>
  </si>
  <si>
    <r>
      <t>＊本表については、</t>
    </r>
    <r>
      <rPr>
        <b/>
        <sz val="9"/>
        <color indexed="8"/>
        <rFont val="HG丸ｺﾞｼｯｸM-PRO"/>
        <family val="3"/>
        <charset val="128"/>
      </rPr>
      <t>平成27年国勢調査確定値</t>
    </r>
    <r>
      <rPr>
        <sz val="9"/>
        <color indexed="8"/>
        <rFont val="HG丸ｺﾞｼｯｸM-PRO"/>
        <family val="3"/>
        <charset val="128"/>
      </rPr>
      <t>を基にし、毎月の自然動態・社会動態を「住民基本台帳法及び戸籍法の定める届出」等により集計し加算したものです。
＊地区小計については、明治22年市制町村制施行当時の村（茅ヶ崎村、鶴嶺村、松林村、小出村）を基にし、大正14年1月分より集計を行っています。</t>
    </r>
    <phoneticPr fontId="19"/>
  </si>
  <si>
    <t>人     口     の     推     移</t>
    <phoneticPr fontId="7"/>
  </si>
  <si>
    <t xml:space="preserve"> （注）</t>
    <phoneticPr fontId="7"/>
  </si>
  <si>
    <r>
      <t>＊人口密度の算出にあたっては、平成3年9月1日（平成2年国勢調査確定基準）から平成27年</t>
    </r>
    <r>
      <rPr>
        <sz val="11"/>
        <color indexed="8"/>
        <rFont val="HG丸ｺﾞｼｯｸM-PRO"/>
        <family val="3"/>
        <charset val="128"/>
      </rPr>
      <t xml:space="preserve"> </t>
    </r>
    <phoneticPr fontId="19"/>
  </si>
  <si>
    <t>ています。</t>
    <phoneticPr fontId="7"/>
  </si>
  <si>
    <t>　「人口密度（１ｋ㎡）」については、小数第２位で四捨五入しています。</t>
    <phoneticPr fontId="6"/>
  </si>
  <si>
    <t>http://www.city.chigasaki.kanagawa.jp/</t>
    <phoneticPr fontId="7"/>
  </si>
  <si>
    <t>一世帯
当り人員</t>
    <phoneticPr fontId="7"/>
  </si>
  <si>
    <t>人口密度
(１Ｋ㎡)</t>
    <phoneticPr fontId="7"/>
  </si>
  <si>
    <t>大正9年10月１日</t>
    <phoneticPr fontId="7"/>
  </si>
  <si>
    <t>昭和5年10月１日</t>
    <phoneticPr fontId="7"/>
  </si>
  <si>
    <t>昭和22年10月１日</t>
    <phoneticPr fontId="7"/>
  </si>
  <si>
    <t xml:space="preserve">昭和50年10月１日        </t>
    <phoneticPr fontId="7"/>
  </si>
  <si>
    <t>平成2年10月１日</t>
    <phoneticPr fontId="7"/>
  </si>
  <si>
    <t>平成7年10月１日</t>
    <phoneticPr fontId="7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</si>
  <si>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4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</si>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</sst>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#,##0;&quot;△ &quot;#,##0"/>
    <numFmt numFmtId="177" formatCode="m&quot;月&quot;"/>
    <numFmt numFmtId="178" formatCode="#,##0.00;&quot;△ &quot;#,##0.00"/>
    <numFmt numFmtId="179" formatCode="#,##0.0;&quot;△ &quot;#,##0.0"/>
    <numFmt numFmtId="180" formatCode="[$-411]ggge&quot;年&quot;m&quot;月&quot;d&quot;日&quot;;@"/>
    <numFmt numFmtId="181" formatCode="&quot;¥&quot;#,##0_);[Red]\(&quot;¥&quot;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24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ＭＳ 明朝"/>
      <family val="1"/>
      <charset val="128"/>
    </font>
    <font>
      <sz val="16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color indexed="8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3" fillId="0" borderId="0"/>
    <xf numFmtId="0" fontId="13" fillId="0" borderId="0"/>
    <xf numFmtId="9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84">
    <xf numFmtId="0" fontId="0" fillId="0" borderId="0" xfId="0">
      <alignment vertical="center"/>
    </xf>
    <xf numFmtId="0" fontId="3" fillId="0" borderId="0" xfId="1" applyFont="1" applyProtection="1"/>
    <xf numFmtId="0" fontId="3" fillId="0" borderId="0" xfId="1" applyFont="1" applyAlignment="1" applyProtection="1"/>
    <xf numFmtId="22" fontId="3" fillId="0" borderId="0" xfId="1" applyNumberFormat="1" applyFont="1" applyProtection="1"/>
    <xf numFmtId="176" fontId="3" fillId="0" borderId="0" xfId="1" applyNumberFormat="1" applyFont="1" applyAlignment="1" applyProtection="1"/>
    <xf numFmtId="58" fontId="3" fillId="0" borderId="0" xfId="1" applyNumberFormat="1" applyFont="1" applyProtection="1"/>
    <xf numFmtId="177" fontId="5" fillId="0" borderId="0" xfId="1" applyNumberFormat="1" applyFont="1" applyAlignment="1" applyProtection="1">
      <alignment horizontal="right"/>
    </xf>
    <xf numFmtId="0" fontId="5" fillId="0" borderId="0" xfId="1" applyFont="1" applyAlignment="1" applyProtection="1">
      <alignment horizontal="left"/>
    </xf>
    <xf numFmtId="176" fontId="8" fillId="0" borderId="0" xfId="1" applyNumberFormat="1" applyFont="1" applyAlignment="1" applyProtection="1">
      <alignment horizontal="right" wrapText="1"/>
    </xf>
    <xf numFmtId="0" fontId="9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vertical="center"/>
    </xf>
    <xf numFmtId="176" fontId="8" fillId="0" borderId="0" xfId="1" applyNumberFormat="1" applyFont="1" applyAlignment="1" applyProtection="1">
      <alignment horizontal="right"/>
    </xf>
    <xf numFmtId="0" fontId="10" fillId="0" borderId="0" xfId="1" applyFont="1" applyAlignment="1" applyProtection="1">
      <alignment horizontal="distributed"/>
    </xf>
    <xf numFmtId="0" fontId="8" fillId="0" borderId="0" xfId="1" applyFont="1" applyAlignment="1" applyProtection="1">
      <alignment horizontal="distributed"/>
    </xf>
    <xf numFmtId="176" fontId="10" fillId="0" borderId="0" xfId="1" applyNumberFormat="1" applyFont="1" applyAlignment="1" applyProtection="1">
      <alignment horizontal="right"/>
    </xf>
    <xf numFmtId="0" fontId="11" fillId="0" borderId="0" xfId="1" applyFont="1" applyProtection="1"/>
    <xf numFmtId="0" fontId="8" fillId="0" borderId="0" xfId="1" applyFont="1" applyProtection="1"/>
    <xf numFmtId="0" fontId="11" fillId="0" borderId="12" xfId="1" applyFont="1" applyBorder="1" applyAlignment="1" applyProtection="1">
      <alignment horizontal="distributed" vertical="center" justifyLastLine="1"/>
    </xf>
    <xf numFmtId="0" fontId="11" fillId="0" borderId="13" xfId="1" applyFont="1" applyBorder="1" applyAlignment="1" applyProtection="1">
      <alignment horizontal="distributed" vertical="center" justifyLastLine="1"/>
    </xf>
    <xf numFmtId="0" fontId="3" fillId="0" borderId="0" xfId="1" applyFont="1" applyAlignment="1" applyProtection="1">
      <alignment vertical="center"/>
    </xf>
    <xf numFmtId="6" fontId="3" fillId="0" borderId="0" xfId="1" applyNumberFormat="1" applyFont="1" applyProtection="1"/>
    <xf numFmtId="176" fontId="8" fillId="0" borderId="17" xfId="1" applyNumberFormat="1" applyFont="1" applyBorder="1" applyAlignment="1" applyProtection="1">
      <alignment vertical="center"/>
    </xf>
    <xf numFmtId="176" fontId="8" fillId="0" borderId="18" xfId="1" applyNumberFormat="1" applyFont="1" applyBorder="1" applyAlignment="1" applyProtection="1">
      <alignment vertical="center"/>
    </xf>
    <xf numFmtId="176" fontId="8" fillId="0" borderId="19" xfId="1" applyNumberFormat="1" applyFont="1" applyBorder="1" applyAlignment="1" applyProtection="1">
      <alignment vertical="center"/>
    </xf>
    <xf numFmtId="0" fontId="3" fillId="0" borderId="0" xfId="1" applyFont="1" applyBorder="1" applyProtection="1"/>
    <xf numFmtId="176" fontId="8" fillId="0" borderId="23" xfId="1" applyNumberFormat="1" applyFont="1" applyBorder="1" applyAlignment="1" applyProtection="1">
      <alignment vertical="center"/>
    </xf>
    <xf numFmtId="176" fontId="8" fillId="0" borderId="24" xfId="1" applyNumberFormat="1" applyFont="1" applyBorder="1" applyAlignment="1" applyProtection="1">
      <alignment vertical="center"/>
    </xf>
    <xf numFmtId="176" fontId="8" fillId="0" borderId="25" xfId="1" applyNumberFormat="1" applyFont="1" applyBorder="1" applyAlignment="1" applyProtection="1">
      <alignment vertical="center"/>
    </xf>
    <xf numFmtId="176" fontId="8" fillId="0" borderId="29" xfId="1" applyNumberFormat="1" applyFont="1" applyBorder="1" applyAlignment="1" applyProtection="1">
      <alignment vertical="center"/>
    </xf>
    <xf numFmtId="176" fontId="8" fillId="0" borderId="30" xfId="1" applyNumberFormat="1" applyFont="1" applyBorder="1" applyAlignment="1" applyProtection="1">
      <alignment vertical="center"/>
    </xf>
    <xf numFmtId="176" fontId="8" fillId="0" borderId="31" xfId="1" applyNumberFormat="1" applyFont="1" applyBorder="1" applyAlignment="1" applyProtection="1">
      <alignment vertical="center"/>
    </xf>
    <xf numFmtId="0" fontId="3" fillId="0" borderId="32" xfId="1" applyFont="1" applyBorder="1" applyAlignment="1" applyProtection="1">
      <alignment horizontal="distributed" vertical="center"/>
    </xf>
    <xf numFmtId="176" fontId="8" fillId="0" borderId="33" xfId="1" applyNumberFormat="1" applyFont="1" applyBorder="1" applyAlignment="1" applyProtection="1">
      <alignment vertical="center"/>
    </xf>
    <xf numFmtId="176" fontId="8" fillId="0" borderId="34" xfId="1" applyNumberFormat="1" applyFont="1" applyBorder="1" applyAlignment="1" applyProtection="1">
      <alignment vertical="center"/>
    </xf>
    <xf numFmtId="176" fontId="8" fillId="0" borderId="32" xfId="1" applyNumberFormat="1" applyFont="1" applyBorder="1" applyAlignment="1" applyProtection="1">
      <alignment vertical="center"/>
    </xf>
    <xf numFmtId="0" fontId="3" fillId="0" borderId="36" xfId="1" applyFont="1" applyBorder="1" applyAlignment="1" applyProtection="1">
      <alignment horizontal="distributed" vertical="center"/>
    </xf>
    <xf numFmtId="176" fontId="8" fillId="0" borderId="37" xfId="1" applyNumberFormat="1" applyFont="1" applyBorder="1" applyAlignment="1" applyProtection="1">
      <alignment vertical="center"/>
    </xf>
    <xf numFmtId="176" fontId="8" fillId="0" borderId="38" xfId="1" applyNumberFormat="1" applyFont="1" applyBorder="1" applyAlignment="1" applyProtection="1">
      <alignment vertical="center"/>
    </xf>
    <xf numFmtId="176" fontId="8" fillId="0" borderId="36" xfId="1" applyNumberFormat="1" applyFont="1" applyBorder="1" applyAlignment="1" applyProtection="1">
      <alignment vertical="center"/>
    </xf>
    <xf numFmtId="0" fontId="3" fillId="0" borderId="25" xfId="1" applyFont="1" applyBorder="1" applyAlignment="1" applyProtection="1">
      <alignment horizontal="distributed" vertical="center"/>
    </xf>
    <xf numFmtId="176" fontId="8" fillId="0" borderId="39" xfId="1" applyNumberFormat="1" applyFont="1" applyBorder="1" applyAlignment="1" applyProtection="1">
      <alignment vertical="center"/>
    </xf>
    <xf numFmtId="0" fontId="3" fillId="0" borderId="40" xfId="1" applyFont="1" applyBorder="1" applyAlignment="1" applyProtection="1">
      <alignment horizontal="center" vertical="center"/>
    </xf>
    <xf numFmtId="176" fontId="8" fillId="0" borderId="41" xfId="1" applyNumberFormat="1" applyFont="1" applyBorder="1" applyAlignment="1" applyProtection="1">
      <alignment vertical="center"/>
    </xf>
    <xf numFmtId="176" fontId="8" fillId="0" borderId="42" xfId="1" applyNumberFormat="1" applyFont="1" applyBorder="1" applyAlignment="1" applyProtection="1">
      <alignment vertical="center"/>
    </xf>
    <xf numFmtId="176" fontId="8" fillId="0" borderId="40" xfId="1" applyNumberFormat="1" applyFont="1" applyBorder="1" applyAlignment="1" applyProtection="1">
      <alignment vertical="center"/>
    </xf>
    <xf numFmtId="176" fontId="8" fillId="0" borderId="43" xfId="1" applyNumberFormat="1" applyFont="1" applyBorder="1" applyAlignment="1" applyProtection="1">
      <alignment vertical="center"/>
    </xf>
    <xf numFmtId="176" fontId="8" fillId="0" borderId="5" xfId="1" applyNumberFormat="1" applyFont="1" applyBorder="1" applyAlignment="1" applyProtection="1">
      <alignment vertical="center"/>
    </xf>
    <xf numFmtId="176" fontId="8" fillId="0" borderId="44" xfId="1" applyNumberFormat="1" applyFont="1" applyBorder="1" applyAlignment="1" applyProtection="1">
      <alignment vertical="center"/>
    </xf>
    <xf numFmtId="176" fontId="8" fillId="0" borderId="45" xfId="1" applyNumberFormat="1" applyFont="1" applyBorder="1" applyAlignment="1" applyProtection="1">
      <alignment vertical="center"/>
    </xf>
    <xf numFmtId="176" fontId="8" fillId="0" borderId="47" xfId="1" applyNumberFormat="1" applyFont="1" applyBorder="1" applyAlignment="1" applyProtection="1">
      <alignment vertical="center"/>
    </xf>
    <xf numFmtId="176" fontId="8" fillId="0" borderId="48" xfId="1" applyNumberFormat="1" applyFont="1" applyBorder="1" applyAlignment="1" applyProtection="1">
      <alignment vertical="center"/>
    </xf>
    <xf numFmtId="176" fontId="8" fillId="0" borderId="49" xfId="1" applyNumberFormat="1" applyFont="1" applyBorder="1" applyAlignment="1" applyProtection="1">
      <alignment vertical="center"/>
    </xf>
    <xf numFmtId="176" fontId="8" fillId="2" borderId="50" xfId="1" applyNumberFormat="1" applyFont="1" applyFill="1" applyBorder="1" applyAlignment="1" applyProtection="1">
      <alignment vertical="center"/>
    </xf>
    <xf numFmtId="176" fontId="8" fillId="2" borderId="12" xfId="1" applyNumberFormat="1" applyFont="1" applyFill="1" applyBorder="1" applyAlignment="1" applyProtection="1">
      <alignment vertical="center"/>
    </xf>
    <xf numFmtId="176" fontId="8" fillId="2" borderId="13" xfId="1" applyNumberFormat="1" applyFont="1" applyFill="1" applyBorder="1" applyAlignment="1" applyProtection="1">
      <alignment vertical="center"/>
    </xf>
    <xf numFmtId="0" fontId="12" fillId="0" borderId="0" xfId="1" applyFont="1" applyAlignment="1" applyProtection="1">
      <alignment vertical="center"/>
    </xf>
    <xf numFmtId="3" fontId="14" fillId="0" borderId="0" xfId="2" applyNumberFormat="1" applyFont="1" applyFill="1" applyAlignment="1" applyProtection="1">
      <alignment vertical="center"/>
    </xf>
    <xf numFmtId="3" fontId="14" fillId="0" borderId="0" xfId="2" applyNumberFormat="1" applyFont="1" applyFill="1" applyAlignment="1" applyProtection="1">
      <alignment horizontal="left" vertical="center"/>
    </xf>
    <xf numFmtId="3" fontId="14" fillId="0" borderId="0" xfId="2" applyNumberFormat="1" applyFont="1" applyFill="1" applyAlignment="1" applyProtection="1">
      <alignment horizontal="right" vertical="center"/>
    </xf>
    <xf numFmtId="177" fontId="14" fillId="0" borderId="0" xfId="2" applyNumberFormat="1" applyFont="1" applyFill="1" applyAlignment="1" applyProtection="1">
      <alignment horizontal="center" vertical="center"/>
    </xf>
    <xf numFmtId="177" fontId="14" fillId="0" borderId="0" xfId="2" applyNumberFormat="1" applyFont="1" applyFill="1" applyAlignment="1" applyProtection="1">
      <alignment vertical="center"/>
    </xf>
    <xf numFmtId="3" fontId="15" fillId="0" borderId="0" xfId="2" applyNumberFormat="1" applyFont="1" applyFill="1" applyProtection="1"/>
    <xf numFmtId="0" fontId="16" fillId="0" borderId="0" xfId="2" applyFont="1" applyFill="1" applyProtection="1"/>
    <xf numFmtId="0" fontId="15" fillId="0" borderId="0" xfId="2" applyFont="1" applyFill="1" applyProtection="1"/>
    <xf numFmtId="0" fontId="15" fillId="0" borderId="0" xfId="2" applyFont="1" applyProtection="1"/>
    <xf numFmtId="0" fontId="16" fillId="0" borderId="0" xfId="2" applyFont="1" applyProtection="1"/>
    <xf numFmtId="0" fontId="15" fillId="0" borderId="0" xfId="2" applyFont="1" applyFill="1" applyBorder="1" applyProtection="1"/>
    <xf numFmtId="3" fontId="15" fillId="0" borderId="0" xfId="2" applyNumberFormat="1" applyFont="1" applyFill="1" applyBorder="1" applyProtection="1"/>
    <xf numFmtId="3" fontId="17" fillId="0" borderId="0" xfId="2" applyNumberFormat="1" applyFont="1" applyFill="1" applyAlignment="1" applyProtection="1">
      <alignment vertical="center" wrapText="1"/>
    </xf>
    <xf numFmtId="3" fontId="14" fillId="0" borderId="0" xfId="2" applyNumberFormat="1" applyFont="1" applyFill="1" applyAlignment="1" applyProtection="1"/>
    <xf numFmtId="0" fontId="18" fillId="0" borderId="44" xfId="2" applyNumberFormat="1" applyFont="1" applyFill="1" applyBorder="1" applyAlignment="1" applyProtection="1">
      <alignment horizontal="center" vertical="center"/>
    </xf>
    <xf numFmtId="3" fontId="15" fillId="3" borderId="44" xfId="2" applyNumberFormat="1" applyFont="1" applyFill="1" applyBorder="1" applyAlignment="1" applyProtection="1">
      <alignment vertical="center"/>
    </xf>
    <xf numFmtId="176" fontId="15" fillId="4" borderId="57" xfId="2" applyNumberFormat="1" applyFont="1" applyFill="1" applyBorder="1" applyAlignment="1" applyProtection="1">
      <alignment vertical="center"/>
    </xf>
    <xf numFmtId="0" fontId="15" fillId="0" borderId="1" xfId="2" applyFont="1" applyFill="1" applyBorder="1" applyProtection="1"/>
    <xf numFmtId="3" fontId="15" fillId="0" borderId="1" xfId="2" applyNumberFormat="1" applyFont="1" applyFill="1" applyBorder="1" applyProtection="1"/>
    <xf numFmtId="3" fontId="20" fillId="3" borderId="59" xfId="2" applyNumberFormat="1" applyFont="1" applyFill="1" applyBorder="1" applyAlignment="1" applyProtection="1">
      <alignment horizontal="distributed" vertical="center" justifyLastLine="1"/>
    </xf>
    <xf numFmtId="3" fontId="20" fillId="3" borderId="46" xfId="2" applyNumberFormat="1" applyFont="1" applyFill="1" applyBorder="1" applyAlignment="1" applyProtection="1">
      <alignment horizontal="center" vertical="center"/>
    </xf>
    <xf numFmtId="3" fontId="20" fillId="3" borderId="51" xfId="2" applyNumberFormat="1" applyFont="1" applyFill="1" applyBorder="1" applyAlignment="1" applyProtection="1">
      <alignment horizontal="center" vertical="center"/>
    </xf>
    <xf numFmtId="3" fontId="20" fillId="3" borderId="31" xfId="2" applyNumberFormat="1" applyFont="1" applyFill="1" applyBorder="1" applyAlignment="1" applyProtection="1">
      <alignment horizontal="center" vertical="center"/>
    </xf>
    <xf numFmtId="3" fontId="20" fillId="0" borderId="60" xfId="2" applyNumberFormat="1" applyFont="1" applyFill="1" applyBorder="1" applyAlignment="1" applyProtection="1">
      <alignment horizontal="center" vertical="center"/>
    </xf>
    <xf numFmtId="0" fontId="15" fillId="0" borderId="60" xfId="2" applyFont="1" applyBorder="1" applyProtection="1"/>
    <xf numFmtId="3" fontId="15" fillId="0" borderId="61" xfId="2" applyNumberFormat="1" applyFont="1" applyFill="1" applyBorder="1" applyAlignment="1" applyProtection="1">
      <alignment horizontal="distributed" vertical="center"/>
    </xf>
    <xf numFmtId="3" fontId="21" fillId="0" borderId="15" xfId="2" applyNumberFormat="1" applyFont="1" applyFill="1" applyBorder="1" applyAlignment="1" applyProtection="1">
      <alignment vertical="center"/>
    </xf>
    <xf numFmtId="3" fontId="21" fillId="0" borderId="62" xfId="2" applyNumberFormat="1" applyFont="1" applyFill="1" applyBorder="1" applyAlignment="1" applyProtection="1">
      <alignment vertical="center"/>
    </xf>
    <xf numFmtId="3" fontId="21" fillId="0" borderId="19" xfId="2" applyNumberFormat="1" applyFont="1" applyFill="1" applyBorder="1" applyAlignment="1" applyProtection="1">
      <alignment vertical="center"/>
    </xf>
    <xf numFmtId="3" fontId="22" fillId="0" borderId="61" xfId="2" applyNumberFormat="1" applyFont="1" applyFill="1" applyBorder="1" applyAlignment="1" applyProtection="1">
      <alignment horizontal="distributed" vertical="center"/>
    </xf>
    <xf numFmtId="3" fontId="15" fillId="0" borderId="60" xfId="2" applyNumberFormat="1" applyFont="1" applyFill="1" applyBorder="1" applyProtection="1"/>
    <xf numFmtId="3" fontId="15" fillId="0" borderId="14" xfId="2" applyNumberFormat="1" applyFont="1" applyFill="1" applyBorder="1" applyAlignment="1" applyProtection="1">
      <alignment horizontal="distributed" vertical="center"/>
    </xf>
    <xf numFmtId="3" fontId="21" fillId="0" borderId="63" xfId="2" applyNumberFormat="1" applyFont="1" applyFill="1" applyBorder="1" applyAlignment="1" applyProtection="1">
      <alignment vertical="center"/>
    </xf>
    <xf numFmtId="3" fontId="21" fillId="0" borderId="64" xfId="2" applyNumberFormat="1" applyFont="1" applyFill="1" applyBorder="1" applyAlignment="1" applyProtection="1">
      <alignment vertical="center"/>
    </xf>
    <xf numFmtId="3" fontId="21" fillId="0" borderId="36" xfId="2" applyNumberFormat="1" applyFont="1" applyFill="1" applyBorder="1" applyAlignment="1" applyProtection="1">
      <alignment vertical="center"/>
    </xf>
    <xf numFmtId="3" fontId="15" fillId="0" borderId="65" xfId="2" applyNumberFormat="1" applyFont="1" applyFill="1" applyBorder="1" applyAlignment="1" applyProtection="1">
      <alignment horizontal="distributed" vertical="center"/>
    </xf>
    <xf numFmtId="3" fontId="22" fillId="0" borderId="65" xfId="2" applyNumberFormat="1" applyFont="1" applyFill="1" applyBorder="1" applyAlignment="1" applyProtection="1">
      <alignment horizontal="distributed" vertical="center"/>
    </xf>
    <xf numFmtId="3" fontId="21" fillId="0" borderId="63" xfId="2" applyNumberFormat="1" applyFont="1" applyFill="1" applyBorder="1" applyAlignment="1" applyProtection="1">
      <alignment horizontal="right" vertical="center"/>
    </xf>
    <xf numFmtId="3" fontId="21" fillId="0" borderId="64" xfId="2" applyNumberFormat="1" applyFont="1" applyFill="1" applyBorder="1" applyAlignment="1" applyProtection="1">
      <alignment horizontal="right" vertical="center"/>
    </xf>
    <xf numFmtId="3" fontId="21" fillId="0" borderId="36" xfId="2" applyNumberFormat="1" applyFont="1" applyFill="1" applyBorder="1" applyAlignment="1" applyProtection="1">
      <alignment horizontal="right" vertical="center"/>
    </xf>
    <xf numFmtId="3" fontId="15" fillId="0" borderId="20" xfId="2" applyNumberFormat="1" applyFont="1" applyFill="1" applyBorder="1" applyAlignment="1" applyProtection="1">
      <alignment horizontal="distributed" vertical="center"/>
    </xf>
    <xf numFmtId="3" fontId="21" fillId="0" borderId="60" xfId="2" applyNumberFormat="1" applyFont="1" applyFill="1" applyBorder="1" applyAlignment="1" applyProtection="1">
      <alignment vertical="center"/>
    </xf>
    <xf numFmtId="3" fontId="21" fillId="0" borderId="66" xfId="2" applyNumberFormat="1" applyFont="1" applyFill="1" applyBorder="1" applyAlignment="1" applyProtection="1">
      <alignment vertical="center"/>
    </xf>
    <xf numFmtId="3" fontId="21" fillId="0" borderId="67" xfId="2" applyNumberFormat="1" applyFont="1" applyFill="1" applyBorder="1" applyAlignment="1" applyProtection="1">
      <alignment vertical="center"/>
    </xf>
    <xf numFmtId="3" fontId="21" fillId="0" borderId="68" xfId="2" applyNumberFormat="1" applyFont="1" applyFill="1" applyBorder="1" applyAlignment="1" applyProtection="1">
      <alignment vertical="center"/>
    </xf>
    <xf numFmtId="3" fontId="21" fillId="0" borderId="38" xfId="2" applyNumberFormat="1" applyFont="1" applyFill="1" applyBorder="1" applyAlignment="1" applyProtection="1">
      <alignment vertical="center"/>
    </xf>
    <xf numFmtId="3" fontId="22" fillId="0" borderId="69" xfId="2" applyNumberFormat="1" applyFont="1" applyFill="1" applyBorder="1" applyAlignment="1" applyProtection="1">
      <alignment horizontal="distributed" vertical="center"/>
    </xf>
    <xf numFmtId="3" fontId="21" fillId="0" borderId="21" xfId="2" applyNumberFormat="1" applyFont="1" applyFill="1" applyBorder="1" applyAlignment="1" applyProtection="1">
      <alignment vertical="center"/>
    </xf>
    <xf numFmtId="3" fontId="21" fillId="0" borderId="70" xfId="2" applyNumberFormat="1" applyFont="1" applyFill="1" applyBorder="1" applyAlignment="1" applyProtection="1">
      <alignment vertical="center"/>
    </xf>
    <xf numFmtId="3" fontId="21" fillId="0" borderId="40" xfId="2" applyNumberFormat="1" applyFont="1" applyFill="1" applyBorder="1" applyAlignment="1" applyProtection="1">
      <alignment vertical="center"/>
    </xf>
    <xf numFmtId="3" fontId="15" fillId="3" borderId="59" xfId="2" applyNumberFormat="1" applyFont="1" applyFill="1" applyBorder="1" applyAlignment="1" applyProtection="1">
      <alignment horizontal="distributed" vertical="center"/>
    </xf>
    <xf numFmtId="3" fontId="22" fillId="3" borderId="46" xfId="2" applyNumberFormat="1" applyFont="1" applyFill="1" applyBorder="1" applyAlignment="1" applyProtection="1">
      <alignment vertical="center"/>
    </xf>
    <xf numFmtId="3" fontId="22" fillId="3" borderId="51" xfId="2" applyNumberFormat="1" applyFont="1" applyFill="1" applyBorder="1" applyAlignment="1" applyProtection="1">
      <alignment vertical="center"/>
    </xf>
    <xf numFmtId="3" fontId="22" fillId="3" borderId="31" xfId="2" applyNumberFormat="1" applyFont="1" applyFill="1" applyBorder="1" applyAlignment="1" applyProtection="1">
      <alignment vertical="center"/>
    </xf>
    <xf numFmtId="3" fontId="15" fillId="0" borderId="71" xfId="2" applyNumberFormat="1" applyFont="1" applyFill="1" applyBorder="1" applyProtection="1"/>
    <xf numFmtId="0" fontId="15" fillId="0" borderId="0" xfId="2" applyFont="1" applyBorder="1" applyProtection="1"/>
    <xf numFmtId="3" fontId="15" fillId="0" borderId="69" xfId="2" applyNumberFormat="1" applyFont="1" applyFill="1" applyBorder="1" applyAlignment="1" applyProtection="1">
      <alignment horizontal="distributed" vertical="center"/>
    </xf>
    <xf numFmtId="3" fontId="21" fillId="0" borderId="43" xfId="2" applyNumberFormat="1" applyFont="1" applyFill="1" applyBorder="1" applyAlignment="1" applyProtection="1">
      <alignment vertical="center"/>
    </xf>
    <xf numFmtId="3" fontId="21" fillId="0" borderId="42" xfId="2" applyNumberFormat="1" applyFont="1" applyFill="1" applyBorder="1" applyAlignment="1" applyProtection="1">
      <alignment vertical="center"/>
    </xf>
    <xf numFmtId="3" fontId="15" fillId="0" borderId="2" xfId="2" applyNumberFormat="1" applyFont="1" applyFill="1" applyBorder="1" applyProtection="1"/>
    <xf numFmtId="3" fontId="15" fillId="0" borderId="3" xfId="2" applyNumberFormat="1" applyFont="1" applyFill="1" applyBorder="1" applyProtection="1"/>
    <xf numFmtId="0" fontId="15" fillId="0" borderId="4" xfId="2" applyFont="1" applyFill="1" applyBorder="1" applyProtection="1"/>
    <xf numFmtId="3" fontId="22" fillId="3" borderId="27" xfId="2" applyNumberFormat="1" applyFont="1" applyFill="1" applyBorder="1" applyAlignment="1" applyProtection="1">
      <alignment vertical="center"/>
    </xf>
    <xf numFmtId="3" fontId="15" fillId="0" borderId="3" xfId="2" applyNumberFormat="1" applyFont="1" applyFill="1" applyBorder="1" applyAlignment="1" applyProtection="1">
      <alignment horizontal="distributed" vertical="center"/>
    </xf>
    <xf numFmtId="3" fontId="20" fillId="0" borderId="3" xfId="2" applyNumberFormat="1" applyFont="1" applyFill="1" applyBorder="1" applyAlignment="1" applyProtection="1">
      <alignment vertical="center"/>
    </xf>
    <xf numFmtId="3" fontId="22" fillId="0" borderId="0" xfId="2" applyNumberFormat="1" applyFont="1" applyFill="1" applyBorder="1" applyAlignment="1" applyProtection="1">
      <alignment vertical="center" wrapText="1"/>
    </xf>
    <xf numFmtId="3" fontId="15" fillId="0" borderId="0" xfId="2" applyNumberFormat="1" applyFont="1" applyProtection="1"/>
    <xf numFmtId="3" fontId="15" fillId="0" borderId="0" xfId="2" applyNumberFormat="1" applyFont="1" applyFill="1" applyBorder="1" applyAlignment="1" applyProtection="1">
      <alignment vertical="center" wrapText="1"/>
    </xf>
    <xf numFmtId="0" fontId="24" fillId="0" borderId="0" xfId="3" applyFont="1" applyBorder="1" applyAlignment="1" applyProtection="1">
      <alignment vertical="center"/>
    </xf>
    <xf numFmtId="0" fontId="24" fillId="0" borderId="0" xfId="3" applyFont="1" applyBorder="1" applyAlignment="1" applyProtection="1">
      <alignment horizontal="left" vertical="center"/>
    </xf>
    <xf numFmtId="176" fontId="24" fillId="0" borderId="0" xfId="3" applyNumberFormat="1" applyFont="1" applyBorder="1" applyAlignment="1" applyProtection="1">
      <alignment vertical="center"/>
    </xf>
    <xf numFmtId="178" fontId="24" fillId="0" borderId="0" xfId="3" applyNumberFormat="1" applyFont="1" applyBorder="1" applyAlignment="1" applyProtection="1">
      <alignment vertical="center"/>
    </xf>
    <xf numFmtId="0" fontId="9" fillId="0" borderId="0" xfId="3" applyFont="1" applyProtection="1"/>
    <xf numFmtId="0" fontId="15" fillId="0" borderId="0" xfId="3" applyFont="1" applyBorder="1" applyProtection="1"/>
    <xf numFmtId="176" fontId="15" fillId="0" borderId="0" xfId="3" applyNumberFormat="1" applyFont="1" applyBorder="1" applyProtection="1"/>
    <xf numFmtId="178" fontId="15" fillId="0" borderId="0" xfId="3" applyNumberFormat="1" applyFont="1" applyBorder="1" applyProtection="1"/>
    <xf numFmtId="0" fontId="16" fillId="0" borderId="0" xfId="3" applyFont="1" applyProtection="1"/>
    <xf numFmtId="176" fontId="20" fillId="3" borderId="9" xfId="3" applyNumberFormat="1" applyFont="1" applyFill="1" applyBorder="1" applyAlignment="1" applyProtection="1">
      <alignment horizontal="center" vertical="center"/>
    </xf>
    <xf numFmtId="176" fontId="20" fillId="3" borderId="74" xfId="3" applyNumberFormat="1" applyFont="1" applyFill="1" applyBorder="1" applyAlignment="1" applyProtection="1">
      <alignment horizontal="center" vertical="center"/>
    </xf>
    <xf numFmtId="178" fontId="20" fillId="3" borderId="13" xfId="3" applyNumberFormat="1" applyFont="1" applyFill="1" applyBorder="1" applyAlignment="1" applyProtection="1">
      <alignment horizontal="center" vertical="center"/>
    </xf>
    <xf numFmtId="49" fontId="22" fillId="0" borderId="61" xfId="3" applyNumberFormat="1" applyFont="1" applyFill="1" applyBorder="1" applyAlignment="1" applyProtection="1">
      <alignment horizontal="distributed" vertical="center" justifyLastLine="1"/>
    </xf>
    <xf numFmtId="3" fontId="22" fillId="0" borderId="61" xfId="3" applyNumberFormat="1" applyFont="1" applyBorder="1" applyAlignment="1" applyProtection="1">
      <alignment vertical="center"/>
    </xf>
    <xf numFmtId="3" fontId="22" fillId="0" borderId="75" xfId="3" applyNumberFormat="1" applyFont="1" applyBorder="1" applyAlignment="1" applyProtection="1">
      <alignment vertical="center"/>
    </xf>
    <xf numFmtId="3" fontId="22" fillId="0" borderId="18" xfId="3" applyNumberFormat="1" applyFont="1" applyBorder="1" applyAlignment="1" applyProtection="1">
      <alignment vertical="center"/>
    </xf>
    <xf numFmtId="3" fontId="22" fillId="0" borderId="62" xfId="3" applyNumberFormat="1" applyFont="1" applyBorder="1" applyAlignment="1" applyProtection="1">
      <alignment vertical="center"/>
    </xf>
    <xf numFmtId="176" fontId="22" fillId="0" borderId="76" xfId="3" applyNumberFormat="1" applyFont="1" applyBorder="1" applyAlignment="1" applyProtection="1">
      <alignment horizontal="center" vertical="center"/>
    </xf>
    <xf numFmtId="176" fontId="22" fillId="0" borderId="18" xfId="3" applyNumberFormat="1" applyFont="1" applyBorder="1" applyAlignment="1" applyProtection="1">
      <alignment horizontal="center" vertical="center"/>
    </xf>
    <xf numFmtId="178" fontId="22" fillId="0" borderId="19" xfId="3" applyNumberFormat="1" applyFont="1" applyBorder="1" applyAlignment="1" applyProtection="1">
      <alignment horizontal="center" vertical="center"/>
    </xf>
    <xf numFmtId="2" fontId="22" fillId="0" borderId="75" xfId="3" applyNumberFormat="1" applyFont="1" applyBorder="1" applyAlignment="1" applyProtection="1">
      <alignment vertical="center"/>
    </xf>
    <xf numFmtId="179" fontId="22" fillId="0" borderId="19" xfId="3" applyNumberFormat="1" applyFont="1" applyFill="1" applyBorder="1" applyAlignment="1" applyProtection="1">
      <alignment vertical="center"/>
    </xf>
    <xf numFmtId="49" fontId="22" fillId="0" borderId="65" xfId="3" applyNumberFormat="1" applyFont="1" applyFill="1" applyBorder="1" applyAlignment="1" applyProtection="1">
      <alignment horizontal="distributed" vertical="center" justifyLastLine="1"/>
    </xf>
    <xf numFmtId="3" fontId="22" fillId="0" borderId="65" xfId="3" applyNumberFormat="1" applyFont="1" applyBorder="1" applyAlignment="1" applyProtection="1">
      <alignment vertical="center"/>
    </xf>
    <xf numFmtId="3" fontId="22" fillId="0" borderId="37" xfId="3" applyNumberFormat="1" applyFont="1" applyBorder="1" applyAlignment="1" applyProtection="1">
      <alignment vertical="center"/>
    </xf>
    <xf numFmtId="3" fontId="22" fillId="0" borderId="38" xfId="3" applyNumberFormat="1" applyFont="1" applyBorder="1" applyAlignment="1" applyProtection="1">
      <alignment vertical="center"/>
    </xf>
    <xf numFmtId="3" fontId="22" fillId="0" borderId="64" xfId="3" applyNumberFormat="1" applyFont="1" applyBorder="1" applyAlignment="1" applyProtection="1">
      <alignment vertical="center"/>
    </xf>
    <xf numFmtId="176" fontId="22" fillId="0" borderId="68" xfId="3" applyNumberFormat="1" applyFont="1" applyBorder="1" applyAlignment="1" applyProtection="1">
      <alignment vertical="center"/>
    </xf>
    <xf numFmtId="176" fontId="22" fillId="0" borderId="38" xfId="3" applyNumberFormat="1" applyFont="1" applyBorder="1" applyAlignment="1" applyProtection="1">
      <alignment vertical="center"/>
    </xf>
    <xf numFmtId="178" fontId="22" fillId="0" borderId="36" xfId="3" applyNumberFormat="1" applyFont="1" applyBorder="1" applyAlignment="1" applyProtection="1">
      <alignment horizontal="right" vertical="center"/>
    </xf>
    <xf numFmtId="2" fontId="22" fillId="0" borderId="37" xfId="3" applyNumberFormat="1" applyFont="1" applyBorder="1" applyAlignment="1" applyProtection="1">
      <alignment horizontal="right" vertical="center"/>
    </xf>
    <xf numFmtId="179" fontId="22" fillId="0" borderId="36" xfId="3" applyNumberFormat="1" applyFont="1" applyFill="1" applyBorder="1" applyAlignment="1" applyProtection="1">
      <alignment horizontal="right" vertical="center"/>
    </xf>
    <xf numFmtId="179" fontId="22" fillId="0" borderId="36" xfId="3" applyNumberFormat="1" applyFont="1" applyBorder="1" applyAlignment="1" applyProtection="1">
      <alignment horizontal="right" vertical="center"/>
    </xf>
    <xf numFmtId="49" fontId="22" fillId="0" borderId="77" xfId="3" applyNumberFormat="1" applyFont="1" applyFill="1" applyBorder="1" applyAlignment="1" applyProtection="1">
      <alignment horizontal="distributed" vertical="center" justifyLastLine="1"/>
    </xf>
    <xf numFmtId="3" fontId="22" fillId="0" borderId="77" xfId="3" applyNumberFormat="1" applyFont="1" applyBorder="1" applyAlignment="1" applyProtection="1">
      <alignment vertical="center"/>
    </xf>
    <xf numFmtId="3" fontId="22" fillId="0" borderId="39" xfId="3" applyNumberFormat="1" applyFont="1" applyBorder="1" applyAlignment="1" applyProtection="1">
      <alignment vertical="center"/>
    </xf>
    <xf numFmtId="3" fontId="22" fillId="0" borderId="24" xfId="3" applyNumberFormat="1" applyFont="1" applyBorder="1" applyAlignment="1" applyProtection="1">
      <alignment vertical="center"/>
    </xf>
    <xf numFmtId="3" fontId="22" fillId="0" borderId="78" xfId="3" applyNumberFormat="1" applyFont="1" applyBorder="1" applyAlignment="1" applyProtection="1">
      <alignment vertical="center"/>
    </xf>
    <xf numFmtId="176" fontId="22" fillId="0" borderId="79" xfId="3" applyNumberFormat="1" applyFont="1" applyBorder="1" applyAlignment="1" applyProtection="1">
      <alignment vertical="center"/>
    </xf>
    <xf numFmtId="176" fontId="22" fillId="0" borderId="24" xfId="3" applyNumberFormat="1" applyFont="1" applyBorder="1" applyAlignment="1" applyProtection="1">
      <alignment vertical="center"/>
    </xf>
    <xf numFmtId="178" fontId="22" fillId="0" borderId="25" xfId="3" applyNumberFormat="1" applyFont="1" applyBorder="1" applyAlignment="1" applyProtection="1">
      <alignment horizontal="right" vertical="center"/>
    </xf>
    <xf numFmtId="2" fontId="22" fillId="0" borderId="39" xfId="3" applyNumberFormat="1" applyFont="1" applyBorder="1" applyAlignment="1" applyProtection="1">
      <alignment horizontal="right" vertical="center"/>
    </xf>
    <xf numFmtId="179" fontId="22" fillId="0" borderId="25" xfId="3" applyNumberFormat="1" applyFont="1" applyBorder="1" applyAlignment="1" applyProtection="1">
      <alignment horizontal="right" vertical="center"/>
    </xf>
    <xf numFmtId="3" fontId="22" fillId="0" borderId="80" xfId="3" applyNumberFormat="1" applyFont="1" applyBorder="1" applyAlignment="1" applyProtection="1">
      <alignment vertical="center"/>
    </xf>
    <xf numFmtId="178" fontId="22" fillId="0" borderId="81" xfId="3" applyNumberFormat="1" applyFont="1" applyBorder="1" applyAlignment="1" applyProtection="1">
      <alignment horizontal="right" vertical="center"/>
    </xf>
    <xf numFmtId="179" fontId="22" fillId="0" borderId="81" xfId="3" applyNumberFormat="1" applyFont="1" applyBorder="1" applyAlignment="1" applyProtection="1">
      <alignment horizontal="right" vertical="center"/>
    </xf>
    <xf numFmtId="3" fontId="22" fillId="0" borderId="82" xfId="3" applyNumberFormat="1" applyFont="1" applyBorder="1" applyAlignment="1" applyProtection="1">
      <alignment vertical="center"/>
    </xf>
    <xf numFmtId="178" fontId="22" fillId="0" borderId="83" xfId="3" applyNumberFormat="1" applyFont="1" applyBorder="1" applyAlignment="1" applyProtection="1">
      <alignment horizontal="right" vertical="center"/>
    </xf>
    <xf numFmtId="179" fontId="22" fillId="0" borderId="83" xfId="3" applyNumberFormat="1" applyFont="1" applyBorder="1" applyAlignment="1" applyProtection="1">
      <alignment horizontal="right" vertical="center"/>
    </xf>
    <xf numFmtId="180" fontId="22" fillId="0" borderId="65" xfId="3" applyNumberFormat="1" applyFont="1" applyFill="1" applyBorder="1" applyAlignment="1" applyProtection="1">
      <alignment horizontal="distributed" vertical="center" justifyLastLine="1"/>
    </xf>
    <xf numFmtId="3" fontId="22" fillId="0" borderId="84" xfId="3" applyNumberFormat="1" applyFont="1" applyBorder="1" applyAlignment="1" applyProtection="1">
      <alignment vertical="center"/>
    </xf>
    <xf numFmtId="3" fontId="22" fillId="0" borderId="34" xfId="3" applyNumberFormat="1" applyFont="1" applyBorder="1" applyAlignment="1" applyProtection="1">
      <alignment vertical="center"/>
    </xf>
    <xf numFmtId="3" fontId="22" fillId="0" borderId="85" xfId="3" applyNumberFormat="1" applyFont="1" applyBorder="1" applyAlignment="1" applyProtection="1">
      <alignment vertical="center"/>
    </xf>
    <xf numFmtId="176" fontId="22" fillId="0" borderId="35" xfId="3" applyNumberFormat="1" applyFont="1" applyBorder="1" applyAlignment="1" applyProtection="1">
      <alignment vertical="center"/>
    </xf>
    <xf numFmtId="176" fontId="22" fillId="0" borderId="34" xfId="3" applyNumberFormat="1" applyFont="1" applyBorder="1" applyAlignment="1" applyProtection="1">
      <alignment vertical="center"/>
    </xf>
    <xf numFmtId="178" fontId="22" fillId="0" borderId="86" xfId="3" applyNumberFormat="1" applyFont="1" applyBorder="1" applyAlignment="1" applyProtection="1">
      <alignment horizontal="right" vertical="center"/>
    </xf>
    <xf numFmtId="180" fontId="22" fillId="2" borderId="59" xfId="3" applyNumberFormat="1" applyFont="1" applyFill="1" applyBorder="1" applyAlignment="1" applyProtection="1">
      <alignment horizontal="distributed" vertical="center"/>
    </xf>
    <xf numFmtId="3" fontId="22" fillId="2" borderId="59" xfId="3" applyNumberFormat="1" applyFont="1" applyFill="1" applyBorder="1" applyAlignment="1" applyProtection="1">
      <alignment vertical="center"/>
    </xf>
    <xf numFmtId="3" fontId="22" fillId="2" borderId="87" xfId="3" applyNumberFormat="1" applyFont="1" applyFill="1" applyBorder="1" applyAlignment="1" applyProtection="1">
      <alignment vertical="center"/>
    </xf>
    <xf numFmtId="3" fontId="22" fillId="2" borderId="30" xfId="3" applyNumberFormat="1" applyFont="1" applyFill="1" applyBorder="1" applyAlignment="1" applyProtection="1">
      <alignment vertical="center"/>
    </xf>
    <xf numFmtId="3" fontId="22" fillId="2" borderId="28" xfId="3" applyNumberFormat="1" applyFont="1" applyFill="1" applyBorder="1" applyAlignment="1" applyProtection="1">
      <alignment vertical="center"/>
    </xf>
    <xf numFmtId="176" fontId="22" fillId="2" borderId="87" xfId="3" applyNumberFormat="1" applyFont="1" applyFill="1" applyBorder="1" applyAlignment="1" applyProtection="1">
      <alignment vertical="center"/>
    </xf>
    <xf numFmtId="176" fontId="22" fillId="2" borderId="30" xfId="3" applyNumberFormat="1" applyFont="1" applyFill="1" applyBorder="1" applyAlignment="1" applyProtection="1">
      <alignment vertical="center"/>
    </xf>
    <xf numFmtId="178" fontId="22" fillId="2" borderId="28" xfId="3" applyNumberFormat="1" applyFont="1" applyFill="1" applyBorder="1" applyAlignment="1" applyProtection="1">
      <alignment horizontal="right" vertical="center"/>
    </xf>
    <xf numFmtId="2" fontId="22" fillId="2" borderId="87" xfId="3" applyNumberFormat="1" applyFont="1" applyFill="1" applyBorder="1" applyAlignment="1" applyProtection="1">
      <alignment horizontal="right" vertical="center"/>
    </xf>
    <xf numFmtId="179" fontId="22" fillId="2" borderId="28" xfId="3" applyNumberFormat="1" applyFont="1" applyFill="1" applyBorder="1" applyAlignment="1" applyProtection="1">
      <alignment horizontal="right" vertical="center"/>
    </xf>
    <xf numFmtId="178" fontId="22" fillId="2" borderId="28" xfId="3" applyNumberFormat="1" applyFont="1" applyFill="1" applyBorder="1" applyAlignment="1" applyProtection="1">
      <alignment vertical="center"/>
    </xf>
    <xf numFmtId="2" fontId="22" fillId="2" borderId="87" xfId="3" applyNumberFormat="1" applyFont="1" applyFill="1" applyBorder="1" applyAlignment="1" applyProtection="1">
      <alignment vertical="center"/>
    </xf>
    <xf numFmtId="179" fontId="22" fillId="2" borderId="28" xfId="3" applyNumberFormat="1" applyFont="1" applyFill="1" applyBorder="1" applyAlignment="1" applyProtection="1">
      <alignment vertical="center"/>
    </xf>
    <xf numFmtId="0" fontId="22" fillId="0" borderId="59" xfId="3" applyFont="1" applyFill="1" applyBorder="1" applyAlignment="1" applyProtection="1">
      <alignment horizontal="distributed" vertical="center" justifyLastLine="1"/>
    </xf>
    <xf numFmtId="3" fontId="22" fillId="0" borderId="59" xfId="3" applyNumberFormat="1" applyFont="1" applyBorder="1" applyAlignment="1" applyProtection="1">
      <alignment vertical="center"/>
    </xf>
    <xf numFmtId="3" fontId="22" fillId="0" borderId="47" xfId="3" applyNumberFormat="1" applyFont="1" applyBorder="1" applyAlignment="1" applyProtection="1">
      <alignment vertical="center"/>
    </xf>
    <xf numFmtId="176" fontId="15" fillId="0" borderId="0" xfId="3" applyNumberFormat="1" applyFont="1" applyBorder="1" applyAlignment="1" applyProtection="1">
      <alignment vertical="center"/>
    </xf>
    <xf numFmtId="176" fontId="16" fillId="0" borderId="0" xfId="3" applyNumberFormat="1" applyFont="1" applyBorder="1" applyAlignment="1" applyProtection="1">
      <alignment vertical="center"/>
    </xf>
    <xf numFmtId="178" fontId="16" fillId="0" borderId="0" xfId="3" applyNumberFormat="1" applyFont="1" applyBorder="1" applyAlignment="1" applyProtection="1">
      <alignment vertical="center"/>
    </xf>
    <xf numFmtId="0" fontId="16" fillId="0" borderId="0" xfId="3" applyFont="1" applyBorder="1" applyAlignment="1" applyProtection="1">
      <alignment vertical="center"/>
    </xf>
    <xf numFmtId="0" fontId="20" fillId="0" borderId="0" xfId="3" applyFont="1" applyBorder="1" applyProtection="1"/>
    <xf numFmtId="0" fontId="16" fillId="0" borderId="0" xfId="3" applyFont="1" applyBorder="1" applyProtection="1"/>
    <xf numFmtId="176" fontId="16" fillId="0" borderId="0" xfId="3" applyNumberFormat="1" applyFont="1" applyBorder="1" applyProtection="1"/>
    <xf numFmtId="178" fontId="16" fillId="0" borderId="0" xfId="3" applyNumberFormat="1" applyFont="1" applyBorder="1" applyProtection="1"/>
    <xf numFmtId="0" fontId="20" fillId="0" borderId="0" xfId="3" applyFont="1" applyBorder="1" applyAlignment="1" applyProtection="1">
      <alignment vertical="top"/>
    </xf>
    <xf numFmtId="0" fontId="16" fillId="0" borderId="0" xfId="3" applyFont="1" applyAlignment="1" applyProtection="1">
      <alignment vertical="top"/>
    </xf>
    <xf numFmtId="0" fontId="20" fillId="0" borderId="0" xfId="3" applyFont="1" applyBorder="1" applyAlignment="1" applyProtection="1">
      <alignment vertical="top" wrapText="1"/>
    </xf>
    <xf numFmtId="176" fontId="16" fillId="0" borderId="0" xfId="3" applyNumberFormat="1" applyFont="1" applyProtection="1"/>
    <xf numFmtId="178" fontId="16" fillId="0" borderId="0" xfId="3" applyNumberFormat="1" applyFont="1" applyProtection="1"/>
    <xf numFmtId="0" fontId="15" fillId="0" borderId="0" xfId="3" applyFont="1" applyProtection="1"/>
    <xf numFmtId="181" fontId="15" fillId="0" borderId="65" xfId="2" applyNumberFormat="1" applyFont="1" applyFill="1" applyBorder="1" applyAlignment="1" applyProtection="1">
      <alignment horizontal="distributed" vertical="center"/>
    </xf>
    <xf numFmtId="0" fontId="5" fillId="0" borderId="0" xfId="1" applyFont="1" applyAlignment="1" applyProtection="1">
      <alignment horizontal="right" shrinkToFit="1"/>
    </xf>
    <xf numFmtId="0" fontId="5" fillId="0" borderId="0" xfId="1" applyFont="1" applyAlignment="1" applyProtection="1">
      <alignment horizontal="right"/>
    </xf>
    <xf numFmtId="177" fontId="9" fillId="0" borderId="0" xfId="1" applyNumberFormat="1" applyFont="1" applyAlignment="1" applyProtection="1">
      <alignment horizontal="right" vertical="center"/>
    </xf>
    <xf numFmtId="0" fontId="12" fillId="0" borderId="1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11" fillId="0" borderId="4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horizontal="center" vertical="center"/>
    </xf>
    <xf numFmtId="0" fontId="11" fillId="0" borderId="11" xfId="1" applyFont="1" applyBorder="1" applyAlignment="1" applyProtection="1">
      <alignment horizontal="center" vertical="center"/>
    </xf>
    <xf numFmtId="0" fontId="11" fillId="0" borderId="6" xfId="1" applyFont="1" applyBorder="1" applyAlignment="1" applyProtection="1">
      <alignment horizontal="distributed" vertical="center" justifyLastLine="1"/>
    </xf>
    <xf numFmtId="0" fontId="11" fillId="0" borderId="7" xfId="1" applyFont="1" applyBorder="1" applyAlignment="1" applyProtection="1">
      <alignment horizontal="distributed" vertical="center" justifyLastLine="1"/>
    </xf>
    <xf numFmtId="0" fontId="11" fillId="0" borderId="8" xfId="1" applyFont="1" applyBorder="1" applyAlignment="1" applyProtection="1">
      <alignment horizontal="distributed" vertical="center" justifyLastLine="1"/>
    </xf>
    <xf numFmtId="0" fontId="11" fillId="0" borderId="27" xfId="1" applyFont="1" applyBorder="1" applyAlignment="1" applyProtection="1">
      <alignment horizontal="distributed" vertical="center"/>
    </xf>
    <xf numFmtId="0" fontId="11" fillId="0" borderId="46" xfId="1" applyFont="1" applyBorder="1" applyAlignment="1" applyProtection="1">
      <alignment horizontal="distributed" vertical="center"/>
    </xf>
    <xf numFmtId="0" fontId="11" fillId="0" borderId="28" xfId="1" applyFont="1" applyBorder="1" applyAlignment="1" applyProtection="1">
      <alignment horizontal="distributed" vertical="center"/>
    </xf>
    <xf numFmtId="0" fontId="11" fillId="2" borderId="27" xfId="1" applyFont="1" applyFill="1" applyBorder="1" applyAlignment="1" applyProtection="1">
      <alignment horizontal="center" vertical="center" shrinkToFit="1"/>
    </xf>
    <xf numFmtId="0" fontId="11" fillId="2" borderId="46" xfId="1" applyFont="1" applyFill="1" applyBorder="1" applyAlignment="1" applyProtection="1">
      <alignment horizontal="center" vertical="center" shrinkToFit="1"/>
    </xf>
    <xf numFmtId="0" fontId="11" fillId="2" borderId="28" xfId="1" applyFont="1" applyFill="1" applyBorder="1" applyAlignment="1" applyProtection="1">
      <alignment horizontal="center" vertical="center" shrinkToFit="1"/>
    </xf>
    <xf numFmtId="0" fontId="11" fillId="0" borderId="14" xfId="1" applyFont="1" applyBorder="1" applyAlignment="1" applyProtection="1">
      <alignment horizontal="center" vertical="center" textRotation="255"/>
    </xf>
    <xf numFmtId="0" fontId="11" fillId="0" borderId="20" xfId="1" applyFont="1" applyBorder="1" applyAlignment="1" applyProtection="1">
      <alignment horizontal="center" vertical="center" textRotation="255"/>
    </xf>
    <xf numFmtId="0" fontId="11" fillId="0" borderId="26" xfId="1" applyFont="1" applyBorder="1" applyAlignment="1" applyProtection="1">
      <alignment horizontal="center" vertical="center" textRotation="255"/>
    </xf>
    <xf numFmtId="0" fontId="11" fillId="0" borderId="15" xfId="1" applyFont="1" applyBorder="1" applyAlignment="1" applyProtection="1">
      <alignment horizontal="distributed" vertical="center"/>
    </xf>
    <xf numFmtId="0" fontId="11" fillId="0" borderId="16" xfId="1" applyFont="1" applyBorder="1" applyAlignment="1" applyProtection="1">
      <alignment horizontal="distributed" vertical="center"/>
    </xf>
    <xf numFmtId="0" fontId="11" fillId="0" borderId="21" xfId="1" applyFont="1" applyBorder="1" applyAlignment="1" applyProtection="1">
      <alignment horizontal="distributed" vertical="center"/>
    </xf>
    <xf numFmtId="0" fontId="11" fillId="0" borderId="22" xfId="1" applyFont="1" applyBorder="1" applyAlignment="1" applyProtection="1">
      <alignment horizontal="distributed" vertical="center"/>
    </xf>
    <xf numFmtId="0" fontId="11" fillId="0" borderId="5" xfId="1" applyFont="1" applyBorder="1" applyAlignment="1" applyProtection="1">
      <alignment horizontal="distributed" vertical="center" textRotation="255"/>
    </xf>
    <xf numFmtId="0" fontId="11" fillId="0" borderId="35" xfId="1" applyFont="1" applyBorder="1" applyAlignment="1" applyProtection="1">
      <alignment horizontal="distributed" vertical="center" textRotation="255"/>
    </xf>
    <xf numFmtId="0" fontId="11" fillId="0" borderId="11" xfId="1" applyFont="1" applyBorder="1" applyAlignment="1" applyProtection="1">
      <alignment horizontal="distributed" vertical="center" textRotation="255"/>
    </xf>
    <xf numFmtId="0" fontId="15" fillId="0" borderId="27" xfId="2" applyFont="1" applyFill="1" applyBorder="1" applyAlignment="1" applyProtection="1">
      <alignment horizontal="center"/>
    </xf>
    <xf numFmtId="0" fontId="15" fillId="0" borderId="47" xfId="2" applyFont="1" applyFill="1" applyBorder="1" applyAlignment="1" applyProtection="1">
      <alignment horizontal="center"/>
    </xf>
    <xf numFmtId="3" fontId="18" fillId="0" borderId="51" xfId="2" applyNumberFormat="1" applyFont="1" applyFill="1" applyBorder="1" applyAlignment="1" applyProtection="1">
      <alignment horizontal="center" vertical="center"/>
    </xf>
    <xf numFmtId="3" fontId="18" fillId="0" borderId="47" xfId="2" applyNumberFormat="1" applyFont="1" applyFill="1" applyBorder="1" applyAlignment="1" applyProtection="1">
      <alignment horizontal="center" vertical="center"/>
    </xf>
    <xf numFmtId="3" fontId="18" fillId="0" borderId="28" xfId="2" applyNumberFormat="1" applyFont="1" applyFill="1" applyBorder="1" applyAlignment="1" applyProtection="1">
      <alignment horizontal="center" vertical="center"/>
    </xf>
    <xf numFmtId="0" fontId="15" fillId="3" borderId="52" xfId="2" applyFont="1" applyFill="1" applyBorder="1" applyAlignment="1" applyProtection="1">
      <alignment horizontal="center" vertical="center"/>
    </xf>
    <xf numFmtId="0" fontId="15" fillId="3" borderId="53" xfId="2" applyFont="1" applyFill="1" applyBorder="1" applyAlignment="1" applyProtection="1">
      <alignment horizontal="center" vertical="center"/>
    </xf>
    <xf numFmtId="3" fontId="15" fillId="3" borderId="6" xfId="2" applyNumberFormat="1" applyFont="1" applyFill="1" applyBorder="1" applyAlignment="1" applyProtection="1">
      <alignment horizontal="right" vertical="center"/>
    </xf>
    <xf numFmtId="3" fontId="15" fillId="3" borderId="53" xfId="2" applyNumberFormat="1" applyFont="1" applyFill="1" applyBorder="1" applyAlignment="1" applyProtection="1">
      <alignment horizontal="right" vertical="center"/>
    </xf>
    <xf numFmtId="3" fontId="15" fillId="3" borderId="8" xfId="2" applyNumberFormat="1" applyFont="1" applyFill="1" applyBorder="1" applyAlignment="1" applyProtection="1">
      <alignment horizontal="right" vertical="center"/>
    </xf>
    <xf numFmtId="0" fontId="15" fillId="4" borderId="54" xfId="2" applyFont="1" applyFill="1" applyBorder="1" applyAlignment="1" applyProtection="1">
      <alignment horizontal="center" vertical="center"/>
    </xf>
    <xf numFmtId="0" fontId="15" fillId="4" borderId="55" xfId="2" applyFont="1" applyFill="1" applyBorder="1" applyAlignment="1" applyProtection="1">
      <alignment horizontal="center" vertical="center"/>
    </xf>
    <xf numFmtId="176" fontId="15" fillId="4" borderId="56" xfId="2" applyNumberFormat="1" applyFont="1" applyFill="1" applyBorder="1" applyAlignment="1" applyProtection="1">
      <alignment horizontal="right" vertical="center"/>
    </xf>
    <xf numFmtId="176" fontId="15" fillId="4" borderId="55" xfId="2" applyNumberFormat="1" applyFont="1" applyFill="1" applyBorder="1" applyAlignment="1" applyProtection="1">
      <alignment horizontal="right" vertical="center"/>
    </xf>
    <xf numFmtId="176" fontId="15" fillId="4" borderId="58" xfId="2" applyNumberFormat="1" applyFont="1" applyFill="1" applyBorder="1" applyAlignment="1" applyProtection="1">
      <alignment horizontal="right" vertical="center"/>
    </xf>
    <xf numFmtId="3" fontId="22" fillId="0" borderId="2" xfId="2" applyNumberFormat="1" applyFont="1" applyFill="1" applyBorder="1" applyAlignment="1" applyProtection="1">
      <alignment horizontal="left" vertical="center" wrapText="1"/>
    </xf>
    <xf numFmtId="3" fontId="22" fillId="0" borderId="3" xfId="2" applyNumberFormat="1" applyFont="1" applyFill="1" applyBorder="1" applyAlignment="1" applyProtection="1">
      <alignment horizontal="left" vertical="center" wrapText="1"/>
    </xf>
    <xf numFmtId="3" fontId="22" fillId="0" borderId="60" xfId="2" applyNumberFormat="1" applyFont="1" applyFill="1" applyBorder="1" applyAlignment="1" applyProtection="1">
      <alignment horizontal="left" vertical="center" wrapText="1"/>
    </xf>
    <xf numFmtId="3" fontId="22" fillId="0" borderId="0" xfId="2" applyNumberFormat="1" applyFont="1" applyFill="1" applyBorder="1" applyAlignment="1" applyProtection="1">
      <alignment horizontal="left" vertical="center" wrapText="1"/>
    </xf>
    <xf numFmtId="0" fontId="16" fillId="0" borderId="3" xfId="3" applyFont="1" applyBorder="1" applyAlignment="1" applyProtection="1">
      <alignment horizontal="center" vertical="center"/>
    </xf>
    <xf numFmtId="0" fontId="20" fillId="3" borderId="14" xfId="3" applyFont="1" applyFill="1" applyBorder="1" applyAlignment="1" applyProtection="1">
      <alignment horizontal="distributed" vertical="center" justifyLastLine="1"/>
    </xf>
    <xf numFmtId="0" fontId="20" fillId="3" borderId="26" xfId="3" applyFont="1" applyFill="1" applyBorder="1" applyAlignment="1" applyProtection="1">
      <alignment horizontal="distributed" vertical="center" justifyLastLine="1"/>
    </xf>
    <xf numFmtId="0" fontId="20" fillId="3" borderId="14" xfId="3" applyFont="1" applyFill="1" applyBorder="1" applyAlignment="1" applyProtection="1">
      <alignment horizontal="center" vertical="center"/>
    </xf>
    <xf numFmtId="0" fontId="20" fillId="3" borderId="26" xfId="3" applyFont="1" applyFill="1" applyBorder="1" applyAlignment="1" applyProtection="1">
      <alignment horizontal="center" vertical="center"/>
    </xf>
    <xf numFmtId="0" fontId="20" fillId="3" borderId="72" xfId="3" applyFont="1" applyFill="1" applyBorder="1" applyAlignment="1" applyProtection="1">
      <alignment horizontal="center" vertical="center"/>
    </xf>
    <xf numFmtId="0" fontId="20" fillId="3" borderId="50" xfId="3" applyFont="1" applyFill="1" applyBorder="1" applyAlignment="1" applyProtection="1">
      <alignment horizontal="center" vertical="center"/>
    </xf>
    <xf numFmtId="0" fontId="20" fillId="3" borderId="44" xfId="3" applyFont="1" applyFill="1" applyBorder="1" applyAlignment="1" applyProtection="1">
      <alignment horizontal="center" vertical="center"/>
    </xf>
    <xf numFmtId="0" fontId="20" fillId="3" borderId="12" xfId="3" applyFont="1" applyFill="1" applyBorder="1" applyAlignment="1" applyProtection="1">
      <alignment horizontal="center" vertical="center"/>
    </xf>
    <xf numFmtId="0" fontId="20" fillId="3" borderId="73" xfId="3" applyFont="1" applyFill="1" applyBorder="1" applyAlignment="1" applyProtection="1">
      <alignment horizontal="center" vertical="center"/>
    </xf>
    <xf numFmtId="0" fontId="20" fillId="3" borderId="74" xfId="3" applyFont="1" applyFill="1" applyBorder="1" applyAlignment="1" applyProtection="1">
      <alignment horizontal="center" vertical="center"/>
    </xf>
    <xf numFmtId="0" fontId="20" fillId="3" borderId="52" xfId="3" applyFont="1" applyFill="1" applyBorder="1" applyAlignment="1" applyProtection="1">
      <alignment horizontal="center" vertical="center"/>
    </xf>
    <xf numFmtId="0" fontId="20" fillId="3" borderId="7" xfId="3" applyFont="1" applyFill="1" applyBorder="1" applyAlignment="1" applyProtection="1">
      <alignment horizontal="center" vertical="center"/>
    </xf>
    <xf numFmtId="0" fontId="20" fillId="3" borderId="8" xfId="3" applyFont="1" applyFill="1" applyBorder="1" applyAlignment="1" applyProtection="1">
      <alignment horizontal="center" vertical="center"/>
    </xf>
    <xf numFmtId="0" fontId="15" fillId="3" borderId="5" xfId="3" applyFont="1" applyFill="1" applyBorder="1" applyAlignment="1" applyProtection="1">
      <alignment horizontal="center" vertical="center" wrapText="1"/>
    </xf>
    <xf numFmtId="0" fontId="15" fillId="3" borderId="11" xfId="3" applyFont="1" applyFill="1" applyBorder="1" applyAlignment="1" applyProtection="1">
      <alignment horizontal="center" vertical="center"/>
    </xf>
    <xf numFmtId="0" fontId="15" fillId="3" borderId="45" xfId="3" applyFont="1" applyFill="1" applyBorder="1" applyAlignment="1" applyProtection="1">
      <alignment horizontal="center" vertical="center" wrapText="1"/>
    </xf>
    <xf numFmtId="0" fontId="15" fillId="3" borderId="13" xfId="3" applyFont="1" applyFill="1" applyBorder="1" applyAlignment="1" applyProtection="1">
      <alignment horizontal="center" vertical="center"/>
    </xf>
    <xf numFmtId="176" fontId="3" fillId="0" borderId="3" xfId="3" applyNumberFormat="1" applyFont="1" applyBorder="1" applyAlignment="1" applyProtection="1">
      <alignment horizontal="center" vertical="center"/>
    </xf>
    <xf numFmtId="176" fontId="3" fillId="0" borderId="1" xfId="3" applyNumberFormat="1" applyFont="1" applyBorder="1" applyAlignment="1" applyProtection="1">
      <alignment horizontal="center" vertical="center"/>
    </xf>
    <xf numFmtId="0" fontId="3" fillId="0" borderId="3" xfId="3" applyFont="1" applyBorder="1" applyAlignment="1" applyProtection="1">
      <alignment horizontal="distributed" vertical="center"/>
    </xf>
    <xf numFmtId="0" fontId="25" fillId="0" borderId="1" xfId="3" applyNumberFormat="1" applyFont="1" applyBorder="1" applyAlignment="1" applyProtection="1">
      <alignment horizontal="distributed" vertical="center" shrinkToFit="1"/>
    </xf>
    <xf numFmtId="0" fontId="16" fillId="0" borderId="1" xfId="3" applyFont="1" applyBorder="1" applyAlignment="1" applyProtection="1">
      <alignment horizontal="distributed" vertical="center" shrinkToFit="1"/>
    </xf>
  </cellXfs>
  <cellStyles count="9">
    <cellStyle name="パーセント 2" xfId="4"/>
    <cellStyle name="桁区切り [0.00] 2" xfId="5"/>
    <cellStyle name="桁区切り 2" xfId="6"/>
    <cellStyle name="標準" xfId="0" builtinId="0"/>
    <cellStyle name="標準 2" xfId="1"/>
    <cellStyle name="標準 3" xfId="7"/>
    <cellStyle name="標準 4" xfId="8"/>
    <cellStyle name="標準_人口の推移(2)" xfId="3"/>
    <cellStyle name="標準_町丁字別　　人口と世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8</xdr:col>
      <xdr:colOff>57150</xdr:colOff>
      <xdr:row>14</xdr:row>
      <xdr:rowOff>104775</xdr:rowOff>
    </xdr:to>
    <xdr:pic>
      <xdr:nvPicPr>
        <xdr:cNvPr id="2" name="図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6648450" cy="3181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190499</xdr:rowOff>
    </xdr:from>
    <xdr:to>
      <xdr:col>16</xdr:col>
      <xdr:colOff>657225</xdr:colOff>
      <xdr:row>5</xdr:row>
      <xdr:rowOff>39066</xdr:rowOff>
    </xdr:to>
    <xdr:pic>
      <xdr:nvPicPr>
        <xdr:cNvPr id="2" name="Picture 457" descr="C:\Documents and Settings\21921\Local Settings\Temp\Temporary Internet Files\Content.IE5\JEONR549\MCj03110140000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90499"/>
          <a:ext cx="1038225" cy="962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114300</xdr:colOff>
      <xdr:row>0</xdr:row>
      <xdr:rowOff>190499</xdr:rowOff>
    </xdr:from>
    <xdr:to>
      <xdr:col>16</xdr:col>
      <xdr:colOff>657225</xdr:colOff>
      <xdr:row>5</xdr:row>
      <xdr:rowOff>39066</xdr:rowOff>
    </xdr:to>
    <xdr:pic>
      <xdr:nvPicPr>
        <xdr:cNvPr id="3" name="Picture 457" descr="C:\Documents and Settings\21921\Local Settings\Temp\Temporary Internet Files\Content.IE5\JEONR549\MCj03110140000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90499"/>
          <a:ext cx="1038225" cy="962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32113;&#35336;&#25285;&#24403;/60%20&#33541;&#12534;&#23822;&#24066;&#12398;&#20154;&#21475;&#12392;&#19990;&#24111;/01%20&#9733;&#20154;&#21475;&#12392;&#19990;&#24111;&#65288;&#27598;&#26376;&#20154;&#21475;&#32113;&#35336;&#65289;/01%20&#9733;&#20154;&#21475;&#12392;&#19990;&#24111;(&#27598;&#26376;&#20966;&#29702;&#29992;)/31&#24180;&#24230;/&#12510;&#12463;&#12525;/&#12510;&#12463;&#12525;%20&#27598;&#26376;&#20154;&#21475;&#32113;&#35336;&#20803;&#24180;10&#26376;&#65288;&#23567;&#22320;&#22495;&#30906;&#2345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字別 (秘匿前)"/>
      <sheetName val="マクロ"/>
      <sheetName val="ＪＡＪＡＣ"/>
      <sheetName val="転入転出"/>
      <sheetName val="世帯集計"/>
      <sheetName val="人口集計"/>
      <sheetName val="【前月】人口世帯"/>
      <sheetName val="【前月】字別"/>
      <sheetName val="【前月】推移"/>
      <sheetName val="茅ヶ崎市の人口と世帯"/>
      <sheetName val="町丁・字別人口と世帯"/>
      <sheetName val="人口の推移"/>
      <sheetName val="県提出(様式2)"/>
      <sheetName val="エラーチェック"/>
      <sheetName val="Sheet1"/>
    </sheetNames>
    <sheetDataSet>
      <sheetData sheetId="0">
        <row r="10">
          <cell r="B10">
            <v>415</v>
          </cell>
          <cell r="C10">
            <v>903</v>
          </cell>
          <cell r="D10">
            <v>406</v>
          </cell>
          <cell r="E10">
            <v>497</v>
          </cell>
        </row>
        <row r="11">
          <cell r="B11">
            <v>-2</v>
          </cell>
          <cell r="C11">
            <v>-2</v>
          </cell>
          <cell r="D11">
            <v>-1</v>
          </cell>
          <cell r="E11">
            <v>-1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D4">
            <v>102827</v>
          </cell>
          <cell r="F4">
            <v>241913</v>
          </cell>
          <cell r="G4">
            <v>117766</v>
          </cell>
          <cell r="I4">
            <v>124147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1"/>
  <sheetViews>
    <sheetView tabSelected="1" zoomScaleNormal="100" zoomScaleSheetLayoutView="100" workbookViewId="0">
      <selection activeCell="J35" sqref="J35"/>
    </sheetView>
  </sheetViews>
  <sheetFormatPr defaultRowHeight="13.5"/>
  <cols>
    <col min="1" max="1" width="5.625" style="1" customWidth="1"/>
    <col min="2" max="3" width="4.75" style="1" customWidth="1"/>
    <col min="4" max="4" width="13.625" style="2" customWidth="1"/>
    <col min="5" max="5" width="13.625" style="1" customWidth="1"/>
    <col min="6" max="8" width="14.875" style="1" customWidth="1"/>
    <col min="9" max="9" width="7.375" style="1" customWidth="1"/>
    <col min="10" max="10" width="8" style="1" customWidth="1"/>
    <col min="11" max="210" width="9" style="1"/>
    <col min="211" max="211" width="7.125" style="1" customWidth="1"/>
    <col min="212" max="213" width="4.625" style="1" customWidth="1"/>
    <col min="214" max="218" width="13.625" style="1" customWidth="1"/>
    <col min="219" max="219" width="7.125" style="1" customWidth="1"/>
    <col min="220" max="466" width="9" style="1"/>
    <col min="467" max="467" width="7.125" style="1" customWidth="1"/>
    <col min="468" max="469" width="4.625" style="1" customWidth="1"/>
    <col min="470" max="474" width="13.625" style="1" customWidth="1"/>
    <col min="475" max="475" width="7.125" style="1" customWidth="1"/>
    <col min="476" max="722" width="9" style="1"/>
    <col min="723" max="723" width="7.125" style="1" customWidth="1"/>
    <col min="724" max="725" width="4.625" style="1" customWidth="1"/>
    <col min="726" max="730" width="13.625" style="1" customWidth="1"/>
    <col min="731" max="731" width="7.125" style="1" customWidth="1"/>
    <col min="732" max="978" width="9" style="1"/>
    <col min="979" max="979" width="7.125" style="1" customWidth="1"/>
    <col min="980" max="981" width="4.625" style="1" customWidth="1"/>
    <col min="982" max="986" width="13.625" style="1" customWidth="1"/>
    <col min="987" max="987" width="7.125" style="1" customWidth="1"/>
    <col min="988" max="1234" width="9" style="1"/>
    <col min="1235" max="1235" width="7.125" style="1" customWidth="1"/>
    <col min="1236" max="1237" width="4.625" style="1" customWidth="1"/>
    <col min="1238" max="1242" width="13.625" style="1" customWidth="1"/>
    <col min="1243" max="1243" width="7.125" style="1" customWidth="1"/>
    <col min="1244" max="1490" width="9" style="1"/>
    <col min="1491" max="1491" width="7.125" style="1" customWidth="1"/>
    <col min="1492" max="1493" width="4.625" style="1" customWidth="1"/>
    <col min="1494" max="1498" width="13.625" style="1" customWidth="1"/>
    <col min="1499" max="1499" width="7.125" style="1" customWidth="1"/>
    <col min="1500" max="1746" width="9" style="1"/>
    <col min="1747" max="1747" width="7.125" style="1" customWidth="1"/>
    <col min="1748" max="1749" width="4.625" style="1" customWidth="1"/>
    <col min="1750" max="1754" width="13.625" style="1" customWidth="1"/>
    <col min="1755" max="1755" width="7.125" style="1" customWidth="1"/>
    <col min="1756" max="2002" width="9" style="1"/>
    <col min="2003" max="2003" width="7.125" style="1" customWidth="1"/>
    <col min="2004" max="2005" width="4.625" style="1" customWidth="1"/>
    <col min="2006" max="2010" width="13.625" style="1" customWidth="1"/>
    <col min="2011" max="2011" width="7.125" style="1" customWidth="1"/>
    <col min="2012" max="2258" width="9" style="1"/>
    <col min="2259" max="2259" width="7.125" style="1" customWidth="1"/>
    <col min="2260" max="2261" width="4.625" style="1" customWidth="1"/>
    <col min="2262" max="2266" width="13.625" style="1" customWidth="1"/>
    <col min="2267" max="2267" width="7.125" style="1" customWidth="1"/>
    <col min="2268" max="2514" width="9" style="1"/>
    <col min="2515" max="2515" width="7.125" style="1" customWidth="1"/>
    <col min="2516" max="2517" width="4.625" style="1" customWidth="1"/>
    <col min="2518" max="2522" width="13.625" style="1" customWidth="1"/>
    <col min="2523" max="2523" width="7.125" style="1" customWidth="1"/>
    <col min="2524" max="2770" width="9" style="1"/>
    <col min="2771" max="2771" width="7.125" style="1" customWidth="1"/>
    <col min="2772" max="2773" width="4.625" style="1" customWidth="1"/>
    <col min="2774" max="2778" width="13.625" style="1" customWidth="1"/>
    <col min="2779" max="2779" width="7.125" style="1" customWidth="1"/>
    <col min="2780" max="3026" width="9" style="1"/>
    <col min="3027" max="3027" width="7.125" style="1" customWidth="1"/>
    <col min="3028" max="3029" width="4.625" style="1" customWidth="1"/>
    <col min="3030" max="3034" width="13.625" style="1" customWidth="1"/>
    <col min="3035" max="3035" width="7.125" style="1" customWidth="1"/>
    <col min="3036" max="3282" width="9" style="1"/>
    <col min="3283" max="3283" width="7.125" style="1" customWidth="1"/>
    <col min="3284" max="3285" width="4.625" style="1" customWidth="1"/>
    <col min="3286" max="3290" width="13.625" style="1" customWidth="1"/>
    <col min="3291" max="3291" width="7.125" style="1" customWidth="1"/>
    <col min="3292" max="3538" width="9" style="1"/>
    <col min="3539" max="3539" width="7.125" style="1" customWidth="1"/>
    <col min="3540" max="3541" width="4.625" style="1" customWidth="1"/>
    <col min="3542" max="3546" width="13.625" style="1" customWidth="1"/>
    <col min="3547" max="3547" width="7.125" style="1" customWidth="1"/>
    <col min="3548" max="3794" width="9" style="1"/>
    <col min="3795" max="3795" width="7.125" style="1" customWidth="1"/>
    <col min="3796" max="3797" width="4.625" style="1" customWidth="1"/>
    <col min="3798" max="3802" width="13.625" style="1" customWidth="1"/>
    <col min="3803" max="3803" width="7.125" style="1" customWidth="1"/>
    <col min="3804" max="4050" width="9" style="1"/>
    <col min="4051" max="4051" width="7.125" style="1" customWidth="1"/>
    <col min="4052" max="4053" width="4.625" style="1" customWidth="1"/>
    <col min="4054" max="4058" width="13.625" style="1" customWidth="1"/>
    <col min="4059" max="4059" width="7.125" style="1" customWidth="1"/>
    <col min="4060" max="4306" width="9" style="1"/>
    <col min="4307" max="4307" width="7.125" style="1" customWidth="1"/>
    <col min="4308" max="4309" width="4.625" style="1" customWidth="1"/>
    <col min="4310" max="4314" width="13.625" style="1" customWidth="1"/>
    <col min="4315" max="4315" width="7.125" style="1" customWidth="1"/>
    <col min="4316" max="4562" width="9" style="1"/>
    <col min="4563" max="4563" width="7.125" style="1" customWidth="1"/>
    <col min="4564" max="4565" width="4.625" style="1" customWidth="1"/>
    <col min="4566" max="4570" width="13.625" style="1" customWidth="1"/>
    <col min="4571" max="4571" width="7.125" style="1" customWidth="1"/>
    <col min="4572" max="4818" width="9" style="1"/>
    <col min="4819" max="4819" width="7.125" style="1" customWidth="1"/>
    <col min="4820" max="4821" width="4.625" style="1" customWidth="1"/>
    <col min="4822" max="4826" width="13.625" style="1" customWidth="1"/>
    <col min="4827" max="4827" width="7.125" style="1" customWidth="1"/>
    <col min="4828" max="5074" width="9" style="1"/>
    <col min="5075" max="5075" width="7.125" style="1" customWidth="1"/>
    <col min="5076" max="5077" width="4.625" style="1" customWidth="1"/>
    <col min="5078" max="5082" width="13.625" style="1" customWidth="1"/>
    <col min="5083" max="5083" width="7.125" style="1" customWidth="1"/>
    <col min="5084" max="5330" width="9" style="1"/>
    <col min="5331" max="5331" width="7.125" style="1" customWidth="1"/>
    <col min="5332" max="5333" width="4.625" style="1" customWidth="1"/>
    <col min="5334" max="5338" width="13.625" style="1" customWidth="1"/>
    <col min="5339" max="5339" width="7.125" style="1" customWidth="1"/>
    <col min="5340" max="5586" width="9" style="1"/>
    <col min="5587" max="5587" width="7.125" style="1" customWidth="1"/>
    <col min="5588" max="5589" width="4.625" style="1" customWidth="1"/>
    <col min="5590" max="5594" width="13.625" style="1" customWidth="1"/>
    <col min="5595" max="5595" width="7.125" style="1" customWidth="1"/>
    <col min="5596" max="5842" width="9" style="1"/>
    <col min="5843" max="5843" width="7.125" style="1" customWidth="1"/>
    <col min="5844" max="5845" width="4.625" style="1" customWidth="1"/>
    <col min="5846" max="5850" width="13.625" style="1" customWidth="1"/>
    <col min="5851" max="5851" width="7.125" style="1" customWidth="1"/>
    <col min="5852" max="6098" width="9" style="1"/>
    <col min="6099" max="6099" width="7.125" style="1" customWidth="1"/>
    <col min="6100" max="6101" width="4.625" style="1" customWidth="1"/>
    <col min="6102" max="6106" width="13.625" style="1" customWidth="1"/>
    <col min="6107" max="6107" width="7.125" style="1" customWidth="1"/>
    <col min="6108" max="6354" width="9" style="1"/>
    <col min="6355" max="6355" width="7.125" style="1" customWidth="1"/>
    <col min="6356" max="6357" width="4.625" style="1" customWidth="1"/>
    <col min="6358" max="6362" width="13.625" style="1" customWidth="1"/>
    <col min="6363" max="6363" width="7.125" style="1" customWidth="1"/>
    <col min="6364" max="6610" width="9" style="1"/>
    <col min="6611" max="6611" width="7.125" style="1" customWidth="1"/>
    <col min="6612" max="6613" width="4.625" style="1" customWidth="1"/>
    <col min="6614" max="6618" width="13.625" style="1" customWidth="1"/>
    <col min="6619" max="6619" width="7.125" style="1" customWidth="1"/>
    <col min="6620" max="6866" width="9" style="1"/>
    <col min="6867" max="6867" width="7.125" style="1" customWidth="1"/>
    <col min="6868" max="6869" width="4.625" style="1" customWidth="1"/>
    <col min="6870" max="6874" width="13.625" style="1" customWidth="1"/>
    <col min="6875" max="6875" width="7.125" style="1" customWidth="1"/>
    <col min="6876" max="7122" width="9" style="1"/>
    <col min="7123" max="7123" width="7.125" style="1" customWidth="1"/>
    <col min="7124" max="7125" width="4.625" style="1" customWidth="1"/>
    <col min="7126" max="7130" width="13.625" style="1" customWidth="1"/>
    <col min="7131" max="7131" width="7.125" style="1" customWidth="1"/>
    <col min="7132" max="7378" width="9" style="1"/>
    <col min="7379" max="7379" width="7.125" style="1" customWidth="1"/>
    <col min="7380" max="7381" width="4.625" style="1" customWidth="1"/>
    <col min="7382" max="7386" width="13.625" style="1" customWidth="1"/>
    <col min="7387" max="7387" width="7.125" style="1" customWidth="1"/>
    <col min="7388" max="7634" width="9" style="1"/>
    <col min="7635" max="7635" width="7.125" style="1" customWidth="1"/>
    <col min="7636" max="7637" width="4.625" style="1" customWidth="1"/>
    <col min="7638" max="7642" width="13.625" style="1" customWidth="1"/>
    <col min="7643" max="7643" width="7.125" style="1" customWidth="1"/>
    <col min="7644" max="7890" width="9" style="1"/>
    <col min="7891" max="7891" width="7.125" style="1" customWidth="1"/>
    <col min="7892" max="7893" width="4.625" style="1" customWidth="1"/>
    <col min="7894" max="7898" width="13.625" style="1" customWidth="1"/>
    <col min="7899" max="7899" width="7.125" style="1" customWidth="1"/>
    <col min="7900" max="8146" width="9" style="1"/>
    <col min="8147" max="8147" width="7.125" style="1" customWidth="1"/>
    <col min="8148" max="8149" width="4.625" style="1" customWidth="1"/>
    <col min="8150" max="8154" width="13.625" style="1" customWidth="1"/>
    <col min="8155" max="8155" width="7.125" style="1" customWidth="1"/>
    <col min="8156" max="8402" width="9" style="1"/>
    <col min="8403" max="8403" width="7.125" style="1" customWidth="1"/>
    <col min="8404" max="8405" width="4.625" style="1" customWidth="1"/>
    <col min="8406" max="8410" width="13.625" style="1" customWidth="1"/>
    <col min="8411" max="8411" width="7.125" style="1" customWidth="1"/>
    <col min="8412" max="8658" width="9" style="1"/>
    <col min="8659" max="8659" width="7.125" style="1" customWidth="1"/>
    <col min="8660" max="8661" width="4.625" style="1" customWidth="1"/>
    <col min="8662" max="8666" width="13.625" style="1" customWidth="1"/>
    <col min="8667" max="8667" width="7.125" style="1" customWidth="1"/>
    <col min="8668" max="8914" width="9" style="1"/>
    <col min="8915" max="8915" width="7.125" style="1" customWidth="1"/>
    <col min="8916" max="8917" width="4.625" style="1" customWidth="1"/>
    <col min="8918" max="8922" width="13.625" style="1" customWidth="1"/>
    <col min="8923" max="8923" width="7.125" style="1" customWidth="1"/>
    <col min="8924" max="9170" width="9" style="1"/>
    <col min="9171" max="9171" width="7.125" style="1" customWidth="1"/>
    <col min="9172" max="9173" width="4.625" style="1" customWidth="1"/>
    <col min="9174" max="9178" width="13.625" style="1" customWidth="1"/>
    <col min="9179" max="9179" width="7.125" style="1" customWidth="1"/>
    <col min="9180" max="9426" width="9" style="1"/>
    <col min="9427" max="9427" width="7.125" style="1" customWidth="1"/>
    <col min="9428" max="9429" width="4.625" style="1" customWidth="1"/>
    <col min="9430" max="9434" width="13.625" style="1" customWidth="1"/>
    <col min="9435" max="9435" width="7.125" style="1" customWidth="1"/>
    <col min="9436" max="9682" width="9" style="1"/>
    <col min="9683" max="9683" width="7.125" style="1" customWidth="1"/>
    <col min="9684" max="9685" width="4.625" style="1" customWidth="1"/>
    <col min="9686" max="9690" width="13.625" style="1" customWidth="1"/>
    <col min="9691" max="9691" width="7.125" style="1" customWidth="1"/>
    <col min="9692" max="9938" width="9" style="1"/>
    <col min="9939" max="9939" width="7.125" style="1" customWidth="1"/>
    <col min="9940" max="9941" width="4.625" style="1" customWidth="1"/>
    <col min="9942" max="9946" width="13.625" style="1" customWidth="1"/>
    <col min="9947" max="9947" width="7.125" style="1" customWidth="1"/>
    <col min="9948" max="10194" width="9" style="1"/>
    <col min="10195" max="10195" width="7.125" style="1" customWidth="1"/>
    <col min="10196" max="10197" width="4.625" style="1" customWidth="1"/>
    <col min="10198" max="10202" width="13.625" style="1" customWidth="1"/>
    <col min="10203" max="10203" width="7.125" style="1" customWidth="1"/>
    <col min="10204" max="10450" width="9" style="1"/>
    <col min="10451" max="10451" width="7.125" style="1" customWidth="1"/>
    <col min="10452" max="10453" width="4.625" style="1" customWidth="1"/>
    <col min="10454" max="10458" width="13.625" style="1" customWidth="1"/>
    <col min="10459" max="10459" width="7.125" style="1" customWidth="1"/>
    <col min="10460" max="10706" width="9" style="1"/>
    <col min="10707" max="10707" width="7.125" style="1" customWidth="1"/>
    <col min="10708" max="10709" width="4.625" style="1" customWidth="1"/>
    <col min="10710" max="10714" width="13.625" style="1" customWidth="1"/>
    <col min="10715" max="10715" width="7.125" style="1" customWidth="1"/>
    <col min="10716" max="10962" width="9" style="1"/>
    <col min="10963" max="10963" width="7.125" style="1" customWidth="1"/>
    <col min="10964" max="10965" width="4.625" style="1" customWidth="1"/>
    <col min="10966" max="10970" width="13.625" style="1" customWidth="1"/>
    <col min="10971" max="10971" width="7.125" style="1" customWidth="1"/>
    <col min="10972" max="11218" width="9" style="1"/>
    <col min="11219" max="11219" width="7.125" style="1" customWidth="1"/>
    <col min="11220" max="11221" width="4.625" style="1" customWidth="1"/>
    <col min="11222" max="11226" width="13.625" style="1" customWidth="1"/>
    <col min="11227" max="11227" width="7.125" style="1" customWidth="1"/>
    <col min="11228" max="11474" width="9" style="1"/>
    <col min="11475" max="11475" width="7.125" style="1" customWidth="1"/>
    <col min="11476" max="11477" width="4.625" style="1" customWidth="1"/>
    <col min="11478" max="11482" width="13.625" style="1" customWidth="1"/>
    <col min="11483" max="11483" width="7.125" style="1" customWidth="1"/>
    <col min="11484" max="11730" width="9" style="1"/>
    <col min="11731" max="11731" width="7.125" style="1" customWidth="1"/>
    <col min="11732" max="11733" width="4.625" style="1" customWidth="1"/>
    <col min="11734" max="11738" width="13.625" style="1" customWidth="1"/>
    <col min="11739" max="11739" width="7.125" style="1" customWidth="1"/>
    <col min="11740" max="11986" width="9" style="1"/>
    <col min="11987" max="11987" width="7.125" style="1" customWidth="1"/>
    <col min="11988" max="11989" width="4.625" style="1" customWidth="1"/>
    <col min="11990" max="11994" width="13.625" style="1" customWidth="1"/>
    <col min="11995" max="11995" width="7.125" style="1" customWidth="1"/>
    <col min="11996" max="12242" width="9" style="1"/>
    <col min="12243" max="12243" width="7.125" style="1" customWidth="1"/>
    <col min="12244" max="12245" width="4.625" style="1" customWidth="1"/>
    <col min="12246" max="12250" width="13.625" style="1" customWidth="1"/>
    <col min="12251" max="12251" width="7.125" style="1" customWidth="1"/>
    <col min="12252" max="12498" width="9" style="1"/>
    <col min="12499" max="12499" width="7.125" style="1" customWidth="1"/>
    <col min="12500" max="12501" width="4.625" style="1" customWidth="1"/>
    <col min="12502" max="12506" width="13.625" style="1" customWidth="1"/>
    <col min="12507" max="12507" width="7.125" style="1" customWidth="1"/>
    <col min="12508" max="12754" width="9" style="1"/>
    <col min="12755" max="12755" width="7.125" style="1" customWidth="1"/>
    <col min="12756" max="12757" width="4.625" style="1" customWidth="1"/>
    <col min="12758" max="12762" width="13.625" style="1" customWidth="1"/>
    <col min="12763" max="12763" width="7.125" style="1" customWidth="1"/>
    <col min="12764" max="13010" width="9" style="1"/>
    <col min="13011" max="13011" width="7.125" style="1" customWidth="1"/>
    <col min="13012" max="13013" width="4.625" style="1" customWidth="1"/>
    <col min="13014" max="13018" width="13.625" style="1" customWidth="1"/>
    <col min="13019" max="13019" width="7.125" style="1" customWidth="1"/>
    <col min="13020" max="13266" width="9" style="1"/>
    <col min="13267" max="13267" width="7.125" style="1" customWidth="1"/>
    <col min="13268" max="13269" width="4.625" style="1" customWidth="1"/>
    <col min="13270" max="13274" width="13.625" style="1" customWidth="1"/>
    <col min="13275" max="13275" width="7.125" style="1" customWidth="1"/>
    <col min="13276" max="13522" width="9" style="1"/>
    <col min="13523" max="13523" width="7.125" style="1" customWidth="1"/>
    <col min="13524" max="13525" width="4.625" style="1" customWidth="1"/>
    <col min="13526" max="13530" width="13.625" style="1" customWidth="1"/>
    <col min="13531" max="13531" width="7.125" style="1" customWidth="1"/>
    <col min="13532" max="13778" width="9" style="1"/>
    <col min="13779" max="13779" width="7.125" style="1" customWidth="1"/>
    <col min="13780" max="13781" width="4.625" style="1" customWidth="1"/>
    <col min="13782" max="13786" width="13.625" style="1" customWidth="1"/>
    <col min="13787" max="13787" width="7.125" style="1" customWidth="1"/>
    <col min="13788" max="14034" width="9" style="1"/>
    <col min="14035" max="14035" width="7.125" style="1" customWidth="1"/>
    <col min="14036" max="14037" width="4.625" style="1" customWidth="1"/>
    <col min="14038" max="14042" width="13.625" style="1" customWidth="1"/>
    <col min="14043" max="14043" width="7.125" style="1" customWidth="1"/>
    <col min="14044" max="14290" width="9" style="1"/>
    <col min="14291" max="14291" width="7.125" style="1" customWidth="1"/>
    <col min="14292" max="14293" width="4.625" style="1" customWidth="1"/>
    <col min="14294" max="14298" width="13.625" style="1" customWidth="1"/>
    <col min="14299" max="14299" width="7.125" style="1" customWidth="1"/>
    <col min="14300" max="14546" width="9" style="1"/>
    <col min="14547" max="14547" width="7.125" style="1" customWidth="1"/>
    <col min="14548" max="14549" width="4.625" style="1" customWidth="1"/>
    <col min="14550" max="14554" width="13.625" style="1" customWidth="1"/>
    <col min="14555" max="14555" width="7.125" style="1" customWidth="1"/>
    <col min="14556" max="14802" width="9" style="1"/>
    <col min="14803" max="14803" width="7.125" style="1" customWidth="1"/>
    <col min="14804" max="14805" width="4.625" style="1" customWidth="1"/>
    <col min="14806" max="14810" width="13.625" style="1" customWidth="1"/>
    <col min="14811" max="14811" width="7.125" style="1" customWidth="1"/>
    <col min="14812" max="15058" width="9" style="1"/>
    <col min="15059" max="15059" width="7.125" style="1" customWidth="1"/>
    <col min="15060" max="15061" width="4.625" style="1" customWidth="1"/>
    <col min="15062" max="15066" width="13.625" style="1" customWidth="1"/>
    <col min="15067" max="15067" width="7.125" style="1" customWidth="1"/>
    <col min="15068" max="15314" width="9" style="1"/>
    <col min="15315" max="15315" width="7.125" style="1" customWidth="1"/>
    <col min="15316" max="15317" width="4.625" style="1" customWidth="1"/>
    <col min="15318" max="15322" width="13.625" style="1" customWidth="1"/>
    <col min="15323" max="15323" width="7.125" style="1" customWidth="1"/>
    <col min="15324" max="15570" width="9" style="1"/>
    <col min="15571" max="15571" width="7.125" style="1" customWidth="1"/>
    <col min="15572" max="15573" width="4.625" style="1" customWidth="1"/>
    <col min="15574" max="15578" width="13.625" style="1" customWidth="1"/>
    <col min="15579" max="15579" width="7.125" style="1" customWidth="1"/>
    <col min="15580" max="15826" width="9" style="1"/>
    <col min="15827" max="15827" width="7.125" style="1" customWidth="1"/>
    <col min="15828" max="15829" width="4.625" style="1" customWidth="1"/>
    <col min="15830" max="15834" width="13.625" style="1" customWidth="1"/>
    <col min="15835" max="15835" width="7.125" style="1" customWidth="1"/>
    <col min="15836" max="16082" width="9" style="1"/>
    <col min="16083" max="16083" width="7.125" style="1" customWidth="1"/>
    <col min="16084" max="16085" width="4.625" style="1" customWidth="1"/>
    <col min="16086" max="16090" width="13.625" style="1" customWidth="1"/>
    <col min="16091" max="16091" width="7.125" style="1" customWidth="1"/>
    <col min="16092" max="16384" width="9" style="1"/>
  </cols>
  <sheetData>
    <row r="1" spans="1:8" ht="6.75" customHeight="1">
      <c r="G1" s="3"/>
    </row>
    <row r="2" spans="1:8" ht="17.25" customHeight="1"/>
    <row r="3" spans="1:8" ht="17.25" customHeight="1"/>
    <row r="4" spans="1:8" ht="17.45" customHeight="1">
      <c r="D4" s="4"/>
    </row>
    <row r="5" spans="1:8" ht="17.45" customHeight="1"/>
    <row r="6" spans="1:8" ht="17.45" customHeight="1"/>
    <row r="7" spans="1:8" ht="17.45" customHeight="1"/>
    <row r="8" spans="1:8" ht="17.45" customHeight="1"/>
    <row r="9" spans="1:8" ht="17.45" customHeight="1"/>
    <row r="10" spans="1:8" ht="17.45" customHeight="1">
      <c r="A10" s="5"/>
    </row>
    <row r="11" spans="1:8" ht="17.45" customHeight="1"/>
    <row r="12" spans="1:8" ht="17.45" customHeight="1"/>
    <row r="13" spans="1:8" ht="32.25" customHeight="1">
      <c r="B13" s="211" t="s">
        <v>0</v>
      </c>
      <c r="C13" s="212"/>
      <c r="D13" s="212"/>
      <c r="E13" s="212"/>
      <c r="F13" s="212"/>
      <c r="G13" s="6">
        <v>43741.737983449071</v>
      </c>
      <c r="H13" s="7" t="s">
        <v>1</v>
      </c>
    </row>
    <row r="14" spans="1:8" ht="19.5" customHeight="1">
      <c r="G14" s="8"/>
    </row>
    <row r="15" spans="1:8" ht="21.2" customHeight="1">
      <c r="B15" s="213">
        <v>43741.737984027779</v>
      </c>
      <c r="C15" s="213"/>
      <c r="D15" s="9" t="s">
        <v>2</v>
      </c>
      <c r="E15" s="10" t="s">
        <v>3</v>
      </c>
      <c r="G15" s="11"/>
    </row>
    <row r="16" spans="1:8" ht="25.5" customHeight="1">
      <c r="D16" s="12" t="s">
        <v>4</v>
      </c>
      <c r="E16" s="13"/>
      <c r="G16" s="14">
        <v>102867</v>
      </c>
      <c r="H16" s="15" t="s">
        <v>5</v>
      </c>
    </row>
    <row r="17" spans="1:10" ht="25.5" customHeight="1">
      <c r="D17" s="12" t="s">
        <v>6</v>
      </c>
      <c r="E17" s="13"/>
      <c r="G17" s="14">
        <v>241887</v>
      </c>
      <c r="H17" s="15" t="s">
        <v>7</v>
      </c>
    </row>
    <row r="18" spans="1:10" ht="25.5" customHeight="1">
      <c r="D18" s="12" t="s">
        <v>8</v>
      </c>
      <c r="E18" s="13"/>
      <c r="G18" s="14">
        <v>117749</v>
      </c>
      <c r="H18" s="15" t="s">
        <v>7</v>
      </c>
    </row>
    <row r="19" spans="1:10" ht="25.5" customHeight="1">
      <c r="D19" s="12" t="s">
        <v>9</v>
      </c>
      <c r="E19" s="13"/>
      <c r="G19" s="14">
        <v>124138</v>
      </c>
      <c r="H19" s="15" t="s">
        <v>7</v>
      </c>
    </row>
    <row r="20" spans="1:10" ht="19.5" customHeight="1"/>
    <row r="21" spans="1:10" s="16" customFormat="1" ht="23.25" customHeight="1" thickBot="1">
      <c r="B21" s="214" t="s">
        <v>10</v>
      </c>
      <c r="C21" s="214"/>
      <c r="D21" s="214"/>
      <c r="E21" s="214"/>
      <c r="F21" s="214"/>
      <c r="G21" s="214"/>
      <c r="H21" s="214"/>
    </row>
    <row r="22" spans="1:10" ht="24" customHeight="1">
      <c r="B22" s="215" t="s">
        <v>11</v>
      </c>
      <c r="C22" s="216"/>
      <c r="D22" s="217"/>
      <c r="E22" s="221" t="s">
        <v>12</v>
      </c>
      <c r="F22" s="223" t="s">
        <v>13</v>
      </c>
      <c r="G22" s="224"/>
      <c r="H22" s="225"/>
    </row>
    <row r="23" spans="1:10" ht="24" customHeight="1" thickBot="1">
      <c r="B23" s="218"/>
      <c r="C23" s="219"/>
      <c r="D23" s="220"/>
      <c r="E23" s="222"/>
      <c r="F23" s="17" t="s">
        <v>14</v>
      </c>
      <c r="G23" s="17" t="s">
        <v>15</v>
      </c>
      <c r="H23" s="18" t="s">
        <v>16</v>
      </c>
      <c r="I23" s="19"/>
    </row>
    <row r="24" spans="1:10" ht="24" customHeight="1">
      <c r="A24" s="20"/>
      <c r="B24" s="232" t="s">
        <v>17</v>
      </c>
      <c r="C24" s="235" t="s">
        <v>18</v>
      </c>
      <c r="D24" s="236"/>
      <c r="E24" s="21"/>
      <c r="F24" s="22">
        <v>137</v>
      </c>
      <c r="G24" s="22">
        <v>73</v>
      </c>
      <c r="H24" s="23">
        <v>64</v>
      </c>
      <c r="I24" s="19"/>
      <c r="J24" s="24"/>
    </row>
    <row r="25" spans="1:10" ht="24" customHeight="1" thickBot="1">
      <c r="A25" s="20"/>
      <c r="B25" s="233"/>
      <c r="C25" s="237" t="s">
        <v>19</v>
      </c>
      <c r="D25" s="238"/>
      <c r="E25" s="25"/>
      <c r="F25" s="26">
        <v>169</v>
      </c>
      <c r="G25" s="26">
        <v>98</v>
      </c>
      <c r="H25" s="27">
        <v>71</v>
      </c>
      <c r="J25" s="24"/>
    </row>
    <row r="26" spans="1:10" ht="27" customHeight="1" thickBot="1">
      <c r="B26" s="234"/>
      <c r="C26" s="226" t="s">
        <v>20</v>
      </c>
      <c r="D26" s="228"/>
      <c r="E26" s="28"/>
      <c r="F26" s="29">
        <v>-32</v>
      </c>
      <c r="G26" s="29">
        <v>-25</v>
      </c>
      <c r="H26" s="30">
        <v>-7</v>
      </c>
    </row>
    <row r="27" spans="1:10" ht="24" customHeight="1">
      <c r="B27" s="232" t="s">
        <v>21</v>
      </c>
      <c r="C27" s="239" t="s">
        <v>22</v>
      </c>
      <c r="D27" s="31" t="s">
        <v>23</v>
      </c>
      <c r="E27" s="32">
        <v>175</v>
      </c>
      <c r="F27" s="33">
        <v>294</v>
      </c>
      <c r="G27" s="33">
        <v>152</v>
      </c>
      <c r="H27" s="34">
        <v>142</v>
      </c>
    </row>
    <row r="28" spans="1:10" ht="24" customHeight="1">
      <c r="B28" s="233"/>
      <c r="C28" s="240"/>
      <c r="D28" s="35" t="s">
        <v>24</v>
      </c>
      <c r="E28" s="36">
        <v>198</v>
      </c>
      <c r="F28" s="37">
        <v>342</v>
      </c>
      <c r="G28" s="37">
        <v>164</v>
      </c>
      <c r="H28" s="38">
        <v>178</v>
      </c>
    </row>
    <row r="29" spans="1:10" ht="24" customHeight="1">
      <c r="B29" s="233"/>
      <c r="C29" s="240"/>
      <c r="D29" s="39" t="s">
        <v>25</v>
      </c>
      <c r="E29" s="40">
        <v>2</v>
      </c>
      <c r="F29" s="26">
        <v>9</v>
      </c>
      <c r="G29" s="26">
        <v>7</v>
      </c>
      <c r="H29" s="27">
        <v>2</v>
      </c>
    </row>
    <row r="30" spans="1:10" ht="24" customHeight="1" thickBot="1">
      <c r="B30" s="233"/>
      <c r="C30" s="241"/>
      <c r="D30" s="41" t="s">
        <v>26</v>
      </c>
      <c r="E30" s="42">
        <v>375</v>
      </c>
      <c r="F30" s="43">
        <v>645</v>
      </c>
      <c r="G30" s="43">
        <v>323</v>
      </c>
      <c r="H30" s="44">
        <v>322</v>
      </c>
    </row>
    <row r="31" spans="1:10" ht="24" customHeight="1">
      <c r="B31" s="233"/>
      <c r="C31" s="239" t="s">
        <v>27</v>
      </c>
      <c r="D31" s="31" t="s">
        <v>28</v>
      </c>
      <c r="E31" s="32">
        <v>145</v>
      </c>
      <c r="F31" s="33">
        <v>319</v>
      </c>
      <c r="G31" s="33">
        <v>159</v>
      </c>
      <c r="H31" s="34">
        <v>160</v>
      </c>
    </row>
    <row r="32" spans="1:10" ht="24" customHeight="1">
      <c r="B32" s="233"/>
      <c r="C32" s="240"/>
      <c r="D32" s="35" t="s">
        <v>29</v>
      </c>
      <c r="E32" s="36">
        <v>167</v>
      </c>
      <c r="F32" s="37">
        <v>314</v>
      </c>
      <c r="G32" s="37">
        <v>151</v>
      </c>
      <c r="H32" s="38">
        <v>163</v>
      </c>
    </row>
    <row r="33" spans="1:9" ht="24" customHeight="1">
      <c r="B33" s="233"/>
      <c r="C33" s="240"/>
      <c r="D33" s="39" t="s">
        <v>25</v>
      </c>
      <c r="E33" s="40">
        <v>3</v>
      </c>
      <c r="F33" s="26">
        <v>6</v>
      </c>
      <c r="G33" s="26">
        <v>5</v>
      </c>
      <c r="H33" s="27">
        <v>1</v>
      </c>
    </row>
    <row r="34" spans="1:9" ht="24" customHeight="1" thickBot="1">
      <c r="B34" s="233"/>
      <c r="C34" s="241"/>
      <c r="D34" s="41" t="s">
        <v>26</v>
      </c>
      <c r="E34" s="45">
        <v>315</v>
      </c>
      <c r="F34" s="43">
        <v>639</v>
      </c>
      <c r="G34" s="43">
        <v>315</v>
      </c>
      <c r="H34" s="44">
        <v>324</v>
      </c>
    </row>
    <row r="35" spans="1:9" ht="27" customHeight="1" thickBot="1">
      <c r="B35" s="234"/>
      <c r="C35" s="226" t="s">
        <v>30</v>
      </c>
      <c r="D35" s="228"/>
      <c r="E35" s="46">
        <v>60</v>
      </c>
      <c r="F35" s="47">
        <v>6</v>
      </c>
      <c r="G35" s="47">
        <v>8</v>
      </c>
      <c r="H35" s="48">
        <v>-2</v>
      </c>
    </row>
    <row r="36" spans="1:9" ht="24" customHeight="1" thickBot="1">
      <c r="B36" s="226" t="s">
        <v>31</v>
      </c>
      <c r="C36" s="227"/>
      <c r="D36" s="228"/>
      <c r="E36" s="49">
        <v>-20</v>
      </c>
      <c r="F36" s="50"/>
      <c r="G36" s="50"/>
      <c r="H36" s="51"/>
    </row>
    <row r="37" spans="1:9" ht="27" customHeight="1" thickBot="1">
      <c r="B37" s="229" t="s">
        <v>190</v>
      </c>
      <c r="C37" s="230"/>
      <c r="D37" s="231"/>
      <c r="E37" s="52">
        <v>40</v>
      </c>
      <c r="F37" s="53">
        <v>-26</v>
      </c>
      <c r="G37" s="53">
        <v>-17</v>
      </c>
      <c r="H37" s="54">
        <v>-9</v>
      </c>
    </row>
    <row r="38" spans="1:9" ht="17.45" customHeight="1"/>
    <row r="39" spans="1:9" ht="17.45" customHeight="1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7.45" customHeight="1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7.45" customHeight="1">
      <c r="A41" s="55"/>
      <c r="B41" s="55"/>
      <c r="C41" s="55"/>
      <c r="D41" s="55"/>
      <c r="E41" s="55"/>
      <c r="F41" s="55"/>
      <c r="G41" s="55"/>
      <c r="H41" s="55"/>
      <c r="I41" s="55"/>
    </row>
  </sheetData>
  <sheetProtection selectLockedCells="1"/>
  <mergeCells count="16">
    <mergeCell ref="B36:D36"/>
    <mergeCell ref="B37:D37"/>
    <mergeCell ref="B24:B26"/>
    <mergeCell ref="C24:D24"/>
    <mergeCell ref="C25:D25"/>
    <mergeCell ref="C26:D26"/>
    <mergeCell ref="B27:B35"/>
    <mergeCell ref="C27:C30"/>
    <mergeCell ref="C31:C34"/>
    <mergeCell ref="C35:D35"/>
    <mergeCell ref="B13:F13"/>
    <mergeCell ref="B15:C15"/>
    <mergeCell ref="B21:H21"/>
    <mergeCell ref="B22:D23"/>
    <mergeCell ref="E22:E23"/>
    <mergeCell ref="F22:H22"/>
  </mergeCells>
  <phoneticPr fontId="4"/>
  <pageMargins left="0.70866141732283472" right="0.59055118110236227" top="0.43307086614173229" bottom="0.15748031496062992" header="0.39370078740157483" footer="0.39370078740157483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139"/>
  <sheetViews>
    <sheetView zoomScaleNormal="100" zoomScaleSheetLayoutView="100" workbookViewId="0">
      <selection activeCell="A5" sqref="A5"/>
    </sheetView>
  </sheetViews>
  <sheetFormatPr defaultColWidth="9.375" defaultRowHeight="12"/>
  <cols>
    <col min="1" max="1" width="15.25" style="65" customWidth="1"/>
    <col min="2" max="5" width="6.125" style="65" customWidth="1"/>
    <col min="6" max="6" width="15.25" style="65" customWidth="1"/>
    <col min="7" max="7" width="8.625" style="65" bestFit="1" customWidth="1"/>
    <col min="8" max="8" width="7.625" style="65" customWidth="1"/>
    <col min="9" max="9" width="7.375" style="65" customWidth="1"/>
    <col min="10" max="10" width="8" style="65" customWidth="1"/>
    <col min="11" max="11" width="4.375" style="65" customWidth="1"/>
    <col min="12" max="12" width="13.5" style="65" customWidth="1"/>
    <col min="13" max="16" width="6.5" style="65" customWidth="1"/>
    <col min="17" max="17" width="13.5" style="65" customWidth="1"/>
    <col min="18" max="18" width="7.625" style="65" customWidth="1"/>
    <col min="19" max="19" width="8.75" style="65" bestFit="1" customWidth="1"/>
    <col min="20" max="21" width="7.625" style="65" customWidth="1"/>
    <col min="22" max="22" width="5.875" style="65" customWidth="1"/>
    <col min="23" max="256" width="9.375" style="65"/>
    <col min="257" max="257" width="15.5" style="65" customWidth="1"/>
    <col min="258" max="261" width="6.75" style="65" customWidth="1"/>
    <col min="262" max="262" width="15.5" style="65" customWidth="1"/>
    <col min="263" max="266" width="6.75" style="65" customWidth="1"/>
    <col min="267" max="267" width="5.875" style="65" customWidth="1"/>
    <col min="268" max="268" width="15.5" style="65" customWidth="1"/>
    <col min="269" max="272" width="6.75" style="65" customWidth="1"/>
    <col min="273" max="273" width="15.5" style="65" customWidth="1"/>
    <col min="274" max="277" width="6.75" style="65" customWidth="1"/>
    <col min="278" max="278" width="5.875" style="65" customWidth="1"/>
    <col min="279" max="512" width="9.375" style="65"/>
    <col min="513" max="513" width="15.5" style="65" customWidth="1"/>
    <col min="514" max="517" width="6.75" style="65" customWidth="1"/>
    <col min="518" max="518" width="15.5" style="65" customWidth="1"/>
    <col min="519" max="522" width="6.75" style="65" customWidth="1"/>
    <col min="523" max="523" width="5.875" style="65" customWidth="1"/>
    <col min="524" max="524" width="15.5" style="65" customWidth="1"/>
    <col min="525" max="528" width="6.75" style="65" customWidth="1"/>
    <col min="529" max="529" width="15.5" style="65" customWidth="1"/>
    <col min="530" max="533" width="6.75" style="65" customWidth="1"/>
    <col min="534" max="534" width="5.875" style="65" customWidth="1"/>
    <col min="535" max="768" width="9.375" style="65"/>
    <col min="769" max="769" width="15.5" style="65" customWidth="1"/>
    <col min="770" max="773" width="6.75" style="65" customWidth="1"/>
    <col min="774" max="774" width="15.5" style="65" customWidth="1"/>
    <col min="775" max="778" width="6.75" style="65" customWidth="1"/>
    <col min="779" max="779" width="5.875" style="65" customWidth="1"/>
    <col min="780" max="780" width="15.5" style="65" customWidth="1"/>
    <col min="781" max="784" width="6.75" style="65" customWidth="1"/>
    <col min="785" max="785" width="15.5" style="65" customWidth="1"/>
    <col min="786" max="789" width="6.75" style="65" customWidth="1"/>
    <col min="790" max="790" width="5.875" style="65" customWidth="1"/>
    <col min="791" max="1024" width="9.375" style="65"/>
    <col min="1025" max="1025" width="15.5" style="65" customWidth="1"/>
    <col min="1026" max="1029" width="6.75" style="65" customWidth="1"/>
    <col min="1030" max="1030" width="15.5" style="65" customWidth="1"/>
    <col min="1031" max="1034" width="6.75" style="65" customWidth="1"/>
    <col min="1035" max="1035" width="5.875" style="65" customWidth="1"/>
    <col min="1036" max="1036" width="15.5" style="65" customWidth="1"/>
    <col min="1037" max="1040" width="6.75" style="65" customWidth="1"/>
    <col min="1041" max="1041" width="15.5" style="65" customWidth="1"/>
    <col min="1042" max="1045" width="6.75" style="65" customWidth="1"/>
    <col min="1046" max="1046" width="5.875" style="65" customWidth="1"/>
    <col min="1047" max="1280" width="9.375" style="65"/>
    <col min="1281" max="1281" width="15.5" style="65" customWidth="1"/>
    <col min="1282" max="1285" width="6.75" style="65" customWidth="1"/>
    <col min="1286" max="1286" width="15.5" style="65" customWidth="1"/>
    <col min="1287" max="1290" width="6.75" style="65" customWidth="1"/>
    <col min="1291" max="1291" width="5.875" style="65" customWidth="1"/>
    <col min="1292" max="1292" width="15.5" style="65" customWidth="1"/>
    <col min="1293" max="1296" width="6.75" style="65" customWidth="1"/>
    <col min="1297" max="1297" width="15.5" style="65" customWidth="1"/>
    <col min="1298" max="1301" width="6.75" style="65" customWidth="1"/>
    <col min="1302" max="1302" width="5.875" style="65" customWidth="1"/>
    <col min="1303" max="1536" width="9.375" style="65"/>
    <col min="1537" max="1537" width="15.5" style="65" customWidth="1"/>
    <col min="1538" max="1541" width="6.75" style="65" customWidth="1"/>
    <col min="1542" max="1542" width="15.5" style="65" customWidth="1"/>
    <col min="1543" max="1546" width="6.75" style="65" customWidth="1"/>
    <col min="1547" max="1547" width="5.875" style="65" customWidth="1"/>
    <col min="1548" max="1548" width="15.5" style="65" customWidth="1"/>
    <col min="1549" max="1552" width="6.75" style="65" customWidth="1"/>
    <col min="1553" max="1553" width="15.5" style="65" customWidth="1"/>
    <col min="1554" max="1557" width="6.75" style="65" customWidth="1"/>
    <col min="1558" max="1558" width="5.875" style="65" customWidth="1"/>
    <col min="1559" max="1792" width="9.375" style="65"/>
    <col min="1793" max="1793" width="15.5" style="65" customWidth="1"/>
    <col min="1794" max="1797" width="6.75" style="65" customWidth="1"/>
    <col min="1798" max="1798" width="15.5" style="65" customWidth="1"/>
    <col min="1799" max="1802" width="6.75" style="65" customWidth="1"/>
    <col min="1803" max="1803" width="5.875" style="65" customWidth="1"/>
    <col min="1804" max="1804" width="15.5" style="65" customWidth="1"/>
    <col min="1805" max="1808" width="6.75" style="65" customWidth="1"/>
    <col min="1809" max="1809" width="15.5" style="65" customWidth="1"/>
    <col min="1810" max="1813" width="6.75" style="65" customWidth="1"/>
    <col min="1814" max="1814" width="5.875" style="65" customWidth="1"/>
    <col min="1815" max="2048" width="9.375" style="65"/>
    <col min="2049" max="2049" width="15.5" style="65" customWidth="1"/>
    <col min="2050" max="2053" width="6.75" style="65" customWidth="1"/>
    <col min="2054" max="2054" width="15.5" style="65" customWidth="1"/>
    <col min="2055" max="2058" width="6.75" style="65" customWidth="1"/>
    <col min="2059" max="2059" width="5.875" style="65" customWidth="1"/>
    <col min="2060" max="2060" width="15.5" style="65" customWidth="1"/>
    <col min="2061" max="2064" width="6.75" style="65" customWidth="1"/>
    <col min="2065" max="2065" width="15.5" style="65" customWidth="1"/>
    <col min="2066" max="2069" width="6.75" style="65" customWidth="1"/>
    <col min="2070" max="2070" width="5.875" style="65" customWidth="1"/>
    <col min="2071" max="2304" width="9.375" style="65"/>
    <col min="2305" max="2305" width="15.5" style="65" customWidth="1"/>
    <col min="2306" max="2309" width="6.75" style="65" customWidth="1"/>
    <col min="2310" max="2310" width="15.5" style="65" customWidth="1"/>
    <col min="2311" max="2314" width="6.75" style="65" customWidth="1"/>
    <col min="2315" max="2315" width="5.875" style="65" customWidth="1"/>
    <col min="2316" max="2316" width="15.5" style="65" customWidth="1"/>
    <col min="2317" max="2320" width="6.75" style="65" customWidth="1"/>
    <col min="2321" max="2321" width="15.5" style="65" customWidth="1"/>
    <col min="2322" max="2325" width="6.75" style="65" customWidth="1"/>
    <col min="2326" max="2326" width="5.875" style="65" customWidth="1"/>
    <col min="2327" max="2560" width="9.375" style="65"/>
    <col min="2561" max="2561" width="15.5" style="65" customWidth="1"/>
    <col min="2562" max="2565" width="6.75" style="65" customWidth="1"/>
    <col min="2566" max="2566" width="15.5" style="65" customWidth="1"/>
    <col min="2567" max="2570" width="6.75" style="65" customWidth="1"/>
    <col min="2571" max="2571" width="5.875" style="65" customWidth="1"/>
    <col min="2572" max="2572" width="15.5" style="65" customWidth="1"/>
    <col min="2573" max="2576" width="6.75" style="65" customWidth="1"/>
    <col min="2577" max="2577" width="15.5" style="65" customWidth="1"/>
    <col min="2578" max="2581" width="6.75" style="65" customWidth="1"/>
    <col min="2582" max="2582" width="5.875" style="65" customWidth="1"/>
    <col min="2583" max="2816" width="9.375" style="65"/>
    <col min="2817" max="2817" width="15.5" style="65" customWidth="1"/>
    <col min="2818" max="2821" width="6.75" style="65" customWidth="1"/>
    <col min="2822" max="2822" width="15.5" style="65" customWidth="1"/>
    <col min="2823" max="2826" width="6.75" style="65" customWidth="1"/>
    <col min="2827" max="2827" width="5.875" style="65" customWidth="1"/>
    <col min="2828" max="2828" width="15.5" style="65" customWidth="1"/>
    <col min="2829" max="2832" width="6.75" style="65" customWidth="1"/>
    <col min="2833" max="2833" width="15.5" style="65" customWidth="1"/>
    <col min="2834" max="2837" width="6.75" style="65" customWidth="1"/>
    <col min="2838" max="2838" width="5.875" style="65" customWidth="1"/>
    <col min="2839" max="3072" width="9.375" style="65"/>
    <col min="3073" max="3073" width="15.5" style="65" customWidth="1"/>
    <col min="3074" max="3077" width="6.75" style="65" customWidth="1"/>
    <col min="3078" max="3078" width="15.5" style="65" customWidth="1"/>
    <col min="3079" max="3082" width="6.75" style="65" customWidth="1"/>
    <col min="3083" max="3083" width="5.875" style="65" customWidth="1"/>
    <col min="3084" max="3084" width="15.5" style="65" customWidth="1"/>
    <col min="3085" max="3088" width="6.75" style="65" customWidth="1"/>
    <col min="3089" max="3089" width="15.5" style="65" customWidth="1"/>
    <col min="3090" max="3093" width="6.75" style="65" customWidth="1"/>
    <col min="3094" max="3094" width="5.875" style="65" customWidth="1"/>
    <col min="3095" max="3328" width="9.375" style="65"/>
    <col min="3329" max="3329" width="15.5" style="65" customWidth="1"/>
    <col min="3330" max="3333" width="6.75" style="65" customWidth="1"/>
    <col min="3334" max="3334" width="15.5" style="65" customWidth="1"/>
    <col min="3335" max="3338" width="6.75" style="65" customWidth="1"/>
    <col min="3339" max="3339" width="5.875" style="65" customWidth="1"/>
    <col min="3340" max="3340" width="15.5" style="65" customWidth="1"/>
    <col min="3341" max="3344" width="6.75" style="65" customWidth="1"/>
    <col min="3345" max="3345" width="15.5" style="65" customWidth="1"/>
    <col min="3346" max="3349" width="6.75" style="65" customWidth="1"/>
    <col min="3350" max="3350" width="5.875" style="65" customWidth="1"/>
    <col min="3351" max="3584" width="9.375" style="65"/>
    <col min="3585" max="3585" width="15.5" style="65" customWidth="1"/>
    <col min="3586" max="3589" width="6.75" style="65" customWidth="1"/>
    <col min="3590" max="3590" width="15.5" style="65" customWidth="1"/>
    <col min="3591" max="3594" width="6.75" style="65" customWidth="1"/>
    <col min="3595" max="3595" width="5.875" style="65" customWidth="1"/>
    <col min="3596" max="3596" width="15.5" style="65" customWidth="1"/>
    <col min="3597" max="3600" width="6.75" style="65" customWidth="1"/>
    <col min="3601" max="3601" width="15.5" style="65" customWidth="1"/>
    <col min="3602" max="3605" width="6.75" style="65" customWidth="1"/>
    <col min="3606" max="3606" width="5.875" style="65" customWidth="1"/>
    <col min="3607" max="3840" width="9.375" style="65"/>
    <col min="3841" max="3841" width="15.5" style="65" customWidth="1"/>
    <col min="3842" max="3845" width="6.75" style="65" customWidth="1"/>
    <col min="3846" max="3846" width="15.5" style="65" customWidth="1"/>
    <col min="3847" max="3850" width="6.75" style="65" customWidth="1"/>
    <col min="3851" max="3851" width="5.875" style="65" customWidth="1"/>
    <col min="3852" max="3852" width="15.5" style="65" customWidth="1"/>
    <col min="3853" max="3856" width="6.75" style="65" customWidth="1"/>
    <col min="3857" max="3857" width="15.5" style="65" customWidth="1"/>
    <col min="3858" max="3861" width="6.75" style="65" customWidth="1"/>
    <col min="3862" max="3862" width="5.875" style="65" customWidth="1"/>
    <col min="3863" max="4096" width="9.375" style="65"/>
    <col min="4097" max="4097" width="15.5" style="65" customWidth="1"/>
    <col min="4098" max="4101" width="6.75" style="65" customWidth="1"/>
    <col min="4102" max="4102" width="15.5" style="65" customWidth="1"/>
    <col min="4103" max="4106" width="6.75" style="65" customWidth="1"/>
    <col min="4107" max="4107" width="5.875" style="65" customWidth="1"/>
    <col min="4108" max="4108" width="15.5" style="65" customWidth="1"/>
    <col min="4109" max="4112" width="6.75" style="65" customWidth="1"/>
    <col min="4113" max="4113" width="15.5" style="65" customWidth="1"/>
    <col min="4114" max="4117" width="6.75" style="65" customWidth="1"/>
    <col min="4118" max="4118" width="5.875" style="65" customWidth="1"/>
    <col min="4119" max="4352" width="9.375" style="65"/>
    <col min="4353" max="4353" width="15.5" style="65" customWidth="1"/>
    <col min="4354" max="4357" width="6.75" style="65" customWidth="1"/>
    <col min="4358" max="4358" width="15.5" style="65" customWidth="1"/>
    <col min="4359" max="4362" width="6.75" style="65" customWidth="1"/>
    <col min="4363" max="4363" width="5.875" style="65" customWidth="1"/>
    <col min="4364" max="4364" width="15.5" style="65" customWidth="1"/>
    <col min="4365" max="4368" width="6.75" style="65" customWidth="1"/>
    <col min="4369" max="4369" width="15.5" style="65" customWidth="1"/>
    <col min="4370" max="4373" width="6.75" style="65" customWidth="1"/>
    <col min="4374" max="4374" width="5.875" style="65" customWidth="1"/>
    <col min="4375" max="4608" width="9.375" style="65"/>
    <col min="4609" max="4609" width="15.5" style="65" customWidth="1"/>
    <col min="4610" max="4613" width="6.75" style="65" customWidth="1"/>
    <col min="4614" max="4614" width="15.5" style="65" customWidth="1"/>
    <col min="4615" max="4618" width="6.75" style="65" customWidth="1"/>
    <col min="4619" max="4619" width="5.875" style="65" customWidth="1"/>
    <col min="4620" max="4620" width="15.5" style="65" customWidth="1"/>
    <col min="4621" max="4624" width="6.75" style="65" customWidth="1"/>
    <col min="4625" max="4625" width="15.5" style="65" customWidth="1"/>
    <col min="4626" max="4629" width="6.75" style="65" customWidth="1"/>
    <col min="4630" max="4630" width="5.875" style="65" customWidth="1"/>
    <col min="4631" max="4864" width="9.375" style="65"/>
    <col min="4865" max="4865" width="15.5" style="65" customWidth="1"/>
    <col min="4866" max="4869" width="6.75" style="65" customWidth="1"/>
    <col min="4870" max="4870" width="15.5" style="65" customWidth="1"/>
    <col min="4871" max="4874" width="6.75" style="65" customWidth="1"/>
    <col min="4875" max="4875" width="5.875" style="65" customWidth="1"/>
    <col min="4876" max="4876" width="15.5" style="65" customWidth="1"/>
    <col min="4877" max="4880" width="6.75" style="65" customWidth="1"/>
    <col min="4881" max="4881" width="15.5" style="65" customWidth="1"/>
    <col min="4882" max="4885" width="6.75" style="65" customWidth="1"/>
    <col min="4886" max="4886" width="5.875" style="65" customWidth="1"/>
    <col min="4887" max="5120" width="9.375" style="65"/>
    <col min="5121" max="5121" width="15.5" style="65" customWidth="1"/>
    <col min="5122" max="5125" width="6.75" style="65" customWidth="1"/>
    <col min="5126" max="5126" width="15.5" style="65" customWidth="1"/>
    <col min="5127" max="5130" width="6.75" style="65" customWidth="1"/>
    <col min="5131" max="5131" width="5.875" style="65" customWidth="1"/>
    <col min="5132" max="5132" width="15.5" style="65" customWidth="1"/>
    <col min="5133" max="5136" width="6.75" style="65" customWidth="1"/>
    <col min="5137" max="5137" width="15.5" style="65" customWidth="1"/>
    <col min="5138" max="5141" width="6.75" style="65" customWidth="1"/>
    <col min="5142" max="5142" width="5.875" style="65" customWidth="1"/>
    <col min="5143" max="5376" width="9.375" style="65"/>
    <col min="5377" max="5377" width="15.5" style="65" customWidth="1"/>
    <col min="5378" max="5381" width="6.75" style="65" customWidth="1"/>
    <col min="5382" max="5382" width="15.5" style="65" customWidth="1"/>
    <col min="5383" max="5386" width="6.75" style="65" customWidth="1"/>
    <col min="5387" max="5387" width="5.875" style="65" customWidth="1"/>
    <col min="5388" max="5388" width="15.5" style="65" customWidth="1"/>
    <col min="5389" max="5392" width="6.75" style="65" customWidth="1"/>
    <col min="5393" max="5393" width="15.5" style="65" customWidth="1"/>
    <col min="5394" max="5397" width="6.75" style="65" customWidth="1"/>
    <col min="5398" max="5398" width="5.875" style="65" customWidth="1"/>
    <col min="5399" max="5632" width="9.375" style="65"/>
    <col min="5633" max="5633" width="15.5" style="65" customWidth="1"/>
    <col min="5634" max="5637" width="6.75" style="65" customWidth="1"/>
    <col min="5638" max="5638" width="15.5" style="65" customWidth="1"/>
    <col min="5639" max="5642" width="6.75" style="65" customWidth="1"/>
    <col min="5643" max="5643" width="5.875" style="65" customWidth="1"/>
    <col min="5644" max="5644" width="15.5" style="65" customWidth="1"/>
    <col min="5645" max="5648" width="6.75" style="65" customWidth="1"/>
    <col min="5649" max="5649" width="15.5" style="65" customWidth="1"/>
    <col min="5650" max="5653" width="6.75" style="65" customWidth="1"/>
    <col min="5654" max="5654" width="5.875" style="65" customWidth="1"/>
    <col min="5655" max="5888" width="9.375" style="65"/>
    <col min="5889" max="5889" width="15.5" style="65" customWidth="1"/>
    <col min="5890" max="5893" width="6.75" style="65" customWidth="1"/>
    <col min="5894" max="5894" width="15.5" style="65" customWidth="1"/>
    <col min="5895" max="5898" width="6.75" style="65" customWidth="1"/>
    <col min="5899" max="5899" width="5.875" style="65" customWidth="1"/>
    <col min="5900" max="5900" width="15.5" style="65" customWidth="1"/>
    <col min="5901" max="5904" width="6.75" style="65" customWidth="1"/>
    <col min="5905" max="5905" width="15.5" style="65" customWidth="1"/>
    <col min="5906" max="5909" width="6.75" style="65" customWidth="1"/>
    <col min="5910" max="5910" width="5.875" style="65" customWidth="1"/>
    <col min="5911" max="6144" width="9.375" style="65"/>
    <col min="6145" max="6145" width="15.5" style="65" customWidth="1"/>
    <col min="6146" max="6149" width="6.75" style="65" customWidth="1"/>
    <col min="6150" max="6150" width="15.5" style="65" customWidth="1"/>
    <col min="6151" max="6154" width="6.75" style="65" customWidth="1"/>
    <col min="6155" max="6155" width="5.875" style="65" customWidth="1"/>
    <col min="6156" max="6156" width="15.5" style="65" customWidth="1"/>
    <col min="6157" max="6160" width="6.75" style="65" customWidth="1"/>
    <col min="6161" max="6161" width="15.5" style="65" customWidth="1"/>
    <col min="6162" max="6165" width="6.75" style="65" customWidth="1"/>
    <col min="6166" max="6166" width="5.875" style="65" customWidth="1"/>
    <col min="6167" max="6400" width="9.375" style="65"/>
    <col min="6401" max="6401" width="15.5" style="65" customWidth="1"/>
    <col min="6402" max="6405" width="6.75" style="65" customWidth="1"/>
    <col min="6406" max="6406" width="15.5" style="65" customWidth="1"/>
    <col min="6407" max="6410" width="6.75" style="65" customWidth="1"/>
    <col min="6411" max="6411" width="5.875" style="65" customWidth="1"/>
    <col min="6412" max="6412" width="15.5" style="65" customWidth="1"/>
    <col min="6413" max="6416" width="6.75" style="65" customWidth="1"/>
    <col min="6417" max="6417" width="15.5" style="65" customWidth="1"/>
    <col min="6418" max="6421" width="6.75" style="65" customWidth="1"/>
    <col min="6422" max="6422" width="5.875" style="65" customWidth="1"/>
    <col min="6423" max="6656" width="9.375" style="65"/>
    <col min="6657" max="6657" width="15.5" style="65" customWidth="1"/>
    <col min="6658" max="6661" width="6.75" style="65" customWidth="1"/>
    <col min="6662" max="6662" width="15.5" style="65" customWidth="1"/>
    <col min="6663" max="6666" width="6.75" style="65" customWidth="1"/>
    <col min="6667" max="6667" width="5.875" style="65" customWidth="1"/>
    <col min="6668" max="6668" width="15.5" style="65" customWidth="1"/>
    <col min="6669" max="6672" width="6.75" style="65" customWidth="1"/>
    <col min="6673" max="6673" width="15.5" style="65" customWidth="1"/>
    <col min="6674" max="6677" width="6.75" style="65" customWidth="1"/>
    <col min="6678" max="6678" width="5.875" style="65" customWidth="1"/>
    <col min="6679" max="6912" width="9.375" style="65"/>
    <col min="6913" max="6913" width="15.5" style="65" customWidth="1"/>
    <col min="6914" max="6917" width="6.75" style="65" customWidth="1"/>
    <col min="6918" max="6918" width="15.5" style="65" customWidth="1"/>
    <col min="6919" max="6922" width="6.75" style="65" customWidth="1"/>
    <col min="6923" max="6923" width="5.875" style="65" customWidth="1"/>
    <col min="6924" max="6924" width="15.5" style="65" customWidth="1"/>
    <col min="6925" max="6928" width="6.75" style="65" customWidth="1"/>
    <col min="6929" max="6929" width="15.5" style="65" customWidth="1"/>
    <col min="6930" max="6933" width="6.75" style="65" customWidth="1"/>
    <col min="6934" max="6934" width="5.875" style="65" customWidth="1"/>
    <col min="6935" max="7168" width="9.375" style="65"/>
    <col min="7169" max="7169" width="15.5" style="65" customWidth="1"/>
    <col min="7170" max="7173" width="6.75" style="65" customWidth="1"/>
    <col min="7174" max="7174" width="15.5" style="65" customWidth="1"/>
    <col min="7175" max="7178" width="6.75" style="65" customWidth="1"/>
    <col min="7179" max="7179" width="5.875" style="65" customWidth="1"/>
    <col min="7180" max="7180" width="15.5" style="65" customWidth="1"/>
    <col min="7181" max="7184" width="6.75" style="65" customWidth="1"/>
    <col min="7185" max="7185" width="15.5" style="65" customWidth="1"/>
    <col min="7186" max="7189" width="6.75" style="65" customWidth="1"/>
    <col min="7190" max="7190" width="5.875" style="65" customWidth="1"/>
    <col min="7191" max="7424" width="9.375" style="65"/>
    <col min="7425" max="7425" width="15.5" style="65" customWidth="1"/>
    <col min="7426" max="7429" width="6.75" style="65" customWidth="1"/>
    <col min="7430" max="7430" width="15.5" style="65" customWidth="1"/>
    <col min="7431" max="7434" width="6.75" style="65" customWidth="1"/>
    <col min="7435" max="7435" width="5.875" style="65" customWidth="1"/>
    <col min="7436" max="7436" width="15.5" style="65" customWidth="1"/>
    <col min="7437" max="7440" width="6.75" style="65" customWidth="1"/>
    <col min="7441" max="7441" width="15.5" style="65" customWidth="1"/>
    <col min="7442" max="7445" width="6.75" style="65" customWidth="1"/>
    <col min="7446" max="7446" width="5.875" style="65" customWidth="1"/>
    <col min="7447" max="7680" width="9.375" style="65"/>
    <col min="7681" max="7681" width="15.5" style="65" customWidth="1"/>
    <col min="7682" max="7685" width="6.75" style="65" customWidth="1"/>
    <col min="7686" max="7686" width="15.5" style="65" customWidth="1"/>
    <col min="7687" max="7690" width="6.75" style="65" customWidth="1"/>
    <col min="7691" max="7691" width="5.875" style="65" customWidth="1"/>
    <col min="7692" max="7692" width="15.5" style="65" customWidth="1"/>
    <col min="7693" max="7696" width="6.75" style="65" customWidth="1"/>
    <col min="7697" max="7697" width="15.5" style="65" customWidth="1"/>
    <col min="7698" max="7701" width="6.75" style="65" customWidth="1"/>
    <col min="7702" max="7702" width="5.875" style="65" customWidth="1"/>
    <col min="7703" max="7936" width="9.375" style="65"/>
    <col min="7937" max="7937" width="15.5" style="65" customWidth="1"/>
    <col min="7938" max="7941" width="6.75" style="65" customWidth="1"/>
    <col min="7942" max="7942" width="15.5" style="65" customWidth="1"/>
    <col min="7943" max="7946" width="6.75" style="65" customWidth="1"/>
    <col min="7947" max="7947" width="5.875" style="65" customWidth="1"/>
    <col min="7948" max="7948" width="15.5" style="65" customWidth="1"/>
    <col min="7949" max="7952" width="6.75" style="65" customWidth="1"/>
    <col min="7953" max="7953" width="15.5" style="65" customWidth="1"/>
    <col min="7954" max="7957" width="6.75" style="65" customWidth="1"/>
    <col min="7958" max="7958" width="5.875" style="65" customWidth="1"/>
    <col min="7959" max="8192" width="9.375" style="65"/>
    <col min="8193" max="8193" width="15.5" style="65" customWidth="1"/>
    <col min="8194" max="8197" width="6.75" style="65" customWidth="1"/>
    <col min="8198" max="8198" width="15.5" style="65" customWidth="1"/>
    <col min="8199" max="8202" width="6.75" style="65" customWidth="1"/>
    <col min="8203" max="8203" width="5.875" style="65" customWidth="1"/>
    <col min="8204" max="8204" width="15.5" style="65" customWidth="1"/>
    <col min="8205" max="8208" width="6.75" style="65" customWidth="1"/>
    <col min="8209" max="8209" width="15.5" style="65" customWidth="1"/>
    <col min="8210" max="8213" width="6.75" style="65" customWidth="1"/>
    <col min="8214" max="8214" width="5.875" style="65" customWidth="1"/>
    <col min="8215" max="8448" width="9.375" style="65"/>
    <col min="8449" max="8449" width="15.5" style="65" customWidth="1"/>
    <col min="8450" max="8453" width="6.75" style="65" customWidth="1"/>
    <col min="8454" max="8454" width="15.5" style="65" customWidth="1"/>
    <col min="8455" max="8458" width="6.75" style="65" customWidth="1"/>
    <col min="8459" max="8459" width="5.875" style="65" customWidth="1"/>
    <col min="8460" max="8460" width="15.5" style="65" customWidth="1"/>
    <col min="8461" max="8464" width="6.75" style="65" customWidth="1"/>
    <col min="8465" max="8465" width="15.5" style="65" customWidth="1"/>
    <col min="8466" max="8469" width="6.75" style="65" customWidth="1"/>
    <col min="8470" max="8470" width="5.875" style="65" customWidth="1"/>
    <col min="8471" max="8704" width="9.375" style="65"/>
    <col min="8705" max="8705" width="15.5" style="65" customWidth="1"/>
    <col min="8706" max="8709" width="6.75" style="65" customWidth="1"/>
    <col min="8710" max="8710" width="15.5" style="65" customWidth="1"/>
    <col min="8711" max="8714" width="6.75" style="65" customWidth="1"/>
    <col min="8715" max="8715" width="5.875" style="65" customWidth="1"/>
    <col min="8716" max="8716" width="15.5" style="65" customWidth="1"/>
    <col min="8717" max="8720" width="6.75" style="65" customWidth="1"/>
    <col min="8721" max="8721" width="15.5" style="65" customWidth="1"/>
    <col min="8722" max="8725" width="6.75" style="65" customWidth="1"/>
    <col min="8726" max="8726" width="5.875" style="65" customWidth="1"/>
    <col min="8727" max="8960" width="9.375" style="65"/>
    <col min="8961" max="8961" width="15.5" style="65" customWidth="1"/>
    <col min="8962" max="8965" width="6.75" style="65" customWidth="1"/>
    <col min="8966" max="8966" width="15.5" style="65" customWidth="1"/>
    <col min="8967" max="8970" width="6.75" style="65" customWidth="1"/>
    <col min="8971" max="8971" width="5.875" style="65" customWidth="1"/>
    <col min="8972" max="8972" width="15.5" style="65" customWidth="1"/>
    <col min="8973" max="8976" width="6.75" style="65" customWidth="1"/>
    <col min="8977" max="8977" width="15.5" style="65" customWidth="1"/>
    <col min="8978" max="8981" width="6.75" style="65" customWidth="1"/>
    <col min="8982" max="8982" width="5.875" style="65" customWidth="1"/>
    <col min="8983" max="9216" width="9.375" style="65"/>
    <col min="9217" max="9217" width="15.5" style="65" customWidth="1"/>
    <col min="9218" max="9221" width="6.75" style="65" customWidth="1"/>
    <col min="9222" max="9222" width="15.5" style="65" customWidth="1"/>
    <col min="9223" max="9226" width="6.75" style="65" customWidth="1"/>
    <col min="9227" max="9227" width="5.875" style="65" customWidth="1"/>
    <col min="9228" max="9228" width="15.5" style="65" customWidth="1"/>
    <col min="9229" max="9232" width="6.75" style="65" customWidth="1"/>
    <col min="9233" max="9233" width="15.5" style="65" customWidth="1"/>
    <col min="9234" max="9237" width="6.75" style="65" customWidth="1"/>
    <col min="9238" max="9238" width="5.875" style="65" customWidth="1"/>
    <col min="9239" max="9472" width="9.375" style="65"/>
    <col min="9473" max="9473" width="15.5" style="65" customWidth="1"/>
    <col min="9474" max="9477" width="6.75" style="65" customWidth="1"/>
    <col min="9478" max="9478" width="15.5" style="65" customWidth="1"/>
    <col min="9479" max="9482" width="6.75" style="65" customWidth="1"/>
    <col min="9483" max="9483" width="5.875" style="65" customWidth="1"/>
    <col min="9484" max="9484" width="15.5" style="65" customWidth="1"/>
    <col min="9485" max="9488" width="6.75" style="65" customWidth="1"/>
    <col min="9489" max="9489" width="15.5" style="65" customWidth="1"/>
    <col min="9490" max="9493" width="6.75" style="65" customWidth="1"/>
    <col min="9494" max="9494" width="5.875" style="65" customWidth="1"/>
    <col min="9495" max="9728" width="9.375" style="65"/>
    <col min="9729" max="9729" width="15.5" style="65" customWidth="1"/>
    <col min="9730" max="9733" width="6.75" style="65" customWidth="1"/>
    <col min="9734" max="9734" width="15.5" style="65" customWidth="1"/>
    <col min="9735" max="9738" width="6.75" style="65" customWidth="1"/>
    <col min="9739" max="9739" width="5.875" style="65" customWidth="1"/>
    <col min="9740" max="9740" width="15.5" style="65" customWidth="1"/>
    <col min="9741" max="9744" width="6.75" style="65" customWidth="1"/>
    <col min="9745" max="9745" width="15.5" style="65" customWidth="1"/>
    <col min="9746" max="9749" width="6.75" style="65" customWidth="1"/>
    <col min="9750" max="9750" width="5.875" style="65" customWidth="1"/>
    <col min="9751" max="9984" width="9.375" style="65"/>
    <col min="9985" max="9985" width="15.5" style="65" customWidth="1"/>
    <col min="9986" max="9989" width="6.75" style="65" customWidth="1"/>
    <col min="9990" max="9990" width="15.5" style="65" customWidth="1"/>
    <col min="9991" max="9994" width="6.75" style="65" customWidth="1"/>
    <col min="9995" max="9995" width="5.875" style="65" customWidth="1"/>
    <col min="9996" max="9996" width="15.5" style="65" customWidth="1"/>
    <col min="9997" max="10000" width="6.75" style="65" customWidth="1"/>
    <col min="10001" max="10001" width="15.5" style="65" customWidth="1"/>
    <col min="10002" max="10005" width="6.75" style="65" customWidth="1"/>
    <col min="10006" max="10006" width="5.875" style="65" customWidth="1"/>
    <col min="10007" max="10240" width="9.375" style="65"/>
    <col min="10241" max="10241" width="15.5" style="65" customWidth="1"/>
    <col min="10242" max="10245" width="6.75" style="65" customWidth="1"/>
    <col min="10246" max="10246" width="15.5" style="65" customWidth="1"/>
    <col min="10247" max="10250" width="6.75" style="65" customWidth="1"/>
    <col min="10251" max="10251" width="5.875" style="65" customWidth="1"/>
    <col min="10252" max="10252" width="15.5" style="65" customWidth="1"/>
    <col min="10253" max="10256" width="6.75" style="65" customWidth="1"/>
    <col min="10257" max="10257" width="15.5" style="65" customWidth="1"/>
    <col min="10258" max="10261" width="6.75" style="65" customWidth="1"/>
    <col min="10262" max="10262" width="5.875" style="65" customWidth="1"/>
    <col min="10263" max="10496" width="9.375" style="65"/>
    <col min="10497" max="10497" width="15.5" style="65" customWidth="1"/>
    <col min="10498" max="10501" width="6.75" style="65" customWidth="1"/>
    <col min="10502" max="10502" width="15.5" style="65" customWidth="1"/>
    <col min="10503" max="10506" width="6.75" style="65" customWidth="1"/>
    <col min="10507" max="10507" width="5.875" style="65" customWidth="1"/>
    <col min="10508" max="10508" width="15.5" style="65" customWidth="1"/>
    <col min="10509" max="10512" width="6.75" style="65" customWidth="1"/>
    <col min="10513" max="10513" width="15.5" style="65" customWidth="1"/>
    <col min="10514" max="10517" width="6.75" style="65" customWidth="1"/>
    <col min="10518" max="10518" width="5.875" style="65" customWidth="1"/>
    <col min="10519" max="10752" width="9.375" style="65"/>
    <col min="10753" max="10753" width="15.5" style="65" customWidth="1"/>
    <col min="10754" max="10757" width="6.75" style="65" customWidth="1"/>
    <col min="10758" max="10758" width="15.5" style="65" customWidth="1"/>
    <col min="10759" max="10762" width="6.75" style="65" customWidth="1"/>
    <col min="10763" max="10763" width="5.875" style="65" customWidth="1"/>
    <col min="10764" max="10764" width="15.5" style="65" customWidth="1"/>
    <col min="10765" max="10768" width="6.75" style="65" customWidth="1"/>
    <col min="10769" max="10769" width="15.5" style="65" customWidth="1"/>
    <col min="10770" max="10773" width="6.75" style="65" customWidth="1"/>
    <col min="10774" max="10774" width="5.875" style="65" customWidth="1"/>
    <col min="10775" max="11008" width="9.375" style="65"/>
    <col min="11009" max="11009" width="15.5" style="65" customWidth="1"/>
    <col min="11010" max="11013" width="6.75" style="65" customWidth="1"/>
    <col min="11014" max="11014" width="15.5" style="65" customWidth="1"/>
    <col min="11015" max="11018" width="6.75" style="65" customWidth="1"/>
    <col min="11019" max="11019" width="5.875" style="65" customWidth="1"/>
    <col min="11020" max="11020" width="15.5" style="65" customWidth="1"/>
    <col min="11021" max="11024" width="6.75" style="65" customWidth="1"/>
    <col min="11025" max="11025" width="15.5" style="65" customWidth="1"/>
    <col min="11026" max="11029" width="6.75" style="65" customWidth="1"/>
    <col min="11030" max="11030" width="5.875" style="65" customWidth="1"/>
    <col min="11031" max="11264" width="9.375" style="65"/>
    <col min="11265" max="11265" width="15.5" style="65" customWidth="1"/>
    <col min="11266" max="11269" width="6.75" style="65" customWidth="1"/>
    <col min="11270" max="11270" width="15.5" style="65" customWidth="1"/>
    <col min="11271" max="11274" width="6.75" style="65" customWidth="1"/>
    <col min="11275" max="11275" width="5.875" style="65" customWidth="1"/>
    <col min="11276" max="11276" width="15.5" style="65" customWidth="1"/>
    <col min="11277" max="11280" width="6.75" style="65" customWidth="1"/>
    <col min="11281" max="11281" width="15.5" style="65" customWidth="1"/>
    <col min="11282" max="11285" width="6.75" style="65" customWidth="1"/>
    <col min="11286" max="11286" width="5.875" style="65" customWidth="1"/>
    <col min="11287" max="11520" width="9.375" style="65"/>
    <col min="11521" max="11521" width="15.5" style="65" customWidth="1"/>
    <col min="11522" max="11525" width="6.75" style="65" customWidth="1"/>
    <col min="11526" max="11526" width="15.5" style="65" customWidth="1"/>
    <col min="11527" max="11530" width="6.75" style="65" customWidth="1"/>
    <col min="11531" max="11531" width="5.875" style="65" customWidth="1"/>
    <col min="11532" max="11532" width="15.5" style="65" customWidth="1"/>
    <col min="11533" max="11536" width="6.75" style="65" customWidth="1"/>
    <col min="11537" max="11537" width="15.5" style="65" customWidth="1"/>
    <col min="11538" max="11541" width="6.75" style="65" customWidth="1"/>
    <col min="11542" max="11542" width="5.875" style="65" customWidth="1"/>
    <col min="11543" max="11776" width="9.375" style="65"/>
    <col min="11777" max="11777" width="15.5" style="65" customWidth="1"/>
    <col min="11778" max="11781" width="6.75" style="65" customWidth="1"/>
    <col min="11782" max="11782" width="15.5" style="65" customWidth="1"/>
    <col min="11783" max="11786" width="6.75" style="65" customWidth="1"/>
    <col min="11787" max="11787" width="5.875" style="65" customWidth="1"/>
    <col min="11788" max="11788" width="15.5" style="65" customWidth="1"/>
    <col min="11789" max="11792" width="6.75" style="65" customWidth="1"/>
    <col min="11793" max="11793" width="15.5" style="65" customWidth="1"/>
    <col min="11794" max="11797" width="6.75" style="65" customWidth="1"/>
    <col min="11798" max="11798" width="5.875" style="65" customWidth="1"/>
    <col min="11799" max="12032" width="9.375" style="65"/>
    <col min="12033" max="12033" width="15.5" style="65" customWidth="1"/>
    <col min="12034" max="12037" width="6.75" style="65" customWidth="1"/>
    <col min="12038" max="12038" width="15.5" style="65" customWidth="1"/>
    <col min="12039" max="12042" width="6.75" style="65" customWidth="1"/>
    <col min="12043" max="12043" width="5.875" style="65" customWidth="1"/>
    <col min="12044" max="12044" width="15.5" style="65" customWidth="1"/>
    <col min="12045" max="12048" width="6.75" style="65" customWidth="1"/>
    <col min="12049" max="12049" width="15.5" style="65" customWidth="1"/>
    <col min="12050" max="12053" width="6.75" style="65" customWidth="1"/>
    <col min="12054" max="12054" width="5.875" style="65" customWidth="1"/>
    <col min="12055" max="12288" width="9.375" style="65"/>
    <col min="12289" max="12289" width="15.5" style="65" customWidth="1"/>
    <col min="12290" max="12293" width="6.75" style="65" customWidth="1"/>
    <col min="12294" max="12294" width="15.5" style="65" customWidth="1"/>
    <col min="12295" max="12298" width="6.75" style="65" customWidth="1"/>
    <col min="12299" max="12299" width="5.875" style="65" customWidth="1"/>
    <col min="12300" max="12300" width="15.5" style="65" customWidth="1"/>
    <col min="12301" max="12304" width="6.75" style="65" customWidth="1"/>
    <col min="12305" max="12305" width="15.5" style="65" customWidth="1"/>
    <col min="12306" max="12309" width="6.75" style="65" customWidth="1"/>
    <col min="12310" max="12310" width="5.875" style="65" customWidth="1"/>
    <col min="12311" max="12544" width="9.375" style="65"/>
    <col min="12545" max="12545" width="15.5" style="65" customWidth="1"/>
    <col min="12546" max="12549" width="6.75" style="65" customWidth="1"/>
    <col min="12550" max="12550" width="15.5" style="65" customWidth="1"/>
    <col min="12551" max="12554" width="6.75" style="65" customWidth="1"/>
    <col min="12555" max="12555" width="5.875" style="65" customWidth="1"/>
    <col min="12556" max="12556" width="15.5" style="65" customWidth="1"/>
    <col min="12557" max="12560" width="6.75" style="65" customWidth="1"/>
    <col min="12561" max="12561" width="15.5" style="65" customWidth="1"/>
    <col min="12562" max="12565" width="6.75" style="65" customWidth="1"/>
    <col min="12566" max="12566" width="5.875" style="65" customWidth="1"/>
    <col min="12567" max="12800" width="9.375" style="65"/>
    <col min="12801" max="12801" width="15.5" style="65" customWidth="1"/>
    <col min="12802" max="12805" width="6.75" style="65" customWidth="1"/>
    <col min="12806" max="12806" width="15.5" style="65" customWidth="1"/>
    <col min="12807" max="12810" width="6.75" style="65" customWidth="1"/>
    <col min="12811" max="12811" width="5.875" style="65" customWidth="1"/>
    <col min="12812" max="12812" width="15.5" style="65" customWidth="1"/>
    <col min="12813" max="12816" width="6.75" style="65" customWidth="1"/>
    <col min="12817" max="12817" width="15.5" style="65" customWidth="1"/>
    <col min="12818" max="12821" width="6.75" style="65" customWidth="1"/>
    <col min="12822" max="12822" width="5.875" style="65" customWidth="1"/>
    <col min="12823" max="13056" width="9.375" style="65"/>
    <col min="13057" max="13057" width="15.5" style="65" customWidth="1"/>
    <col min="13058" max="13061" width="6.75" style="65" customWidth="1"/>
    <col min="13062" max="13062" width="15.5" style="65" customWidth="1"/>
    <col min="13063" max="13066" width="6.75" style="65" customWidth="1"/>
    <col min="13067" max="13067" width="5.875" style="65" customWidth="1"/>
    <col min="13068" max="13068" width="15.5" style="65" customWidth="1"/>
    <col min="13069" max="13072" width="6.75" style="65" customWidth="1"/>
    <col min="13073" max="13073" width="15.5" style="65" customWidth="1"/>
    <col min="13074" max="13077" width="6.75" style="65" customWidth="1"/>
    <col min="13078" max="13078" width="5.875" style="65" customWidth="1"/>
    <col min="13079" max="13312" width="9.375" style="65"/>
    <col min="13313" max="13313" width="15.5" style="65" customWidth="1"/>
    <col min="13314" max="13317" width="6.75" style="65" customWidth="1"/>
    <col min="13318" max="13318" width="15.5" style="65" customWidth="1"/>
    <col min="13319" max="13322" width="6.75" style="65" customWidth="1"/>
    <col min="13323" max="13323" width="5.875" style="65" customWidth="1"/>
    <col min="13324" max="13324" width="15.5" style="65" customWidth="1"/>
    <col min="13325" max="13328" width="6.75" style="65" customWidth="1"/>
    <col min="13329" max="13329" width="15.5" style="65" customWidth="1"/>
    <col min="13330" max="13333" width="6.75" style="65" customWidth="1"/>
    <col min="13334" max="13334" width="5.875" style="65" customWidth="1"/>
    <col min="13335" max="13568" width="9.375" style="65"/>
    <col min="13569" max="13569" width="15.5" style="65" customWidth="1"/>
    <col min="13570" max="13573" width="6.75" style="65" customWidth="1"/>
    <col min="13574" max="13574" width="15.5" style="65" customWidth="1"/>
    <col min="13575" max="13578" width="6.75" style="65" customWidth="1"/>
    <col min="13579" max="13579" width="5.875" style="65" customWidth="1"/>
    <col min="13580" max="13580" width="15.5" style="65" customWidth="1"/>
    <col min="13581" max="13584" width="6.75" style="65" customWidth="1"/>
    <col min="13585" max="13585" width="15.5" style="65" customWidth="1"/>
    <col min="13586" max="13589" width="6.75" style="65" customWidth="1"/>
    <col min="13590" max="13590" width="5.875" style="65" customWidth="1"/>
    <col min="13591" max="13824" width="9.375" style="65"/>
    <col min="13825" max="13825" width="15.5" style="65" customWidth="1"/>
    <col min="13826" max="13829" width="6.75" style="65" customWidth="1"/>
    <col min="13830" max="13830" width="15.5" style="65" customWidth="1"/>
    <col min="13831" max="13834" width="6.75" style="65" customWidth="1"/>
    <col min="13835" max="13835" width="5.875" style="65" customWidth="1"/>
    <col min="13836" max="13836" width="15.5" style="65" customWidth="1"/>
    <col min="13837" max="13840" width="6.75" style="65" customWidth="1"/>
    <col min="13841" max="13841" width="15.5" style="65" customWidth="1"/>
    <col min="13842" max="13845" width="6.75" style="65" customWidth="1"/>
    <col min="13846" max="13846" width="5.875" style="65" customWidth="1"/>
    <col min="13847" max="14080" width="9.375" style="65"/>
    <col min="14081" max="14081" width="15.5" style="65" customWidth="1"/>
    <col min="14082" max="14085" width="6.75" style="65" customWidth="1"/>
    <col min="14086" max="14086" width="15.5" style="65" customWidth="1"/>
    <col min="14087" max="14090" width="6.75" style="65" customWidth="1"/>
    <col min="14091" max="14091" width="5.875" style="65" customWidth="1"/>
    <col min="14092" max="14092" width="15.5" style="65" customWidth="1"/>
    <col min="14093" max="14096" width="6.75" style="65" customWidth="1"/>
    <col min="14097" max="14097" width="15.5" style="65" customWidth="1"/>
    <col min="14098" max="14101" width="6.75" style="65" customWidth="1"/>
    <col min="14102" max="14102" width="5.875" style="65" customWidth="1"/>
    <col min="14103" max="14336" width="9.375" style="65"/>
    <col min="14337" max="14337" width="15.5" style="65" customWidth="1"/>
    <col min="14338" max="14341" width="6.75" style="65" customWidth="1"/>
    <col min="14342" max="14342" width="15.5" style="65" customWidth="1"/>
    <col min="14343" max="14346" width="6.75" style="65" customWidth="1"/>
    <col min="14347" max="14347" width="5.875" style="65" customWidth="1"/>
    <col min="14348" max="14348" width="15.5" style="65" customWidth="1"/>
    <col min="14349" max="14352" width="6.75" style="65" customWidth="1"/>
    <col min="14353" max="14353" width="15.5" style="65" customWidth="1"/>
    <col min="14354" max="14357" width="6.75" style="65" customWidth="1"/>
    <col min="14358" max="14358" width="5.875" style="65" customWidth="1"/>
    <col min="14359" max="14592" width="9.375" style="65"/>
    <col min="14593" max="14593" width="15.5" style="65" customWidth="1"/>
    <col min="14594" max="14597" width="6.75" style="65" customWidth="1"/>
    <col min="14598" max="14598" width="15.5" style="65" customWidth="1"/>
    <col min="14599" max="14602" width="6.75" style="65" customWidth="1"/>
    <col min="14603" max="14603" width="5.875" style="65" customWidth="1"/>
    <col min="14604" max="14604" width="15.5" style="65" customWidth="1"/>
    <col min="14605" max="14608" width="6.75" style="65" customWidth="1"/>
    <col min="14609" max="14609" width="15.5" style="65" customWidth="1"/>
    <col min="14610" max="14613" width="6.75" style="65" customWidth="1"/>
    <col min="14614" max="14614" width="5.875" style="65" customWidth="1"/>
    <col min="14615" max="14848" width="9.375" style="65"/>
    <col min="14849" max="14849" width="15.5" style="65" customWidth="1"/>
    <col min="14850" max="14853" width="6.75" style="65" customWidth="1"/>
    <col min="14854" max="14854" width="15.5" style="65" customWidth="1"/>
    <col min="14855" max="14858" width="6.75" style="65" customWidth="1"/>
    <col min="14859" max="14859" width="5.875" style="65" customWidth="1"/>
    <col min="14860" max="14860" width="15.5" style="65" customWidth="1"/>
    <col min="14861" max="14864" width="6.75" style="65" customWidth="1"/>
    <col min="14865" max="14865" width="15.5" style="65" customWidth="1"/>
    <col min="14866" max="14869" width="6.75" style="65" customWidth="1"/>
    <col min="14870" max="14870" width="5.875" style="65" customWidth="1"/>
    <col min="14871" max="15104" width="9.375" style="65"/>
    <col min="15105" max="15105" width="15.5" style="65" customWidth="1"/>
    <col min="15106" max="15109" width="6.75" style="65" customWidth="1"/>
    <col min="15110" max="15110" width="15.5" style="65" customWidth="1"/>
    <col min="15111" max="15114" width="6.75" style="65" customWidth="1"/>
    <col min="15115" max="15115" width="5.875" style="65" customWidth="1"/>
    <col min="15116" max="15116" width="15.5" style="65" customWidth="1"/>
    <col min="15117" max="15120" width="6.75" style="65" customWidth="1"/>
    <col min="15121" max="15121" width="15.5" style="65" customWidth="1"/>
    <col min="15122" max="15125" width="6.75" style="65" customWidth="1"/>
    <col min="15126" max="15126" width="5.875" style="65" customWidth="1"/>
    <col min="15127" max="15360" width="9.375" style="65"/>
    <col min="15361" max="15361" width="15.5" style="65" customWidth="1"/>
    <col min="15362" max="15365" width="6.75" style="65" customWidth="1"/>
    <col min="15366" max="15366" width="15.5" style="65" customWidth="1"/>
    <col min="15367" max="15370" width="6.75" style="65" customWidth="1"/>
    <col min="15371" max="15371" width="5.875" style="65" customWidth="1"/>
    <col min="15372" max="15372" width="15.5" style="65" customWidth="1"/>
    <col min="15373" max="15376" width="6.75" style="65" customWidth="1"/>
    <col min="15377" max="15377" width="15.5" style="65" customWidth="1"/>
    <col min="15378" max="15381" width="6.75" style="65" customWidth="1"/>
    <col min="15382" max="15382" width="5.875" style="65" customWidth="1"/>
    <col min="15383" max="15616" width="9.375" style="65"/>
    <col min="15617" max="15617" width="15.5" style="65" customWidth="1"/>
    <col min="15618" max="15621" width="6.75" style="65" customWidth="1"/>
    <col min="15622" max="15622" width="15.5" style="65" customWidth="1"/>
    <col min="15623" max="15626" width="6.75" style="65" customWidth="1"/>
    <col min="15627" max="15627" width="5.875" style="65" customWidth="1"/>
    <col min="15628" max="15628" width="15.5" style="65" customWidth="1"/>
    <col min="15629" max="15632" width="6.75" style="65" customWidth="1"/>
    <col min="15633" max="15633" width="15.5" style="65" customWidth="1"/>
    <col min="15634" max="15637" width="6.75" style="65" customWidth="1"/>
    <col min="15638" max="15638" width="5.875" style="65" customWidth="1"/>
    <col min="15639" max="15872" width="9.375" style="65"/>
    <col min="15873" max="15873" width="15.5" style="65" customWidth="1"/>
    <col min="15874" max="15877" width="6.75" style="65" customWidth="1"/>
    <col min="15878" max="15878" width="15.5" style="65" customWidth="1"/>
    <col min="15879" max="15882" width="6.75" style="65" customWidth="1"/>
    <col min="15883" max="15883" width="5.875" style="65" customWidth="1"/>
    <col min="15884" max="15884" width="15.5" style="65" customWidth="1"/>
    <col min="15885" max="15888" width="6.75" style="65" customWidth="1"/>
    <col min="15889" max="15889" width="15.5" style="65" customWidth="1"/>
    <col min="15890" max="15893" width="6.75" style="65" customWidth="1"/>
    <col min="15894" max="15894" width="5.875" style="65" customWidth="1"/>
    <col min="15895" max="16128" width="9.375" style="65"/>
    <col min="16129" max="16129" width="15.5" style="65" customWidth="1"/>
    <col min="16130" max="16133" width="6.75" style="65" customWidth="1"/>
    <col min="16134" max="16134" width="15.5" style="65" customWidth="1"/>
    <col min="16135" max="16138" width="6.75" style="65" customWidth="1"/>
    <col min="16139" max="16139" width="5.875" style="65" customWidth="1"/>
    <col min="16140" max="16140" width="15.5" style="65" customWidth="1"/>
    <col min="16141" max="16144" width="6.75" style="65" customWidth="1"/>
    <col min="16145" max="16145" width="15.5" style="65" customWidth="1"/>
    <col min="16146" max="16149" width="6.75" style="65" customWidth="1"/>
    <col min="16150" max="16150" width="5.875" style="65" customWidth="1"/>
    <col min="16151" max="16384" width="9.375" style="65"/>
  </cols>
  <sheetData>
    <row r="1" spans="1:22" ht="21.75" customHeight="1">
      <c r="A1" s="56"/>
      <c r="B1" s="56"/>
      <c r="C1" s="56" t="s">
        <v>191</v>
      </c>
      <c r="D1" s="56"/>
      <c r="E1" s="57"/>
      <c r="F1" s="58"/>
      <c r="G1" s="59">
        <v>43747.4612375</v>
      </c>
      <c r="H1" s="60" t="s">
        <v>192</v>
      </c>
      <c r="I1" s="56"/>
      <c r="J1" s="56"/>
      <c r="K1" s="56"/>
      <c r="L1" s="61"/>
      <c r="M1" s="61"/>
      <c r="N1" s="62"/>
      <c r="O1" s="62"/>
      <c r="P1" s="62"/>
      <c r="Q1" s="61"/>
      <c r="R1" s="61"/>
      <c r="S1" s="61"/>
      <c r="T1" s="63"/>
      <c r="U1" s="63"/>
      <c r="V1" s="64"/>
    </row>
    <row r="2" spans="1:22" ht="9.75" customHeight="1" thickBot="1">
      <c r="A2" s="62"/>
      <c r="B2" s="63"/>
      <c r="C2" s="66"/>
      <c r="D2" s="67"/>
      <c r="E2" s="67"/>
      <c r="F2" s="67"/>
      <c r="G2" s="67"/>
      <c r="H2" s="67"/>
      <c r="I2" s="61"/>
      <c r="J2" s="61"/>
      <c r="K2" s="61"/>
      <c r="L2" s="61"/>
      <c r="M2" s="68"/>
      <c r="N2" s="68"/>
      <c r="O2" s="68"/>
      <c r="P2" s="68"/>
      <c r="Q2" s="68"/>
      <c r="R2" s="68"/>
      <c r="S2" s="68"/>
      <c r="T2" s="69"/>
      <c r="U2" s="69"/>
    </row>
    <row r="3" spans="1:22" ht="18.75" customHeight="1" thickBot="1">
      <c r="A3" s="62"/>
      <c r="B3" s="242"/>
      <c r="C3" s="243"/>
      <c r="D3" s="244" t="s">
        <v>193</v>
      </c>
      <c r="E3" s="245"/>
      <c r="F3" s="70" t="s">
        <v>32</v>
      </c>
      <c r="G3" s="244" t="s">
        <v>194</v>
      </c>
      <c r="H3" s="245"/>
      <c r="I3" s="244" t="s">
        <v>195</v>
      </c>
      <c r="J3" s="246"/>
      <c r="K3" s="61"/>
      <c r="L3" s="61"/>
      <c r="M3" s="68"/>
      <c r="N3" s="68"/>
      <c r="O3" s="68"/>
      <c r="P3" s="68"/>
      <c r="Q3" s="68"/>
      <c r="R3" s="68"/>
      <c r="S3" s="68"/>
      <c r="T3" s="69"/>
      <c r="U3" s="69"/>
    </row>
    <row r="4" spans="1:22" ht="18.75" customHeight="1">
      <c r="A4" s="62"/>
      <c r="B4" s="247" t="s">
        <v>196</v>
      </c>
      <c r="C4" s="248"/>
      <c r="D4" s="249">
        <f>G15+G38+R30+R37</f>
        <v>102867</v>
      </c>
      <c r="E4" s="250"/>
      <c r="F4" s="71">
        <f>H15+H38+S30+S37</f>
        <v>241887</v>
      </c>
      <c r="G4" s="249">
        <f>I15+I38+T30+T37</f>
        <v>117749</v>
      </c>
      <c r="H4" s="250"/>
      <c r="I4" s="249">
        <f>J15+J38+U30+U37</f>
        <v>124138</v>
      </c>
      <c r="J4" s="251"/>
      <c r="K4" s="61"/>
      <c r="L4" s="61"/>
      <c r="M4" s="68"/>
      <c r="N4" s="68"/>
      <c r="O4" s="68"/>
      <c r="P4" s="68"/>
      <c r="Q4" s="68"/>
      <c r="R4" s="68"/>
      <c r="S4" s="68"/>
      <c r="T4" s="69"/>
      <c r="U4" s="69"/>
    </row>
    <row r="5" spans="1:22" ht="18.75" customHeight="1" thickBot="1">
      <c r="A5" s="62"/>
      <c r="B5" s="252" t="s">
        <v>197</v>
      </c>
      <c r="C5" s="253"/>
      <c r="D5" s="254">
        <f>D4-[1]【前月】字別!D4</f>
        <v>40</v>
      </c>
      <c r="E5" s="255"/>
      <c r="F5" s="72">
        <f>F4-[1]【前月】字別!F4</f>
        <v>-26</v>
      </c>
      <c r="G5" s="254">
        <f>G4-[1]【前月】字別!G4</f>
        <v>-17</v>
      </c>
      <c r="H5" s="255"/>
      <c r="I5" s="254">
        <f>I4-[1]【前月】字別!I4</f>
        <v>-9</v>
      </c>
      <c r="J5" s="256"/>
      <c r="K5" s="61"/>
      <c r="L5" s="61"/>
      <c r="M5" s="68"/>
      <c r="N5" s="68"/>
      <c r="O5" s="68"/>
      <c r="P5" s="68"/>
      <c r="Q5" s="68"/>
      <c r="R5" s="68"/>
      <c r="S5" s="68"/>
      <c r="T5" s="69"/>
      <c r="U5" s="69"/>
    </row>
    <row r="6" spans="1:22" ht="9.75" customHeight="1" thickBot="1">
      <c r="A6" s="73"/>
      <c r="B6" s="73"/>
      <c r="C6" s="74"/>
      <c r="D6" s="74"/>
      <c r="E6" s="74"/>
      <c r="F6" s="74"/>
      <c r="G6" s="74"/>
      <c r="H6" s="74"/>
      <c r="I6" s="74"/>
      <c r="J6" s="74"/>
      <c r="K6" s="61"/>
      <c r="L6" s="74"/>
      <c r="M6" s="74"/>
      <c r="N6" s="73"/>
      <c r="O6" s="73"/>
      <c r="P6" s="73"/>
      <c r="Q6" s="74"/>
      <c r="R6" s="74"/>
      <c r="S6" s="74"/>
      <c r="T6" s="73"/>
      <c r="U6" s="73"/>
    </row>
    <row r="7" spans="1:22" ht="20.100000000000001" customHeight="1" thickBot="1">
      <c r="A7" s="75" t="s">
        <v>33</v>
      </c>
      <c r="B7" s="76" t="s">
        <v>4</v>
      </c>
      <c r="C7" s="77" t="s">
        <v>198</v>
      </c>
      <c r="D7" s="77" t="s">
        <v>15</v>
      </c>
      <c r="E7" s="77" t="s">
        <v>16</v>
      </c>
      <c r="F7" s="75" t="s">
        <v>33</v>
      </c>
      <c r="G7" s="76" t="s">
        <v>4</v>
      </c>
      <c r="H7" s="77" t="s">
        <v>198</v>
      </c>
      <c r="I7" s="77" t="s">
        <v>15</v>
      </c>
      <c r="J7" s="78" t="s">
        <v>16</v>
      </c>
      <c r="K7" s="79"/>
      <c r="L7" s="75" t="s">
        <v>33</v>
      </c>
      <c r="M7" s="76" t="s">
        <v>4</v>
      </c>
      <c r="N7" s="77" t="s">
        <v>198</v>
      </c>
      <c r="O7" s="77" t="s">
        <v>15</v>
      </c>
      <c r="P7" s="77" t="s">
        <v>16</v>
      </c>
      <c r="Q7" s="75" t="s">
        <v>33</v>
      </c>
      <c r="R7" s="77" t="s">
        <v>4</v>
      </c>
      <c r="S7" s="77" t="s">
        <v>198</v>
      </c>
      <c r="T7" s="77" t="s">
        <v>15</v>
      </c>
      <c r="U7" s="78" t="s">
        <v>16</v>
      </c>
      <c r="V7" s="80"/>
    </row>
    <row r="8" spans="1:22" ht="20.100000000000001" customHeight="1">
      <c r="A8" s="81" t="s">
        <v>34</v>
      </c>
      <c r="B8" s="82">
        <v>445</v>
      </c>
      <c r="C8" s="83">
        <v>955</v>
      </c>
      <c r="D8" s="83">
        <v>444</v>
      </c>
      <c r="E8" s="84">
        <v>511</v>
      </c>
      <c r="F8" s="85" t="s">
        <v>35</v>
      </c>
      <c r="G8" s="82">
        <v>1139</v>
      </c>
      <c r="H8" s="83">
        <v>2681</v>
      </c>
      <c r="I8" s="83">
        <v>1315</v>
      </c>
      <c r="J8" s="84">
        <v>1366</v>
      </c>
      <c r="K8" s="86"/>
      <c r="L8" s="87" t="s">
        <v>36</v>
      </c>
      <c r="M8" s="88">
        <v>0</v>
      </c>
      <c r="N8" s="89">
        <v>0</v>
      </c>
      <c r="O8" s="89">
        <v>0</v>
      </c>
      <c r="P8" s="90">
        <v>0</v>
      </c>
      <c r="Q8" s="91" t="s">
        <v>37</v>
      </c>
      <c r="R8" s="88">
        <v>769</v>
      </c>
      <c r="S8" s="89">
        <v>1621</v>
      </c>
      <c r="T8" s="89">
        <v>805</v>
      </c>
      <c r="U8" s="90">
        <v>816</v>
      </c>
      <c r="V8" s="80"/>
    </row>
    <row r="9" spans="1:22" ht="20.100000000000001" customHeight="1">
      <c r="A9" s="91" t="s">
        <v>38</v>
      </c>
      <c r="B9" s="88">
        <v>241</v>
      </c>
      <c r="C9" s="89">
        <v>493</v>
      </c>
      <c r="D9" s="89">
        <v>238</v>
      </c>
      <c r="E9" s="90">
        <v>255</v>
      </c>
      <c r="F9" s="92" t="s">
        <v>39</v>
      </c>
      <c r="G9" s="88">
        <v>784</v>
      </c>
      <c r="H9" s="89">
        <v>1758</v>
      </c>
      <c r="I9" s="89">
        <v>836</v>
      </c>
      <c r="J9" s="90">
        <v>922</v>
      </c>
      <c r="K9" s="86"/>
      <c r="L9" s="91" t="s">
        <v>40</v>
      </c>
      <c r="M9" s="88">
        <v>1060</v>
      </c>
      <c r="N9" s="89">
        <v>2503</v>
      </c>
      <c r="O9" s="89">
        <v>1208</v>
      </c>
      <c r="P9" s="90">
        <v>1295</v>
      </c>
      <c r="Q9" s="91" t="s">
        <v>41</v>
      </c>
      <c r="R9" s="88">
        <v>2113</v>
      </c>
      <c r="S9" s="89">
        <v>4817</v>
      </c>
      <c r="T9" s="89">
        <v>2343</v>
      </c>
      <c r="U9" s="90">
        <v>2474</v>
      </c>
      <c r="V9" s="80"/>
    </row>
    <row r="10" spans="1:22" ht="20.100000000000001" customHeight="1">
      <c r="A10" s="91" t="s">
        <v>42</v>
      </c>
      <c r="B10" s="88">
        <f>'[1]字別 (秘匿前)'!B10+'[1]字別 (秘匿前)'!B11</f>
        <v>413</v>
      </c>
      <c r="C10" s="89">
        <f>'[1]字別 (秘匿前)'!C10+'[1]字別 (秘匿前)'!C11</f>
        <v>901</v>
      </c>
      <c r="D10" s="89">
        <f>'[1]字別 (秘匿前)'!D10+'[1]字別 (秘匿前)'!D11</f>
        <v>405</v>
      </c>
      <c r="E10" s="90">
        <f>'[1]字別 (秘匿前)'!E10+'[1]字別 (秘匿前)'!E11</f>
        <v>496</v>
      </c>
      <c r="F10" s="92" t="s">
        <v>43</v>
      </c>
      <c r="G10" s="88">
        <v>884</v>
      </c>
      <c r="H10" s="89">
        <v>2026</v>
      </c>
      <c r="I10" s="89">
        <v>1010</v>
      </c>
      <c r="J10" s="90">
        <v>1016</v>
      </c>
      <c r="K10" s="86"/>
      <c r="L10" s="91" t="s">
        <v>44</v>
      </c>
      <c r="M10" s="88">
        <v>684</v>
      </c>
      <c r="N10" s="89">
        <v>1620</v>
      </c>
      <c r="O10" s="89">
        <v>798</v>
      </c>
      <c r="P10" s="90">
        <v>822</v>
      </c>
      <c r="Q10" s="91" t="s">
        <v>45</v>
      </c>
      <c r="R10" s="88">
        <v>846</v>
      </c>
      <c r="S10" s="89">
        <v>1979</v>
      </c>
      <c r="T10" s="89">
        <v>956</v>
      </c>
      <c r="U10" s="90">
        <v>1023</v>
      </c>
      <c r="V10" s="80"/>
    </row>
    <row r="11" spans="1:22" ht="20.100000000000001" customHeight="1">
      <c r="A11" s="91" t="s">
        <v>46</v>
      </c>
      <c r="B11" s="93" t="s">
        <v>47</v>
      </c>
      <c r="C11" s="94" t="s">
        <v>47</v>
      </c>
      <c r="D11" s="94" t="s">
        <v>47</v>
      </c>
      <c r="E11" s="95" t="s">
        <v>47</v>
      </c>
      <c r="F11" s="92" t="s">
        <v>48</v>
      </c>
      <c r="G11" s="88">
        <v>508</v>
      </c>
      <c r="H11" s="89">
        <v>1206</v>
      </c>
      <c r="I11" s="89">
        <v>572</v>
      </c>
      <c r="J11" s="90">
        <v>634</v>
      </c>
      <c r="K11" s="86"/>
      <c r="L11" s="91" t="s">
        <v>49</v>
      </c>
      <c r="M11" s="88">
        <v>602</v>
      </c>
      <c r="N11" s="89">
        <v>1497</v>
      </c>
      <c r="O11" s="89">
        <v>726</v>
      </c>
      <c r="P11" s="90">
        <v>771</v>
      </c>
      <c r="Q11" s="96" t="s">
        <v>50</v>
      </c>
      <c r="R11" s="97">
        <v>599</v>
      </c>
      <c r="S11" s="98">
        <v>1325</v>
      </c>
      <c r="T11" s="98">
        <v>650</v>
      </c>
      <c r="U11" s="99">
        <v>675</v>
      </c>
      <c r="V11" s="80"/>
    </row>
    <row r="12" spans="1:22" ht="20.100000000000001" customHeight="1">
      <c r="A12" s="91" t="s">
        <v>51</v>
      </c>
      <c r="B12" s="88">
        <v>586</v>
      </c>
      <c r="C12" s="89">
        <v>1305</v>
      </c>
      <c r="D12" s="89">
        <v>631</v>
      </c>
      <c r="E12" s="90">
        <v>674</v>
      </c>
      <c r="F12" s="92" t="s">
        <v>52</v>
      </c>
      <c r="G12" s="88">
        <v>487</v>
      </c>
      <c r="H12" s="89">
        <v>1314</v>
      </c>
      <c r="I12" s="89">
        <v>627</v>
      </c>
      <c r="J12" s="90">
        <v>687</v>
      </c>
      <c r="K12" s="86"/>
      <c r="L12" s="91" t="s">
        <v>53</v>
      </c>
      <c r="M12" s="88">
        <v>1142</v>
      </c>
      <c r="N12" s="89">
        <v>2785</v>
      </c>
      <c r="O12" s="89">
        <v>1414</v>
      </c>
      <c r="P12" s="90">
        <v>1371</v>
      </c>
      <c r="Q12" s="91" t="s">
        <v>54</v>
      </c>
      <c r="R12" s="100">
        <v>783</v>
      </c>
      <c r="S12" s="101">
        <v>1650</v>
      </c>
      <c r="T12" s="101">
        <v>777</v>
      </c>
      <c r="U12" s="90">
        <v>873</v>
      </c>
      <c r="V12" s="80"/>
    </row>
    <row r="13" spans="1:22" ht="20.100000000000001" customHeight="1">
      <c r="A13" s="91" t="s">
        <v>55</v>
      </c>
      <c r="B13" s="88">
        <v>430</v>
      </c>
      <c r="C13" s="89">
        <v>984</v>
      </c>
      <c r="D13" s="89">
        <v>482</v>
      </c>
      <c r="E13" s="90">
        <v>502</v>
      </c>
      <c r="F13" s="92" t="s">
        <v>56</v>
      </c>
      <c r="G13" s="88">
        <v>473</v>
      </c>
      <c r="H13" s="89">
        <v>1163</v>
      </c>
      <c r="I13" s="89">
        <v>559</v>
      </c>
      <c r="J13" s="90">
        <v>604</v>
      </c>
      <c r="K13" s="86"/>
      <c r="L13" s="91" t="s">
        <v>57</v>
      </c>
      <c r="M13" s="88">
        <v>344</v>
      </c>
      <c r="N13" s="89">
        <v>790</v>
      </c>
      <c r="O13" s="89">
        <v>394</v>
      </c>
      <c r="P13" s="90">
        <v>396</v>
      </c>
      <c r="Q13" s="91" t="s">
        <v>58</v>
      </c>
      <c r="R13" s="100">
        <v>1112</v>
      </c>
      <c r="S13" s="101">
        <v>2712</v>
      </c>
      <c r="T13" s="101">
        <v>1305</v>
      </c>
      <c r="U13" s="90">
        <v>1407</v>
      </c>
      <c r="V13" s="80"/>
    </row>
    <row r="14" spans="1:22" ht="20.100000000000001" customHeight="1" thickBot="1">
      <c r="A14" s="91" t="s">
        <v>59</v>
      </c>
      <c r="B14" s="88">
        <v>521</v>
      </c>
      <c r="C14" s="89">
        <v>1347</v>
      </c>
      <c r="D14" s="89">
        <v>667</v>
      </c>
      <c r="E14" s="90">
        <v>680</v>
      </c>
      <c r="F14" s="102" t="s">
        <v>60</v>
      </c>
      <c r="G14" s="103">
        <v>790</v>
      </c>
      <c r="H14" s="104">
        <v>1937</v>
      </c>
      <c r="I14" s="104">
        <v>968</v>
      </c>
      <c r="J14" s="105">
        <v>969</v>
      </c>
      <c r="K14" s="86"/>
      <c r="L14" s="91" t="s">
        <v>61</v>
      </c>
      <c r="M14" s="88">
        <v>791</v>
      </c>
      <c r="N14" s="89">
        <v>1887</v>
      </c>
      <c r="O14" s="89">
        <v>895</v>
      </c>
      <c r="P14" s="90">
        <v>992</v>
      </c>
      <c r="Q14" s="91" t="s">
        <v>62</v>
      </c>
      <c r="R14" s="100">
        <v>851</v>
      </c>
      <c r="S14" s="101">
        <v>1946</v>
      </c>
      <c r="T14" s="101">
        <v>945</v>
      </c>
      <c r="U14" s="90">
        <v>1001</v>
      </c>
      <c r="V14" s="80"/>
    </row>
    <row r="15" spans="1:22" ht="20.100000000000001" customHeight="1" thickBot="1">
      <c r="A15" s="91" t="s">
        <v>63</v>
      </c>
      <c r="B15" s="88">
        <v>799</v>
      </c>
      <c r="C15" s="89">
        <v>1767</v>
      </c>
      <c r="D15" s="89">
        <v>854</v>
      </c>
      <c r="E15" s="90">
        <v>913</v>
      </c>
      <c r="F15" s="106" t="s">
        <v>64</v>
      </c>
      <c r="G15" s="107">
        <f>SUM(B8:B40)+G8+G9+G10+G11+G12+G13+G14</f>
        <v>27624</v>
      </c>
      <c r="H15" s="108">
        <f t="shared" ref="H15:J15" si="0">SUM(C8:C40)+H8+H9+H10+H11+H12+H13+H14</f>
        <v>61432</v>
      </c>
      <c r="I15" s="108">
        <f t="shared" si="0"/>
        <v>29610</v>
      </c>
      <c r="J15" s="109">
        <f t="shared" si="0"/>
        <v>31822</v>
      </c>
      <c r="K15" s="86"/>
      <c r="L15" s="91" t="s">
        <v>65</v>
      </c>
      <c r="M15" s="88">
        <v>250</v>
      </c>
      <c r="N15" s="89">
        <v>605</v>
      </c>
      <c r="O15" s="89">
        <v>325</v>
      </c>
      <c r="P15" s="90">
        <v>280</v>
      </c>
      <c r="Q15" s="91" t="s">
        <v>66</v>
      </c>
      <c r="R15" s="100">
        <v>806</v>
      </c>
      <c r="S15" s="101">
        <v>1924</v>
      </c>
      <c r="T15" s="101">
        <v>955</v>
      </c>
      <c r="U15" s="90">
        <v>969</v>
      </c>
      <c r="V15" s="80"/>
    </row>
    <row r="16" spans="1:22" ht="20.100000000000001" customHeight="1" thickBot="1">
      <c r="A16" s="91" t="s">
        <v>67</v>
      </c>
      <c r="B16" s="88">
        <v>886</v>
      </c>
      <c r="C16" s="89">
        <v>1905</v>
      </c>
      <c r="D16" s="89">
        <v>880</v>
      </c>
      <c r="E16" s="90">
        <v>1025</v>
      </c>
      <c r="F16" s="86"/>
      <c r="G16" s="67"/>
      <c r="H16" s="67"/>
      <c r="I16" s="67"/>
      <c r="J16" s="110"/>
      <c r="K16" s="86"/>
      <c r="L16" s="91" t="s">
        <v>68</v>
      </c>
      <c r="M16" s="88">
        <v>626</v>
      </c>
      <c r="N16" s="89">
        <v>1492</v>
      </c>
      <c r="O16" s="89">
        <v>704</v>
      </c>
      <c r="P16" s="90">
        <v>788</v>
      </c>
      <c r="Q16" s="91" t="s">
        <v>69</v>
      </c>
      <c r="R16" s="100">
        <v>859</v>
      </c>
      <c r="S16" s="101">
        <v>2000</v>
      </c>
      <c r="T16" s="101">
        <v>994</v>
      </c>
      <c r="U16" s="90">
        <v>1006</v>
      </c>
      <c r="V16" s="80"/>
    </row>
    <row r="17" spans="1:22" ht="20.100000000000001" customHeight="1" thickBot="1">
      <c r="A17" s="91" t="s">
        <v>70</v>
      </c>
      <c r="B17" s="88">
        <v>929</v>
      </c>
      <c r="C17" s="89">
        <v>1749</v>
      </c>
      <c r="D17" s="89">
        <v>799</v>
      </c>
      <c r="E17" s="90">
        <v>950</v>
      </c>
      <c r="F17" s="75" t="s">
        <v>33</v>
      </c>
      <c r="G17" s="76" t="s">
        <v>4</v>
      </c>
      <c r="H17" s="77" t="s">
        <v>6</v>
      </c>
      <c r="I17" s="77" t="s">
        <v>15</v>
      </c>
      <c r="J17" s="78" t="s">
        <v>16</v>
      </c>
      <c r="K17" s="86"/>
      <c r="L17" s="91" t="s">
        <v>71</v>
      </c>
      <c r="M17" s="88">
        <v>2195</v>
      </c>
      <c r="N17" s="89">
        <v>5425</v>
      </c>
      <c r="O17" s="89">
        <v>2641</v>
      </c>
      <c r="P17" s="90">
        <v>2784</v>
      </c>
      <c r="Q17" s="91" t="s">
        <v>72</v>
      </c>
      <c r="R17" s="100">
        <v>1344</v>
      </c>
      <c r="S17" s="101">
        <v>3168</v>
      </c>
      <c r="T17" s="101">
        <v>1511</v>
      </c>
      <c r="U17" s="90">
        <v>1657</v>
      </c>
      <c r="V17" s="80"/>
    </row>
    <row r="18" spans="1:22" ht="20.100000000000001" customHeight="1">
      <c r="A18" s="91" t="s">
        <v>73</v>
      </c>
      <c r="B18" s="88">
        <v>1098</v>
      </c>
      <c r="C18" s="89">
        <v>2566</v>
      </c>
      <c r="D18" s="89">
        <v>1204</v>
      </c>
      <c r="E18" s="90">
        <v>1362</v>
      </c>
      <c r="F18" s="81" t="s">
        <v>74</v>
      </c>
      <c r="G18" s="82">
        <v>4047</v>
      </c>
      <c r="H18" s="83">
        <v>9612</v>
      </c>
      <c r="I18" s="83">
        <v>4747</v>
      </c>
      <c r="J18" s="84">
        <v>4865</v>
      </c>
      <c r="K18" s="86"/>
      <c r="L18" s="91" t="s">
        <v>75</v>
      </c>
      <c r="M18" s="88">
        <v>2803</v>
      </c>
      <c r="N18" s="89">
        <v>6887</v>
      </c>
      <c r="O18" s="89">
        <v>3444</v>
      </c>
      <c r="P18" s="90">
        <v>3443</v>
      </c>
      <c r="Q18" s="91" t="s">
        <v>76</v>
      </c>
      <c r="R18" s="100">
        <v>676</v>
      </c>
      <c r="S18" s="101">
        <v>1742</v>
      </c>
      <c r="T18" s="101">
        <v>838</v>
      </c>
      <c r="U18" s="90">
        <v>904</v>
      </c>
      <c r="V18" s="80"/>
    </row>
    <row r="19" spans="1:22" ht="20.100000000000001" customHeight="1">
      <c r="A19" s="91" t="s">
        <v>77</v>
      </c>
      <c r="B19" s="88">
        <v>1148</v>
      </c>
      <c r="C19" s="89">
        <v>2228</v>
      </c>
      <c r="D19" s="89">
        <v>1008</v>
      </c>
      <c r="E19" s="90">
        <v>1220</v>
      </c>
      <c r="F19" s="91" t="s">
        <v>78</v>
      </c>
      <c r="G19" s="88">
        <v>254</v>
      </c>
      <c r="H19" s="89">
        <v>652</v>
      </c>
      <c r="I19" s="89">
        <v>333</v>
      </c>
      <c r="J19" s="90">
        <v>319</v>
      </c>
      <c r="K19" s="86"/>
      <c r="L19" s="91" t="s">
        <v>79</v>
      </c>
      <c r="M19" s="88">
        <v>492</v>
      </c>
      <c r="N19" s="89">
        <v>1175</v>
      </c>
      <c r="O19" s="89">
        <v>569</v>
      </c>
      <c r="P19" s="90">
        <v>606</v>
      </c>
      <c r="Q19" s="91" t="s">
        <v>80</v>
      </c>
      <c r="R19" s="100">
        <v>907</v>
      </c>
      <c r="S19" s="101">
        <v>2219</v>
      </c>
      <c r="T19" s="101">
        <v>1073</v>
      </c>
      <c r="U19" s="90">
        <v>1146</v>
      </c>
      <c r="V19" s="80"/>
    </row>
    <row r="20" spans="1:22" ht="20.100000000000001" customHeight="1">
      <c r="A20" s="91" t="s">
        <v>81</v>
      </c>
      <c r="B20" s="88">
        <v>524</v>
      </c>
      <c r="C20" s="89">
        <v>1156</v>
      </c>
      <c r="D20" s="89">
        <v>567</v>
      </c>
      <c r="E20" s="90">
        <v>589</v>
      </c>
      <c r="F20" s="91" t="s">
        <v>82</v>
      </c>
      <c r="G20" s="88">
        <v>1465</v>
      </c>
      <c r="H20" s="89">
        <v>3743</v>
      </c>
      <c r="I20" s="89">
        <v>1838</v>
      </c>
      <c r="J20" s="90">
        <v>1905</v>
      </c>
      <c r="K20" s="86"/>
      <c r="L20" s="91" t="s">
        <v>83</v>
      </c>
      <c r="M20" s="88">
        <v>578</v>
      </c>
      <c r="N20" s="89">
        <v>1282</v>
      </c>
      <c r="O20" s="89">
        <v>623</v>
      </c>
      <c r="P20" s="90">
        <v>659</v>
      </c>
      <c r="Q20" s="91" t="s">
        <v>84</v>
      </c>
      <c r="R20" s="100">
        <v>575</v>
      </c>
      <c r="S20" s="101">
        <v>1356</v>
      </c>
      <c r="T20" s="101">
        <v>645</v>
      </c>
      <c r="U20" s="90">
        <v>711</v>
      </c>
      <c r="V20" s="80"/>
    </row>
    <row r="21" spans="1:22" ht="20.100000000000001" customHeight="1">
      <c r="A21" s="91" t="s">
        <v>85</v>
      </c>
      <c r="B21" s="88">
        <v>989</v>
      </c>
      <c r="C21" s="89">
        <v>1915</v>
      </c>
      <c r="D21" s="89">
        <v>931</v>
      </c>
      <c r="E21" s="90">
        <v>984</v>
      </c>
      <c r="F21" s="91" t="s">
        <v>86</v>
      </c>
      <c r="G21" s="88">
        <v>1742</v>
      </c>
      <c r="H21" s="89">
        <v>4335</v>
      </c>
      <c r="I21" s="89">
        <v>2118</v>
      </c>
      <c r="J21" s="90">
        <v>2217</v>
      </c>
      <c r="K21" s="86"/>
      <c r="L21" s="91" t="s">
        <v>87</v>
      </c>
      <c r="M21" s="88">
        <v>480</v>
      </c>
      <c r="N21" s="89">
        <v>1112</v>
      </c>
      <c r="O21" s="89">
        <v>540</v>
      </c>
      <c r="P21" s="90">
        <v>572</v>
      </c>
      <c r="Q21" s="91" t="s">
        <v>88</v>
      </c>
      <c r="R21" s="100">
        <v>798</v>
      </c>
      <c r="S21" s="101">
        <v>1934</v>
      </c>
      <c r="T21" s="101">
        <v>925</v>
      </c>
      <c r="U21" s="90">
        <v>1009</v>
      </c>
      <c r="V21" s="80"/>
    </row>
    <row r="22" spans="1:22" ht="20.100000000000001" customHeight="1">
      <c r="A22" s="91" t="s">
        <v>89</v>
      </c>
      <c r="B22" s="88">
        <v>461</v>
      </c>
      <c r="C22" s="89">
        <v>1008</v>
      </c>
      <c r="D22" s="89">
        <v>524</v>
      </c>
      <c r="E22" s="90">
        <v>484</v>
      </c>
      <c r="F22" s="91" t="s">
        <v>90</v>
      </c>
      <c r="G22" s="88">
        <v>731</v>
      </c>
      <c r="H22" s="89">
        <v>1801</v>
      </c>
      <c r="I22" s="89">
        <v>870</v>
      </c>
      <c r="J22" s="90">
        <v>931</v>
      </c>
      <c r="K22" s="86"/>
      <c r="L22" s="91" t="s">
        <v>91</v>
      </c>
      <c r="M22" s="88">
        <v>767</v>
      </c>
      <c r="N22" s="89">
        <v>1713</v>
      </c>
      <c r="O22" s="89">
        <v>848</v>
      </c>
      <c r="P22" s="90">
        <v>865</v>
      </c>
      <c r="Q22" s="91" t="s">
        <v>92</v>
      </c>
      <c r="R22" s="100">
        <v>739</v>
      </c>
      <c r="S22" s="101">
        <v>1795</v>
      </c>
      <c r="T22" s="101">
        <v>848</v>
      </c>
      <c r="U22" s="90">
        <v>947</v>
      </c>
      <c r="V22" s="80"/>
    </row>
    <row r="23" spans="1:22" ht="20.100000000000001" customHeight="1">
      <c r="A23" s="91" t="s">
        <v>93</v>
      </c>
      <c r="B23" s="88">
        <v>689</v>
      </c>
      <c r="C23" s="89">
        <v>1368</v>
      </c>
      <c r="D23" s="89">
        <v>638</v>
      </c>
      <c r="E23" s="90">
        <v>730</v>
      </c>
      <c r="F23" s="91" t="s">
        <v>94</v>
      </c>
      <c r="G23" s="88">
        <v>786</v>
      </c>
      <c r="H23" s="89">
        <v>1953</v>
      </c>
      <c r="I23" s="89">
        <v>923</v>
      </c>
      <c r="J23" s="90">
        <v>1030</v>
      </c>
      <c r="K23" s="86"/>
      <c r="L23" s="91" t="s">
        <v>95</v>
      </c>
      <c r="M23" s="88">
        <v>278</v>
      </c>
      <c r="N23" s="89">
        <v>560</v>
      </c>
      <c r="O23" s="89">
        <v>279</v>
      </c>
      <c r="P23" s="90">
        <v>281</v>
      </c>
      <c r="Q23" s="92" t="s">
        <v>96</v>
      </c>
      <c r="R23" s="100">
        <v>768</v>
      </c>
      <c r="S23" s="101">
        <v>1831</v>
      </c>
      <c r="T23" s="101">
        <v>883</v>
      </c>
      <c r="U23" s="90">
        <v>948</v>
      </c>
      <c r="V23" s="80"/>
    </row>
    <row r="24" spans="1:22" ht="20.100000000000001" customHeight="1">
      <c r="A24" s="210" t="s">
        <v>97</v>
      </c>
      <c r="B24" s="88">
        <v>1065</v>
      </c>
      <c r="C24" s="89">
        <v>2050</v>
      </c>
      <c r="D24" s="89">
        <v>980</v>
      </c>
      <c r="E24" s="90">
        <v>1070</v>
      </c>
      <c r="F24" s="91" t="s">
        <v>98</v>
      </c>
      <c r="G24" s="88">
        <v>2466</v>
      </c>
      <c r="H24" s="89">
        <v>4322</v>
      </c>
      <c r="I24" s="89">
        <v>2004</v>
      </c>
      <c r="J24" s="90">
        <v>2318</v>
      </c>
      <c r="K24" s="86"/>
      <c r="L24" s="91" t="s">
        <v>99</v>
      </c>
      <c r="M24" s="88">
        <v>294</v>
      </c>
      <c r="N24" s="89">
        <v>734</v>
      </c>
      <c r="O24" s="89">
        <v>351</v>
      </c>
      <c r="P24" s="90">
        <v>383</v>
      </c>
      <c r="Q24" s="92" t="s">
        <v>100</v>
      </c>
      <c r="R24" s="100">
        <v>1242</v>
      </c>
      <c r="S24" s="101">
        <v>3090</v>
      </c>
      <c r="T24" s="101">
        <v>1440</v>
      </c>
      <c r="U24" s="90">
        <v>1650</v>
      </c>
      <c r="V24" s="80"/>
    </row>
    <row r="25" spans="1:22" ht="20.100000000000001" customHeight="1">
      <c r="A25" s="210" t="s">
        <v>101</v>
      </c>
      <c r="B25" s="88">
        <v>482</v>
      </c>
      <c r="C25" s="89">
        <v>1117</v>
      </c>
      <c r="D25" s="89">
        <v>554</v>
      </c>
      <c r="E25" s="90">
        <v>563</v>
      </c>
      <c r="F25" s="91" t="s">
        <v>102</v>
      </c>
      <c r="G25" s="88">
        <v>4334</v>
      </c>
      <c r="H25" s="89">
        <v>10845</v>
      </c>
      <c r="I25" s="89">
        <v>5285</v>
      </c>
      <c r="J25" s="90">
        <v>5560</v>
      </c>
      <c r="K25" s="86"/>
      <c r="L25" s="91" t="s">
        <v>103</v>
      </c>
      <c r="M25" s="88">
        <v>700</v>
      </c>
      <c r="N25" s="89">
        <v>1748</v>
      </c>
      <c r="O25" s="89">
        <v>876</v>
      </c>
      <c r="P25" s="90">
        <v>872</v>
      </c>
      <c r="Q25" s="91" t="s">
        <v>104</v>
      </c>
      <c r="R25" s="100">
        <v>582</v>
      </c>
      <c r="S25" s="101">
        <v>1456</v>
      </c>
      <c r="T25" s="101">
        <v>711</v>
      </c>
      <c r="U25" s="90">
        <v>745</v>
      </c>
      <c r="V25" s="80"/>
    </row>
    <row r="26" spans="1:22" ht="20.100000000000001" customHeight="1">
      <c r="A26" s="91" t="s">
        <v>105</v>
      </c>
      <c r="B26" s="88">
        <v>380</v>
      </c>
      <c r="C26" s="89">
        <v>899</v>
      </c>
      <c r="D26" s="89">
        <v>445</v>
      </c>
      <c r="E26" s="90">
        <v>454</v>
      </c>
      <c r="F26" s="91" t="s">
        <v>106</v>
      </c>
      <c r="G26" s="88">
        <v>2918</v>
      </c>
      <c r="H26" s="89">
        <v>7344</v>
      </c>
      <c r="I26" s="89">
        <v>3609</v>
      </c>
      <c r="J26" s="90">
        <v>3735</v>
      </c>
      <c r="K26" s="86"/>
      <c r="L26" s="91" t="s">
        <v>107</v>
      </c>
      <c r="M26" s="88">
        <v>319</v>
      </c>
      <c r="N26" s="89">
        <v>646</v>
      </c>
      <c r="O26" s="89">
        <v>296</v>
      </c>
      <c r="P26" s="90">
        <v>350</v>
      </c>
      <c r="Q26" s="91" t="s">
        <v>108</v>
      </c>
      <c r="R26" s="100">
        <v>374</v>
      </c>
      <c r="S26" s="101">
        <v>971</v>
      </c>
      <c r="T26" s="101">
        <v>469</v>
      </c>
      <c r="U26" s="90">
        <v>502</v>
      </c>
      <c r="V26" s="80"/>
    </row>
    <row r="27" spans="1:22" ht="20.100000000000001" customHeight="1">
      <c r="A27" s="91" t="s">
        <v>109</v>
      </c>
      <c r="B27" s="88">
        <v>666</v>
      </c>
      <c r="C27" s="89">
        <v>1495</v>
      </c>
      <c r="D27" s="89">
        <v>730</v>
      </c>
      <c r="E27" s="90">
        <v>765</v>
      </c>
      <c r="F27" s="91" t="s">
        <v>110</v>
      </c>
      <c r="G27" s="88">
        <v>86</v>
      </c>
      <c r="H27" s="89">
        <v>137</v>
      </c>
      <c r="I27" s="89">
        <v>80</v>
      </c>
      <c r="J27" s="90">
        <v>57</v>
      </c>
      <c r="K27" s="86"/>
      <c r="L27" s="92" t="s">
        <v>111</v>
      </c>
      <c r="M27" s="88">
        <v>956</v>
      </c>
      <c r="N27" s="89">
        <v>2270</v>
      </c>
      <c r="O27" s="89">
        <v>1129</v>
      </c>
      <c r="P27" s="90">
        <v>1141</v>
      </c>
      <c r="Q27" s="91" t="s">
        <v>112</v>
      </c>
      <c r="R27" s="100">
        <v>1091</v>
      </c>
      <c r="S27" s="101">
        <v>2777</v>
      </c>
      <c r="T27" s="101">
        <v>1370</v>
      </c>
      <c r="U27" s="90">
        <v>1407</v>
      </c>
      <c r="V27" s="80"/>
    </row>
    <row r="28" spans="1:22" ht="20.100000000000001" customHeight="1">
      <c r="A28" s="91" t="s">
        <v>113</v>
      </c>
      <c r="B28" s="88">
        <v>658</v>
      </c>
      <c r="C28" s="89">
        <v>1508</v>
      </c>
      <c r="D28" s="89">
        <v>732</v>
      </c>
      <c r="E28" s="90">
        <v>776</v>
      </c>
      <c r="F28" s="91" t="s">
        <v>114</v>
      </c>
      <c r="G28" s="88">
        <v>481</v>
      </c>
      <c r="H28" s="89">
        <v>1101</v>
      </c>
      <c r="I28" s="89">
        <v>547</v>
      </c>
      <c r="J28" s="90">
        <v>554</v>
      </c>
      <c r="K28" s="86"/>
      <c r="L28" s="92" t="s">
        <v>115</v>
      </c>
      <c r="M28" s="88">
        <v>597</v>
      </c>
      <c r="N28" s="89">
        <v>1421</v>
      </c>
      <c r="O28" s="89">
        <v>702</v>
      </c>
      <c r="P28" s="90">
        <v>719</v>
      </c>
      <c r="Q28" s="91" t="s">
        <v>116</v>
      </c>
      <c r="R28" s="100">
        <v>832</v>
      </c>
      <c r="S28" s="101">
        <v>2110</v>
      </c>
      <c r="T28" s="101">
        <v>1045</v>
      </c>
      <c r="U28" s="90">
        <v>1065</v>
      </c>
      <c r="V28" s="111"/>
    </row>
    <row r="29" spans="1:22" ht="19.5" customHeight="1" thickBot="1">
      <c r="A29" s="91" t="s">
        <v>117</v>
      </c>
      <c r="B29" s="88">
        <v>909</v>
      </c>
      <c r="C29" s="89">
        <v>2091</v>
      </c>
      <c r="D29" s="89">
        <v>1050</v>
      </c>
      <c r="E29" s="90">
        <v>1041</v>
      </c>
      <c r="F29" s="91" t="s">
        <v>118</v>
      </c>
      <c r="G29" s="88">
        <v>593</v>
      </c>
      <c r="H29" s="89">
        <v>1432</v>
      </c>
      <c r="I29" s="89">
        <v>691</v>
      </c>
      <c r="J29" s="90">
        <v>741</v>
      </c>
      <c r="K29" s="86"/>
      <c r="L29" s="92" t="s">
        <v>119</v>
      </c>
      <c r="M29" s="88">
        <v>1006</v>
      </c>
      <c r="N29" s="89">
        <v>2253</v>
      </c>
      <c r="O29" s="89">
        <v>1124</v>
      </c>
      <c r="P29" s="90">
        <v>1129</v>
      </c>
      <c r="Q29" s="112" t="s">
        <v>120</v>
      </c>
      <c r="R29" s="113">
        <v>359</v>
      </c>
      <c r="S29" s="114">
        <v>915</v>
      </c>
      <c r="T29" s="114">
        <v>434</v>
      </c>
      <c r="U29" s="105">
        <v>481</v>
      </c>
      <c r="V29" s="111"/>
    </row>
    <row r="30" spans="1:22" ht="20.100000000000001" customHeight="1" thickBot="1">
      <c r="A30" s="91" t="s">
        <v>121</v>
      </c>
      <c r="B30" s="88">
        <v>752</v>
      </c>
      <c r="C30" s="89">
        <v>1810</v>
      </c>
      <c r="D30" s="89">
        <v>906</v>
      </c>
      <c r="E30" s="90">
        <v>904</v>
      </c>
      <c r="F30" s="91" t="s">
        <v>122</v>
      </c>
      <c r="G30" s="88">
        <v>2514</v>
      </c>
      <c r="H30" s="89">
        <v>5902</v>
      </c>
      <c r="I30" s="89">
        <v>2940</v>
      </c>
      <c r="J30" s="90">
        <v>2962</v>
      </c>
      <c r="K30" s="86"/>
      <c r="L30" s="91" t="s">
        <v>123</v>
      </c>
      <c r="M30" s="88">
        <v>994</v>
      </c>
      <c r="N30" s="89">
        <v>2669</v>
      </c>
      <c r="O30" s="89">
        <v>1351</v>
      </c>
      <c r="P30" s="90">
        <v>1318</v>
      </c>
      <c r="Q30" s="106" t="s">
        <v>124</v>
      </c>
      <c r="R30" s="107">
        <f>SUM(M8:M41)+R8+R9+R10+R11+R12+R13+R14+R15+R16+R17+R18+R19+R20+R21+R22+R23+R24+R25+R26+R27+R28+R29</f>
        <v>42330</v>
      </c>
      <c r="S30" s="108">
        <f t="shared" ref="S30:U30" si="1">SUM(N8:N41)+S8+S9+S10+S11+S12+S13+S14+S15+S16+S17+S18+S19+S20+S21+S22+S23+S24+S25+S26+S27+S28+S29</f>
        <v>101656</v>
      </c>
      <c r="T30" s="108">
        <f t="shared" si="1"/>
        <v>49677</v>
      </c>
      <c r="U30" s="109">
        <f t="shared" si="1"/>
        <v>51979</v>
      </c>
    </row>
    <row r="31" spans="1:22" ht="20.100000000000001" customHeight="1" thickBot="1">
      <c r="A31" s="91" t="s">
        <v>125</v>
      </c>
      <c r="B31" s="88">
        <v>520</v>
      </c>
      <c r="C31" s="89">
        <v>1278</v>
      </c>
      <c r="D31" s="89">
        <v>625</v>
      </c>
      <c r="E31" s="90">
        <v>653</v>
      </c>
      <c r="F31" s="91" t="s">
        <v>126</v>
      </c>
      <c r="G31" s="88">
        <v>1645</v>
      </c>
      <c r="H31" s="89">
        <v>4099</v>
      </c>
      <c r="I31" s="89">
        <v>2019</v>
      </c>
      <c r="J31" s="90">
        <v>2080</v>
      </c>
      <c r="K31" s="86"/>
      <c r="L31" s="91" t="s">
        <v>127</v>
      </c>
      <c r="M31" s="88">
        <v>806</v>
      </c>
      <c r="N31" s="89">
        <v>1879</v>
      </c>
      <c r="O31" s="89">
        <v>912</v>
      </c>
      <c r="P31" s="90">
        <v>967</v>
      </c>
      <c r="Q31" s="115"/>
      <c r="R31" s="116"/>
      <c r="S31" s="116"/>
      <c r="T31" s="116"/>
      <c r="U31" s="117"/>
    </row>
    <row r="32" spans="1:22" ht="20.100000000000001" customHeight="1" thickBot="1">
      <c r="A32" s="91" t="s">
        <v>128</v>
      </c>
      <c r="B32" s="88">
        <v>202</v>
      </c>
      <c r="C32" s="89">
        <v>656</v>
      </c>
      <c r="D32" s="89">
        <v>310</v>
      </c>
      <c r="E32" s="90">
        <v>346</v>
      </c>
      <c r="F32" s="91" t="s">
        <v>129</v>
      </c>
      <c r="G32" s="88">
        <v>546</v>
      </c>
      <c r="H32" s="89">
        <v>1270</v>
      </c>
      <c r="I32" s="89">
        <v>627</v>
      </c>
      <c r="J32" s="90">
        <v>643</v>
      </c>
      <c r="K32" s="86"/>
      <c r="L32" s="91" t="s">
        <v>130</v>
      </c>
      <c r="M32" s="88">
        <v>680</v>
      </c>
      <c r="N32" s="89">
        <v>1639</v>
      </c>
      <c r="O32" s="89">
        <v>797</v>
      </c>
      <c r="P32" s="90">
        <v>842</v>
      </c>
      <c r="Q32" s="75" t="s">
        <v>33</v>
      </c>
      <c r="R32" s="76" t="s">
        <v>4</v>
      </c>
      <c r="S32" s="77" t="s">
        <v>6</v>
      </c>
      <c r="T32" s="77" t="s">
        <v>15</v>
      </c>
      <c r="U32" s="78" t="s">
        <v>16</v>
      </c>
    </row>
    <row r="33" spans="1:21" ht="20.100000000000001" customHeight="1">
      <c r="A33" s="91" t="s">
        <v>131</v>
      </c>
      <c r="B33" s="88">
        <v>620</v>
      </c>
      <c r="C33" s="89">
        <v>1293</v>
      </c>
      <c r="D33" s="89">
        <v>618</v>
      </c>
      <c r="E33" s="90">
        <v>675</v>
      </c>
      <c r="F33" s="91" t="s">
        <v>132</v>
      </c>
      <c r="G33" s="88">
        <v>698</v>
      </c>
      <c r="H33" s="89">
        <v>1755</v>
      </c>
      <c r="I33" s="89">
        <v>854</v>
      </c>
      <c r="J33" s="90">
        <v>901</v>
      </c>
      <c r="K33" s="86"/>
      <c r="L33" s="91" t="s">
        <v>133</v>
      </c>
      <c r="M33" s="88">
        <v>719</v>
      </c>
      <c r="N33" s="89">
        <v>1689</v>
      </c>
      <c r="O33" s="89">
        <v>834</v>
      </c>
      <c r="P33" s="90">
        <v>855</v>
      </c>
      <c r="Q33" s="81" t="s">
        <v>199</v>
      </c>
      <c r="R33" s="82">
        <v>158</v>
      </c>
      <c r="S33" s="83">
        <v>733</v>
      </c>
      <c r="T33" s="83">
        <v>328</v>
      </c>
      <c r="U33" s="84">
        <v>405</v>
      </c>
    </row>
    <row r="34" spans="1:21" ht="20.100000000000001" customHeight="1">
      <c r="A34" s="91" t="s">
        <v>134</v>
      </c>
      <c r="B34" s="88">
        <v>536</v>
      </c>
      <c r="C34" s="89">
        <v>1216</v>
      </c>
      <c r="D34" s="89">
        <v>587</v>
      </c>
      <c r="E34" s="90">
        <v>629</v>
      </c>
      <c r="F34" s="91" t="s">
        <v>135</v>
      </c>
      <c r="G34" s="88">
        <v>797</v>
      </c>
      <c r="H34" s="89">
        <v>1986</v>
      </c>
      <c r="I34" s="89">
        <v>1006</v>
      </c>
      <c r="J34" s="90">
        <v>980</v>
      </c>
      <c r="K34" s="86"/>
      <c r="L34" s="91" t="s">
        <v>136</v>
      </c>
      <c r="M34" s="88">
        <v>702</v>
      </c>
      <c r="N34" s="89">
        <v>1701</v>
      </c>
      <c r="O34" s="89">
        <v>829</v>
      </c>
      <c r="P34" s="90">
        <v>872</v>
      </c>
      <c r="Q34" s="91" t="s">
        <v>200</v>
      </c>
      <c r="R34" s="88">
        <v>819</v>
      </c>
      <c r="S34" s="89">
        <v>2444</v>
      </c>
      <c r="T34" s="89">
        <v>1201</v>
      </c>
      <c r="U34" s="90">
        <v>1243</v>
      </c>
    </row>
    <row r="35" spans="1:21" ht="20.100000000000001" customHeight="1">
      <c r="A35" s="91" t="s">
        <v>137</v>
      </c>
      <c r="B35" s="88">
        <v>599</v>
      </c>
      <c r="C35" s="89">
        <v>1337</v>
      </c>
      <c r="D35" s="89">
        <v>656</v>
      </c>
      <c r="E35" s="90">
        <v>681</v>
      </c>
      <c r="F35" s="91" t="s">
        <v>138</v>
      </c>
      <c r="G35" s="88">
        <v>109</v>
      </c>
      <c r="H35" s="89">
        <v>257</v>
      </c>
      <c r="I35" s="89">
        <v>122</v>
      </c>
      <c r="J35" s="90">
        <v>135</v>
      </c>
      <c r="K35" s="86"/>
      <c r="L35" s="91" t="s">
        <v>139</v>
      </c>
      <c r="M35" s="88">
        <v>457</v>
      </c>
      <c r="N35" s="89">
        <v>1283</v>
      </c>
      <c r="O35" s="89">
        <v>625</v>
      </c>
      <c r="P35" s="90">
        <v>658</v>
      </c>
      <c r="Q35" s="91" t="s">
        <v>201</v>
      </c>
      <c r="R35" s="88">
        <v>2541</v>
      </c>
      <c r="S35" s="89">
        <v>6081</v>
      </c>
      <c r="T35" s="89">
        <v>3052</v>
      </c>
      <c r="U35" s="90">
        <v>3029</v>
      </c>
    </row>
    <row r="36" spans="1:21" ht="20.100000000000001" customHeight="1" thickBot="1">
      <c r="A36" s="91" t="s">
        <v>140</v>
      </c>
      <c r="B36" s="88">
        <v>1353</v>
      </c>
      <c r="C36" s="89">
        <v>2969</v>
      </c>
      <c r="D36" s="89">
        <v>1491</v>
      </c>
      <c r="E36" s="90">
        <v>1478</v>
      </c>
      <c r="F36" s="91" t="s">
        <v>141</v>
      </c>
      <c r="G36" s="88">
        <v>845</v>
      </c>
      <c r="H36" s="89">
        <v>2134</v>
      </c>
      <c r="I36" s="89">
        <v>1024</v>
      </c>
      <c r="J36" s="90">
        <v>1110</v>
      </c>
      <c r="K36" s="86"/>
      <c r="L36" s="91" t="s">
        <v>142</v>
      </c>
      <c r="M36" s="88">
        <v>234</v>
      </c>
      <c r="N36" s="89">
        <v>611</v>
      </c>
      <c r="O36" s="89">
        <v>320</v>
      </c>
      <c r="P36" s="90">
        <v>291</v>
      </c>
      <c r="Q36" s="112" t="s">
        <v>143</v>
      </c>
      <c r="R36" s="103">
        <v>434</v>
      </c>
      <c r="S36" s="104">
        <v>1368</v>
      </c>
      <c r="T36" s="104">
        <v>643</v>
      </c>
      <c r="U36" s="105">
        <v>725</v>
      </c>
    </row>
    <row r="37" spans="1:21" ht="20.100000000000001" customHeight="1" thickBot="1">
      <c r="A37" s="92" t="s">
        <v>144</v>
      </c>
      <c r="B37" s="88">
        <v>385</v>
      </c>
      <c r="C37" s="89">
        <v>752</v>
      </c>
      <c r="D37" s="89">
        <v>361</v>
      </c>
      <c r="E37" s="90">
        <v>391</v>
      </c>
      <c r="F37" s="102" t="s">
        <v>145</v>
      </c>
      <c r="G37" s="103">
        <v>1904</v>
      </c>
      <c r="H37" s="104">
        <v>3493</v>
      </c>
      <c r="I37" s="104">
        <v>1601</v>
      </c>
      <c r="J37" s="105">
        <v>1892</v>
      </c>
      <c r="K37" s="86"/>
      <c r="L37" s="91" t="s">
        <v>146</v>
      </c>
      <c r="M37" s="88">
        <v>381</v>
      </c>
      <c r="N37" s="89">
        <v>1092</v>
      </c>
      <c r="O37" s="89">
        <v>529</v>
      </c>
      <c r="P37" s="90">
        <v>563</v>
      </c>
      <c r="Q37" s="106" t="s">
        <v>147</v>
      </c>
      <c r="R37" s="107">
        <f>SUM(R33:R36)</f>
        <v>3952</v>
      </c>
      <c r="S37" s="108">
        <f t="shared" ref="S37:U37" si="2">SUM(S33:S36)</f>
        <v>10626</v>
      </c>
      <c r="T37" s="108">
        <f t="shared" si="2"/>
        <v>5224</v>
      </c>
      <c r="U37" s="109">
        <f t="shared" si="2"/>
        <v>5402</v>
      </c>
    </row>
    <row r="38" spans="1:21" ht="20.100000000000001" customHeight="1" thickBot="1">
      <c r="A38" s="92" t="s">
        <v>148</v>
      </c>
      <c r="B38" s="88">
        <v>1016</v>
      </c>
      <c r="C38" s="89">
        <v>2223</v>
      </c>
      <c r="D38" s="89">
        <v>1044</v>
      </c>
      <c r="E38" s="90">
        <v>1179</v>
      </c>
      <c r="F38" s="106" t="s">
        <v>149</v>
      </c>
      <c r="G38" s="118">
        <f>SUM(G18:G37)</f>
        <v>28961</v>
      </c>
      <c r="H38" s="108">
        <f t="shared" ref="H38:J38" si="3">SUM(H18:H37)</f>
        <v>68173</v>
      </c>
      <c r="I38" s="108">
        <f t="shared" si="3"/>
        <v>33238</v>
      </c>
      <c r="J38" s="109">
        <f t="shared" si="3"/>
        <v>34935</v>
      </c>
      <c r="K38" s="86"/>
      <c r="L38" s="91" t="s">
        <v>150</v>
      </c>
      <c r="M38" s="88">
        <v>236</v>
      </c>
      <c r="N38" s="89">
        <v>733</v>
      </c>
      <c r="O38" s="89">
        <v>377</v>
      </c>
      <c r="P38" s="90">
        <v>356</v>
      </c>
      <c r="Q38" s="257" t="s">
        <v>202</v>
      </c>
      <c r="R38" s="258"/>
      <c r="S38" s="258"/>
      <c r="T38" s="258"/>
      <c r="U38" s="258"/>
    </row>
    <row r="39" spans="1:21" ht="20.100000000000001" customHeight="1">
      <c r="A39" s="92" t="s">
        <v>151</v>
      </c>
      <c r="B39" s="88">
        <v>923</v>
      </c>
      <c r="C39" s="89">
        <v>1974</v>
      </c>
      <c r="D39" s="89">
        <v>933</v>
      </c>
      <c r="E39" s="90">
        <v>1041</v>
      </c>
      <c r="F39" s="257" t="s">
        <v>152</v>
      </c>
      <c r="G39" s="258"/>
      <c r="H39" s="258"/>
      <c r="I39" s="258"/>
      <c r="J39" s="258"/>
      <c r="K39" s="67"/>
      <c r="L39" s="91" t="s">
        <v>153</v>
      </c>
      <c r="M39" s="88">
        <v>341</v>
      </c>
      <c r="N39" s="89">
        <v>864</v>
      </c>
      <c r="O39" s="89">
        <v>447</v>
      </c>
      <c r="P39" s="90">
        <v>417</v>
      </c>
      <c r="Q39" s="259"/>
      <c r="R39" s="260"/>
      <c r="S39" s="260"/>
      <c r="T39" s="260"/>
      <c r="U39" s="260"/>
    </row>
    <row r="40" spans="1:21" ht="20.100000000000001" customHeight="1" thickBot="1">
      <c r="A40" s="102" t="s">
        <v>154</v>
      </c>
      <c r="B40" s="103">
        <v>1334</v>
      </c>
      <c r="C40" s="104">
        <v>3032</v>
      </c>
      <c r="D40" s="104">
        <v>1429</v>
      </c>
      <c r="E40" s="105">
        <v>1603</v>
      </c>
      <c r="F40" s="259"/>
      <c r="G40" s="260"/>
      <c r="H40" s="260"/>
      <c r="I40" s="260"/>
      <c r="J40" s="260"/>
      <c r="K40" s="67"/>
      <c r="L40" s="91" t="s">
        <v>155</v>
      </c>
      <c r="M40" s="88">
        <v>253</v>
      </c>
      <c r="N40" s="89">
        <v>630</v>
      </c>
      <c r="O40" s="89">
        <v>291</v>
      </c>
      <c r="P40" s="90">
        <v>339</v>
      </c>
      <c r="Q40" s="259"/>
      <c r="R40" s="260"/>
      <c r="S40" s="260"/>
      <c r="T40" s="260"/>
      <c r="U40" s="260"/>
    </row>
    <row r="41" spans="1:21" ht="20.100000000000001" customHeight="1" thickBot="1">
      <c r="A41" s="119"/>
      <c r="B41" s="120"/>
      <c r="C41" s="120"/>
      <c r="D41" s="120"/>
      <c r="E41" s="120"/>
      <c r="F41" s="121"/>
      <c r="G41" s="121"/>
      <c r="H41" s="121"/>
      <c r="I41" s="121"/>
      <c r="J41" s="121"/>
      <c r="K41" s="67"/>
      <c r="L41" s="112" t="s">
        <v>156</v>
      </c>
      <c r="M41" s="103">
        <v>538</v>
      </c>
      <c r="N41" s="104">
        <v>1123</v>
      </c>
      <c r="O41" s="104">
        <v>557</v>
      </c>
      <c r="P41" s="105">
        <v>566</v>
      </c>
      <c r="Q41" s="259"/>
      <c r="R41" s="260"/>
      <c r="S41" s="260"/>
      <c r="T41" s="260"/>
      <c r="U41" s="260"/>
    </row>
    <row r="42" spans="1:21" ht="13.5" customHeight="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Q42" s="123"/>
      <c r="R42" s="123"/>
      <c r="S42" s="123"/>
      <c r="T42" s="123"/>
      <c r="U42" s="123"/>
    </row>
    <row r="43" spans="1:2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Q43" s="64"/>
      <c r="S43" s="122"/>
      <c r="T43" s="122"/>
    </row>
    <row r="44" spans="1:21">
      <c r="A44" s="122"/>
      <c r="B44" s="122"/>
      <c r="C44" s="122"/>
      <c r="D44" s="122"/>
      <c r="E44" s="122"/>
      <c r="K44" s="122"/>
      <c r="Q44" s="64"/>
      <c r="S44" s="122"/>
      <c r="T44" s="122"/>
    </row>
    <row r="45" spans="1:21">
      <c r="E45" s="64"/>
      <c r="K45" s="64"/>
      <c r="Q45" s="64"/>
    </row>
    <row r="46" spans="1:21">
      <c r="K46" s="64"/>
      <c r="L46" s="64"/>
      <c r="P46" s="64"/>
      <c r="Q46" s="64"/>
    </row>
    <row r="47" spans="1:21">
      <c r="D47" s="64"/>
      <c r="K47" s="64"/>
      <c r="Q47" s="64"/>
    </row>
    <row r="48" spans="1:21">
      <c r="D48" s="64"/>
      <c r="P48" s="64"/>
      <c r="Q48" s="64"/>
    </row>
    <row r="49" spans="4:17">
      <c r="D49" s="64"/>
      <c r="Q49" s="64"/>
    </row>
    <row r="50" spans="4:17">
      <c r="Q50" s="64"/>
    </row>
    <row r="51" spans="4:17">
      <c r="Q51" s="64"/>
    </row>
    <row r="52" spans="4:17">
      <c r="M52" s="64"/>
      <c r="Q52" s="64"/>
    </row>
    <row r="53" spans="4:17">
      <c r="M53" s="64"/>
      <c r="Q53" s="64"/>
    </row>
    <row r="54" spans="4:17">
      <c r="Q54" s="64"/>
    </row>
    <row r="55" spans="4:17">
      <c r="Q55" s="64"/>
    </row>
    <row r="56" spans="4:17">
      <c r="Q56" s="64"/>
    </row>
    <row r="57" spans="4:17">
      <c r="Q57" s="64"/>
    </row>
    <row r="58" spans="4:17">
      <c r="Q58" s="64"/>
    </row>
    <row r="59" spans="4:17">
      <c r="Q59" s="64"/>
    </row>
    <row r="60" spans="4:17">
      <c r="Q60" s="64"/>
    </row>
    <row r="62" spans="4:17">
      <c r="Q62" s="64"/>
    </row>
    <row r="139" spans="23:23">
      <c r="W139" s="64"/>
    </row>
  </sheetData>
  <sheetProtection selectLockedCells="1"/>
  <mergeCells count="14">
    <mergeCell ref="B5:C5"/>
    <mergeCell ref="D5:E5"/>
    <mergeCell ref="G5:H5"/>
    <mergeCell ref="I5:J5"/>
    <mergeCell ref="Q38:U41"/>
    <mergeCell ref="F39:J40"/>
    <mergeCell ref="B3:C3"/>
    <mergeCell ref="D3:E3"/>
    <mergeCell ref="G3:H3"/>
    <mergeCell ref="I3:J3"/>
    <mergeCell ref="B4:C4"/>
    <mergeCell ref="D4:E4"/>
    <mergeCell ref="G4:H4"/>
    <mergeCell ref="I4:J4"/>
  </mergeCells>
  <phoneticPr fontId="4"/>
  <pageMargins left="0.91" right="0.34" top="0.82" bottom="0.62" header="0.37" footer="0.5118055555555556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J77"/>
  <sheetViews>
    <sheetView zoomScaleNormal="100" zoomScaleSheetLayoutView="75" workbookViewId="0">
      <selection activeCell="C33" sqref="C33"/>
    </sheetView>
  </sheetViews>
  <sheetFormatPr defaultColWidth="9.375" defaultRowHeight="12"/>
  <cols>
    <col min="1" max="1" width="15.875" style="132" bestFit="1" customWidth="1"/>
    <col min="2" max="3" width="8.75" style="132" bestFit="1" customWidth="1"/>
    <col min="4" max="4" width="10.125" style="132" bestFit="1" customWidth="1"/>
    <col min="5" max="5" width="8.75" style="132" bestFit="1" customWidth="1"/>
    <col min="6" max="6" width="7.375" style="207" customWidth="1"/>
    <col min="7" max="7" width="9.25" style="207" customWidth="1"/>
    <col min="8" max="8" width="7.25" style="208" bestFit="1" customWidth="1"/>
    <col min="9" max="9" width="7.375" style="132" customWidth="1"/>
    <col min="10" max="10" width="7.75" style="132" customWidth="1"/>
    <col min="11" max="249" width="9.375" style="132"/>
    <col min="250" max="250" width="18.5" style="132" customWidth="1"/>
    <col min="251" max="251" width="7.625" style="132" customWidth="1"/>
    <col min="252" max="252" width="8.5" style="132" customWidth="1"/>
    <col min="253" max="254" width="7.625" style="132" customWidth="1"/>
    <col min="255" max="257" width="6.875" style="132" customWidth="1"/>
    <col min="258" max="259" width="8.5" style="132" customWidth="1"/>
    <col min="260" max="505" width="9.375" style="132"/>
    <col min="506" max="506" width="18.5" style="132" customWidth="1"/>
    <col min="507" max="507" width="7.625" style="132" customWidth="1"/>
    <col min="508" max="508" width="8.5" style="132" customWidth="1"/>
    <col min="509" max="510" width="7.625" style="132" customWidth="1"/>
    <col min="511" max="513" width="6.875" style="132" customWidth="1"/>
    <col min="514" max="515" width="8.5" style="132" customWidth="1"/>
    <col min="516" max="761" width="9.375" style="132"/>
    <col min="762" max="762" width="18.5" style="132" customWidth="1"/>
    <col min="763" max="763" width="7.625" style="132" customWidth="1"/>
    <col min="764" max="764" width="8.5" style="132" customWidth="1"/>
    <col min="765" max="766" width="7.625" style="132" customWidth="1"/>
    <col min="767" max="769" width="6.875" style="132" customWidth="1"/>
    <col min="770" max="771" width="8.5" style="132" customWidth="1"/>
    <col min="772" max="1017" width="9.375" style="132"/>
    <col min="1018" max="1018" width="18.5" style="132" customWidth="1"/>
    <col min="1019" max="1019" width="7.625" style="132" customWidth="1"/>
    <col min="1020" max="1020" width="8.5" style="132" customWidth="1"/>
    <col min="1021" max="1022" width="7.625" style="132" customWidth="1"/>
    <col min="1023" max="1025" width="6.875" style="132" customWidth="1"/>
    <col min="1026" max="1027" width="8.5" style="132" customWidth="1"/>
    <col min="1028" max="1273" width="9.375" style="132"/>
    <col min="1274" max="1274" width="18.5" style="132" customWidth="1"/>
    <col min="1275" max="1275" width="7.625" style="132" customWidth="1"/>
    <col min="1276" max="1276" width="8.5" style="132" customWidth="1"/>
    <col min="1277" max="1278" width="7.625" style="132" customWidth="1"/>
    <col min="1279" max="1281" width="6.875" style="132" customWidth="1"/>
    <col min="1282" max="1283" width="8.5" style="132" customWidth="1"/>
    <col min="1284" max="1529" width="9.375" style="132"/>
    <col min="1530" max="1530" width="18.5" style="132" customWidth="1"/>
    <col min="1531" max="1531" width="7.625" style="132" customWidth="1"/>
    <col min="1532" max="1532" width="8.5" style="132" customWidth="1"/>
    <col min="1533" max="1534" width="7.625" style="132" customWidth="1"/>
    <col min="1535" max="1537" width="6.875" style="132" customWidth="1"/>
    <col min="1538" max="1539" width="8.5" style="132" customWidth="1"/>
    <col min="1540" max="1785" width="9.375" style="132"/>
    <col min="1786" max="1786" width="18.5" style="132" customWidth="1"/>
    <col min="1787" max="1787" width="7.625" style="132" customWidth="1"/>
    <col min="1788" max="1788" width="8.5" style="132" customWidth="1"/>
    <col min="1789" max="1790" width="7.625" style="132" customWidth="1"/>
    <col min="1791" max="1793" width="6.875" style="132" customWidth="1"/>
    <col min="1794" max="1795" width="8.5" style="132" customWidth="1"/>
    <col min="1796" max="2041" width="9.375" style="132"/>
    <col min="2042" max="2042" width="18.5" style="132" customWidth="1"/>
    <col min="2043" max="2043" width="7.625" style="132" customWidth="1"/>
    <col min="2044" max="2044" width="8.5" style="132" customWidth="1"/>
    <col min="2045" max="2046" width="7.625" style="132" customWidth="1"/>
    <col min="2047" max="2049" width="6.875" style="132" customWidth="1"/>
    <col min="2050" max="2051" width="8.5" style="132" customWidth="1"/>
    <col min="2052" max="2297" width="9.375" style="132"/>
    <col min="2298" max="2298" width="18.5" style="132" customWidth="1"/>
    <col min="2299" max="2299" width="7.625" style="132" customWidth="1"/>
    <col min="2300" max="2300" width="8.5" style="132" customWidth="1"/>
    <col min="2301" max="2302" width="7.625" style="132" customWidth="1"/>
    <col min="2303" max="2305" width="6.875" style="132" customWidth="1"/>
    <col min="2306" max="2307" width="8.5" style="132" customWidth="1"/>
    <col min="2308" max="2553" width="9.375" style="132"/>
    <col min="2554" max="2554" width="18.5" style="132" customWidth="1"/>
    <col min="2555" max="2555" width="7.625" style="132" customWidth="1"/>
    <col min="2556" max="2556" width="8.5" style="132" customWidth="1"/>
    <col min="2557" max="2558" width="7.625" style="132" customWidth="1"/>
    <col min="2559" max="2561" width="6.875" style="132" customWidth="1"/>
    <col min="2562" max="2563" width="8.5" style="132" customWidth="1"/>
    <col min="2564" max="2809" width="9.375" style="132"/>
    <col min="2810" max="2810" width="18.5" style="132" customWidth="1"/>
    <col min="2811" max="2811" width="7.625" style="132" customWidth="1"/>
    <col min="2812" max="2812" width="8.5" style="132" customWidth="1"/>
    <col min="2813" max="2814" width="7.625" style="132" customWidth="1"/>
    <col min="2815" max="2817" width="6.875" style="132" customWidth="1"/>
    <col min="2818" max="2819" width="8.5" style="132" customWidth="1"/>
    <col min="2820" max="3065" width="9.375" style="132"/>
    <col min="3066" max="3066" width="18.5" style="132" customWidth="1"/>
    <col min="3067" max="3067" width="7.625" style="132" customWidth="1"/>
    <col min="3068" max="3068" width="8.5" style="132" customWidth="1"/>
    <col min="3069" max="3070" width="7.625" style="132" customWidth="1"/>
    <col min="3071" max="3073" width="6.875" style="132" customWidth="1"/>
    <col min="3074" max="3075" width="8.5" style="132" customWidth="1"/>
    <col min="3076" max="3321" width="9.375" style="132"/>
    <col min="3322" max="3322" width="18.5" style="132" customWidth="1"/>
    <col min="3323" max="3323" width="7.625" style="132" customWidth="1"/>
    <col min="3324" max="3324" width="8.5" style="132" customWidth="1"/>
    <col min="3325" max="3326" width="7.625" style="132" customWidth="1"/>
    <col min="3327" max="3329" width="6.875" style="132" customWidth="1"/>
    <col min="3330" max="3331" width="8.5" style="132" customWidth="1"/>
    <col min="3332" max="3577" width="9.375" style="132"/>
    <col min="3578" max="3578" width="18.5" style="132" customWidth="1"/>
    <col min="3579" max="3579" width="7.625" style="132" customWidth="1"/>
    <col min="3580" max="3580" width="8.5" style="132" customWidth="1"/>
    <col min="3581" max="3582" width="7.625" style="132" customWidth="1"/>
    <col min="3583" max="3585" width="6.875" style="132" customWidth="1"/>
    <col min="3586" max="3587" width="8.5" style="132" customWidth="1"/>
    <col min="3588" max="3833" width="9.375" style="132"/>
    <col min="3834" max="3834" width="18.5" style="132" customWidth="1"/>
    <col min="3835" max="3835" width="7.625" style="132" customWidth="1"/>
    <col min="3836" max="3836" width="8.5" style="132" customWidth="1"/>
    <col min="3837" max="3838" width="7.625" style="132" customWidth="1"/>
    <col min="3839" max="3841" width="6.875" style="132" customWidth="1"/>
    <col min="3842" max="3843" width="8.5" style="132" customWidth="1"/>
    <col min="3844" max="4089" width="9.375" style="132"/>
    <col min="4090" max="4090" width="18.5" style="132" customWidth="1"/>
    <col min="4091" max="4091" width="7.625" style="132" customWidth="1"/>
    <col min="4092" max="4092" width="8.5" style="132" customWidth="1"/>
    <col min="4093" max="4094" width="7.625" style="132" customWidth="1"/>
    <col min="4095" max="4097" width="6.875" style="132" customWidth="1"/>
    <col min="4098" max="4099" width="8.5" style="132" customWidth="1"/>
    <col min="4100" max="4345" width="9.375" style="132"/>
    <col min="4346" max="4346" width="18.5" style="132" customWidth="1"/>
    <col min="4347" max="4347" width="7.625" style="132" customWidth="1"/>
    <col min="4348" max="4348" width="8.5" style="132" customWidth="1"/>
    <col min="4349" max="4350" width="7.625" style="132" customWidth="1"/>
    <col min="4351" max="4353" width="6.875" style="132" customWidth="1"/>
    <col min="4354" max="4355" width="8.5" style="132" customWidth="1"/>
    <col min="4356" max="4601" width="9.375" style="132"/>
    <col min="4602" max="4602" width="18.5" style="132" customWidth="1"/>
    <col min="4603" max="4603" width="7.625" style="132" customWidth="1"/>
    <col min="4604" max="4604" width="8.5" style="132" customWidth="1"/>
    <col min="4605" max="4606" width="7.625" style="132" customWidth="1"/>
    <col min="4607" max="4609" width="6.875" style="132" customWidth="1"/>
    <col min="4610" max="4611" width="8.5" style="132" customWidth="1"/>
    <col min="4612" max="4857" width="9.375" style="132"/>
    <col min="4858" max="4858" width="18.5" style="132" customWidth="1"/>
    <col min="4859" max="4859" width="7.625" style="132" customWidth="1"/>
    <col min="4860" max="4860" width="8.5" style="132" customWidth="1"/>
    <col min="4861" max="4862" width="7.625" style="132" customWidth="1"/>
    <col min="4863" max="4865" width="6.875" style="132" customWidth="1"/>
    <col min="4866" max="4867" width="8.5" style="132" customWidth="1"/>
    <col min="4868" max="5113" width="9.375" style="132"/>
    <col min="5114" max="5114" width="18.5" style="132" customWidth="1"/>
    <col min="5115" max="5115" width="7.625" style="132" customWidth="1"/>
    <col min="5116" max="5116" width="8.5" style="132" customWidth="1"/>
    <col min="5117" max="5118" width="7.625" style="132" customWidth="1"/>
    <col min="5119" max="5121" width="6.875" style="132" customWidth="1"/>
    <col min="5122" max="5123" width="8.5" style="132" customWidth="1"/>
    <col min="5124" max="5369" width="9.375" style="132"/>
    <col min="5370" max="5370" width="18.5" style="132" customWidth="1"/>
    <col min="5371" max="5371" width="7.625" style="132" customWidth="1"/>
    <col min="5372" max="5372" width="8.5" style="132" customWidth="1"/>
    <col min="5373" max="5374" width="7.625" style="132" customWidth="1"/>
    <col min="5375" max="5377" width="6.875" style="132" customWidth="1"/>
    <col min="5378" max="5379" width="8.5" style="132" customWidth="1"/>
    <col min="5380" max="5625" width="9.375" style="132"/>
    <col min="5626" max="5626" width="18.5" style="132" customWidth="1"/>
    <col min="5627" max="5627" width="7.625" style="132" customWidth="1"/>
    <col min="5628" max="5628" width="8.5" style="132" customWidth="1"/>
    <col min="5629" max="5630" width="7.625" style="132" customWidth="1"/>
    <col min="5631" max="5633" width="6.875" style="132" customWidth="1"/>
    <col min="5634" max="5635" width="8.5" style="132" customWidth="1"/>
    <col min="5636" max="5881" width="9.375" style="132"/>
    <col min="5882" max="5882" width="18.5" style="132" customWidth="1"/>
    <col min="5883" max="5883" width="7.625" style="132" customWidth="1"/>
    <col min="5884" max="5884" width="8.5" style="132" customWidth="1"/>
    <col min="5885" max="5886" width="7.625" style="132" customWidth="1"/>
    <col min="5887" max="5889" width="6.875" style="132" customWidth="1"/>
    <col min="5890" max="5891" width="8.5" style="132" customWidth="1"/>
    <col min="5892" max="6137" width="9.375" style="132"/>
    <col min="6138" max="6138" width="18.5" style="132" customWidth="1"/>
    <col min="6139" max="6139" width="7.625" style="132" customWidth="1"/>
    <col min="6140" max="6140" width="8.5" style="132" customWidth="1"/>
    <col min="6141" max="6142" width="7.625" style="132" customWidth="1"/>
    <col min="6143" max="6145" width="6.875" style="132" customWidth="1"/>
    <col min="6146" max="6147" width="8.5" style="132" customWidth="1"/>
    <col min="6148" max="6393" width="9.375" style="132"/>
    <col min="6394" max="6394" width="18.5" style="132" customWidth="1"/>
    <col min="6395" max="6395" width="7.625" style="132" customWidth="1"/>
    <col min="6396" max="6396" width="8.5" style="132" customWidth="1"/>
    <col min="6397" max="6398" width="7.625" style="132" customWidth="1"/>
    <col min="6399" max="6401" width="6.875" style="132" customWidth="1"/>
    <col min="6402" max="6403" width="8.5" style="132" customWidth="1"/>
    <col min="6404" max="6649" width="9.375" style="132"/>
    <col min="6650" max="6650" width="18.5" style="132" customWidth="1"/>
    <col min="6651" max="6651" width="7.625" style="132" customWidth="1"/>
    <col min="6652" max="6652" width="8.5" style="132" customWidth="1"/>
    <col min="6653" max="6654" width="7.625" style="132" customWidth="1"/>
    <col min="6655" max="6657" width="6.875" style="132" customWidth="1"/>
    <col min="6658" max="6659" width="8.5" style="132" customWidth="1"/>
    <col min="6660" max="6905" width="9.375" style="132"/>
    <col min="6906" max="6906" width="18.5" style="132" customWidth="1"/>
    <col min="6907" max="6907" width="7.625" style="132" customWidth="1"/>
    <col min="6908" max="6908" width="8.5" style="132" customWidth="1"/>
    <col min="6909" max="6910" width="7.625" style="132" customWidth="1"/>
    <col min="6911" max="6913" width="6.875" style="132" customWidth="1"/>
    <col min="6914" max="6915" width="8.5" style="132" customWidth="1"/>
    <col min="6916" max="7161" width="9.375" style="132"/>
    <col min="7162" max="7162" width="18.5" style="132" customWidth="1"/>
    <col min="7163" max="7163" width="7.625" style="132" customWidth="1"/>
    <col min="7164" max="7164" width="8.5" style="132" customWidth="1"/>
    <col min="7165" max="7166" width="7.625" style="132" customWidth="1"/>
    <col min="7167" max="7169" width="6.875" style="132" customWidth="1"/>
    <col min="7170" max="7171" width="8.5" style="132" customWidth="1"/>
    <col min="7172" max="7417" width="9.375" style="132"/>
    <col min="7418" max="7418" width="18.5" style="132" customWidth="1"/>
    <col min="7419" max="7419" width="7.625" style="132" customWidth="1"/>
    <col min="7420" max="7420" width="8.5" style="132" customWidth="1"/>
    <col min="7421" max="7422" width="7.625" style="132" customWidth="1"/>
    <col min="7423" max="7425" width="6.875" style="132" customWidth="1"/>
    <col min="7426" max="7427" width="8.5" style="132" customWidth="1"/>
    <col min="7428" max="7673" width="9.375" style="132"/>
    <col min="7674" max="7674" width="18.5" style="132" customWidth="1"/>
    <col min="7675" max="7675" width="7.625" style="132" customWidth="1"/>
    <col min="7676" max="7676" width="8.5" style="132" customWidth="1"/>
    <col min="7677" max="7678" width="7.625" style="132" customWidth="1"/>
    <col min="7679" max="7681" width="6.875" style="132" customWidth="1"/>
    <col min="7682" max="7683" width="8.5" style="132" customWidth="1"/>
    <col min="7684" max="7929" width="9.375" style="132"/>
    <col min="7930" max="7930" width="18.5" style="132" customWidth="1"/>
    <col min="7931" max="7931" width="7.625" style="132" customWidth="1"/>
    <col min="7932" max="7932" width="8.5" style="132" customWidth="1"/>
    <col min="7933" max="7934" width="7.625" style="132" customWidth="1"/>
    <col min="7935" max="7937" width="6.875" style="132" customWidth="1"/>
    <col min="7938" max="7939" width="8.5" style="132" customWidth="1"/>
    <col min="7940" max="8185" width="9.375" style="132"/>
    <col min="8186" max="8186" width="18.5" style="132" customWidth="1"/>
    <col min="8187" max="8187" width="7.625" style="132" customWidth="1"/>
    <col min="8188" max="8188" width="8.5" style="132" customWidth="1"/>
    <col min="8189" max="8190" width="7.625" style="132" customWidth="1"/>
    <col min="8191" max="8193" width="6.875" style="132" customWidth="1"/>
    <col min="8194" max="8195" width="8.5" style="132" customWidth="1"/>
    <col min="8196" max="8441" width="9.375" style="132"/>
    <col min="8442" max="8442" width="18.5" style="132" customWidth="1"/>
    <col min="8443" max="8443" width="7.625" style="132" customWidth="1"/>
    <col min="8444" max="8444" width="8.5" style="132" customWidth="1"/>
    <col min="8445" max="8446" width="7.625" style="132" customWidth="1"/>
    <col min="8447" max="8449" width="6.875" style="132" customWidth="1"/>
    <col min="8450" max="8451" width="8.5" style="132" customWidth="1"/>
    <col min="8452" max="8697" width="9.375" style="132"/>
    <col min="8698" max="8698" width="18.5" style="132" customWidth="1"/>
    <col min="8699" max="8699" width="7.625" style="132" customWidth="1"/>
    <col min="8700" max="8700" width="8.5" style="132" customWidth="1"/>
    <col min="8701" max="8702" width="7.625" style="132" customWidth="1"/>
    <col min="8703" max="8705" width="6.875" style="132" customWidth="1"/>
    <col min="8706" max="8707" width="8.5" style="132" customWidth="1"/>
    <col min="8708" max="8953" width="9.375" style="132"/>
    <col min="8954" max="8954" width="18.5" style="132" customWidth="1"/>
    <col min="8955" max="8955" width="7.625" style="132" customWidth="1"/>
    <col min="8956" max="8956" width="8.5" style="132" customWidth="1"/>
    <col min="8957" max="8958" width="7.625" style="132" customWidth="1"/>
    <col min="8959" max="8961" width="6.875" style="132" customWidth="1"/>
    <col min="8962" max="8963" width="8.5" style="132" customWidth="1"/>
    <col min="8964" max="9209" width="9.375" style="132"/>
    <col min="9210" max="9210" width="18.5" style="132" customWidth="1"/>
    <col min="9211" max="9211" width="7.625" style="132" customWidth="1"/>
    <col min="9212" max="9212" width="8.5" style="132" customWidth="1"/>
    <col min="9213" max="9214" width="7.625" style="132" customWidth="1"/>
    <col min="9215" max="9217" width="6.875" style="132" customWidth="1"/>
    <col min="9218" max="9219" width="8.5" style="132" customWidth="1"/>
    <col min="9220" max="9465" width="9.375" style="132"/>
    <col min="9466" max="9466" width="18.5" style="132" customWidth="1"/>
    <col min="9467" max="9467" width="7.625" style="132" customWidth="1"/>
    <col min="9468" max="9468" width="8.5" style="132" customWidth="1"/>
    <col min="9469" max="9470" width="7.625" style="132" customWidth="1"/>
    <col min="9471" max="9473" width="6.875" style="132" customWidth="1"/>
    <col min="9474" max="9475" width="8.5" style="132" customWidth="1"/>
    <col min="9476" max="9721" width="9.375" style="132"/>
    <col min="9722" max="9722" width="18.5" style="132" customWidth="1"/>
    <col min="9723" max="9723" width="7.625" style="132" customWidth="1"/>
    <col min="9724" max="9724" width="8.5" style="132" customWidth="1"/>
    <col min="9725" max="9726" width="7.625" style="132" customWidth="1"/>
    <col min="9727" max="9729" width="6.875" style="132" customWidth="1"/>
    <col min="9730" max="9731" width="8.5" style="132" customWidth="1"/>
    <col min="9732" max="9977" width="9.375" style="132"/>
    <col min="9978" max="9978" width="18.5" style="132" customWidth="1"/>
    <col min="9979" max="9979" width="7.625" style="132" customWidth="1"/>
    <col min="9980" max="9980" width="8.5" style="132" customWidth="1"/>
    <col min="9981" max="9982" width="7.625" style="132" customWidth="1"/>
    <col min="9983" max="9985" width="6.875" style="132" customWidth="1"/>
    <col min="9986" max="9987" width="8.5" style="132" customWidth="1"/>
    <col min="9988" max="10233" width="9.375" style="132"/>
    <col min="10234" max="10234" width="18.5" style="132" customWidth="1"/>
    <col min="10235" max="10235" width="7.625" style="132" customWidth="1"/>
    <col min="10236" max="10236" width="8.5" style="132" customWidth="1"/>
    <col min="10237" max="10238" width="7.625" style="132" customWidth="1"/>
    <col min="10239" max="10241" width="6.875" style="132" customWidth="1"/>
    <col min="10242" max="10243" width="8.5" style="132" customWidth="1"/>
    <col min="10244" max="10489" width="9.375" style="132"/>
    <col min="10490" max="10490" width="18.5" style="132" customWidth="1"/>
    <col min="10491" max="10491" width="7.625" style="132" customWidth="1"/>
    <col min="10492" max="10492" width="8.5" style="132" customWidth="1"/>
    <col min="10493" max="10494" width="7.625" style="132" customWidth="1"/>
    <col min="10495" max="10497" width="6.875" style="132" customWidth="1"/>
    <col min="10498" max="10499" width="8.5" style="132" customWidth="1"/>
    <col min="10500" max="10745" width="9.375" style="132"/>
    <col min="10746" max="10746" width="18.5" style="132" customWidth="1"/>
    <col min="10747" max="10747" width="7.625" style="132" customWidth="1"/>
    <col min="10748" max="10748" width="8.5" style="132" customWidth="1"/>
    <col min="10749" max="10750" width="7.625" style="132" customWidth="1"/>
    <col min="10751" max="10753" width="6.875" style="132" customWidth="1"/>
    <col min="10754" max="10755" width="8.5" style="132" customWidth="1"/>
    <col min="10756" max="11001" width="9.375" style="132"/>
    <col min="11002" max="11002" width="18.5" style="132" customWidth="1"/>
    <col min="11003" max="11003" width="7.625" style="132" customWidth="1"/>
    <col min="11004" max="11004" width="8.5" style="132" customWidth="1"/>
    <col min="11005" max="11006" width="7.625" style="132" customWidth="1"/>
    <col min="11007" max="11009" width="6.875" style="132" customWidth="1"/>
    <col min="11010" max="11011" width="8.5" style="132" customWidth="1"/>
    <col min="11012" max="11257" width="9.375" style="132"/>
    <col min="11258" max="11258" width="18.5" style="132" customWidth="1"/>
    <col min="11259" max="11259" width="7.625" style="132" customWidth="1"/>
    <col min="11260" max="11260" width="8.5" style="132" customWidth="1"/>
    <col min="11261" max="11262" width="7.625" style="132" customWidth="1"/>
    <col min="11263" max="11265" width="6.875" style="132" customWidth="1"/>
    <col min="11266" max="11267" width="8.5" style="132" customWidth="1"/>
    <col min="11268" max="11513" width="9.375" style="132"/>
    <col min="11514" max="11514" width="18.5" style="132" customWidth="1"/>
    <col min="11515" max="11515" width="7.625" style="132" customWidth="1"/>
    <col min="11516" max="11516" width="8.5" style="132" customWidth="1"/>
    <col min="11517" max="11518" width="7.625" style="132" customWidth="1"/>
    <col min="11519" max="11521" width="6.875" style="132" customWidth="1"/>
    <col min="11522" max="11523" width="8.5" style="132" customWidth="1"/>
    <col min="11524" max="11769" width="9.375" style="132"/>
    <col min="11770" max="11770" width="18.5" style="132" customWidth="1"/>
    <col min="11771" max="11771" width="7.625" style="132" customWidth="1"/>
    <col min="11772" max="11772" width="8.5" style="132" customWidth="1"/>
    <col min="11773" max="11774" width="7.625" style="132" customWidth="1"/>
    <col min="11775" max="11777" width="6.875" style="132" customWidth="1"/>
    <col min="11778" max="11779" width="8.5" style="132" customWidth="1"/>
    <col min="11780" max="12025" width="9.375" style="132"/>
    <col min="12026" max="12026" width="18.5" style="132" customWidth="1"/>
    <col min="12027" max="12027" width="7.625" style="132" customWidth="1"/>
    <col min="12028" max="12028" width="8.5" style="132" customWidth="1"/>
    <col min="12029" max="12030" width="7.625" style="132" customWidth="1"/>
    <col min="12031" max="12033" width="6.875" style="132" customWidth="1"/>
    <col min="12034" max="12035" width="8.5" style="132" customWidth="1"/>
    <col min="12036" max="12281" width="9.375" style="132"/>
    <col min="12282" max="12282" width="18.5" style="132" customWidth="1"/>
    <col min="12283" max="12283" width="7.625" style="132" customWidth="1"/>
    <col min="12284" max="12284" width="8.5" style="132" customWidth="1"/>
    <col min="12285" max="12286" width="7.625" style="132" customWidth="1"/>
    <col min="12287" max="12289" width="6.875" style="132" customWidth="1"/>
    <col min="12290" max="12291" width="8.5" style="132" customWidth="1"/>
    <col min="12292" max="12537" width="9.375" style="132"/>
    <col min="12538" max="12538" width="18.5" style="132" customWidth="1"/>
    <col min="12539" max="12539" width="7.625" style="132" customWidth="1"/>
    <col min="12540" max="12540" width="8.5" style="132" customWidth="1"/>
    <col min="12541" max="12542" width="7.625" style="132" customWidth="1"/>
    <col min="12543" max="12545" width="6.875" style="132" customWidth="1"/>
    <col min="12546" max="12547" width="8.5" style="132" customWidth="1"/>
    <col min="12548" max="12793" width="9.375" style="132"/>
    <col min="12794" max="12794" width="18.5" style="132" customWidth="1"/>
    <col min="12795" max="12795" width="7.625" style="132" customWidth="1"/>
    <col min="12796" max="12796" width="8.5" style="132" customWidth="1"/>
    <col min="12797" max="12798" width="7.625" style="132" customWidth="1"/>
    <col min="12799" max="12801" width="6.875" style="132" customWidth="1"/>
    <col min="12802" max="12803" width="8.5" style="132" customWidth="1"/>
    <col min="12804" max="13049" width="9.375" style="132"/>
    <col min="13050" max="13050" width="18.5" style="132" customWidth="1"/>
    <col min="13051" max="13051" width="7.625" style="132" customWidth="1"/>
    <col min="13052" max="13052" width="8.5" style="132" customWidth="1"/>
    <col min="13053" max="13054" width="7.625" style="132" customWidth="1"/>
    <col min="13055" max="13057" width="6.875" style="132" customWidth="1"/>
    <col min="13058" max="13059" width="8.5" style="132" customWidth="1"/>
    <col min="13060" max="13305" width="9.375" style="132"/>
    <col min="13306" max="13306" width="18.5" style="132" customWidth="1"/>
    <col min="13307" max="13307" width="7.625" style="132" customWidth="1"/>
    <col min="13308" max="13308" width="8.5" style="132" customWidth="1"/>
    <col min="13309" max="13310" width="7.625" style="132" customWidth="1"/>
    <col min="13311" max="13313" width="6.875" style="132" customWidth="1"/>
    <col min="13314" max="13315" width="8.5" style="132" customWidth="1"/>
    <col min="13316" max="13561" width="9.375" style="132"/>
    <col min="13562" max="13562" width="18.5" style="132" customWidth="1"/>
    <col min="13563" max="13563" width="7.625" style="132" customWidth="1"/>
    <col min="13564" max="13564" width="8.5" style="132" customWidth="1"/>
    <col min="13565" max="13566" width="7.625" style="132" customWidth="1"/>
    <col min="13567" max="13569" width="6.875" style="132" customWidth="1"/>
    <col min="13570" max="13571" width="8.5" style="132" customWidth="1"/>
    <col min="13572" max="13817" width="9.375" style="132"/>
    <col min="13818" max="13818" width="18.5" style="132" customWidth="1"/>
    <col min="13819" max="13819" width="7.625" style="132" customWidth="1"/>
    <col min="13820" max="13820" width="8.5" style="132" customWidth="1"/>
    <col min="13821" max="13822" width="7.625" style="132" customWidth="1"/>
    <col min="13823" max="13825" width="6.875" style="132" customWidth="1"/>
    <col min="13826" max="13827" width="8.5" style="132" customWidth="1"/>
    <col min="13828" max="14073" width="9.375" style="132"/>
    <col min="14074" max="14074" width="18.5" style="132" customWidth="1"/>
    <col min="14075" max="14075" width="7.625" style="132" customWidth="1"/>
    <col min="14076" max="14076" width="8.5" style="132" customWidth="1"/>
    <col min="14077" max="14078" width="7.625" style="132" customWidth="1"/>
    <col min="14079" max="14081" width="6.875" style="132" customWidth="1"/>
    <col min="14082" max="14083" width="8.5" style="132" customWidth="1"/>
    <col min="14084" max="14329" width="9.375" style="132"/>
    <col min="14330" max="14330" width="18.5" style="132" customWidth="1"/>
    <col min="14331" max="14331" width="7.625" style="132" customWidth="1"/>
    <col min="14332" max="14332" width="8.5" style="132" customWidth="1"/>
    <col min="14333" max="14334" width="7.625" style="132" customWidth="1"/>
    <col min="14335" max="14337" width="6.875" style="132" customWidth="1"/>
    <col min="14338" max="14339" width="8.5" style="132" customWidth="1"/>
    <col min="14340" max="14585" width="9.375" style="132"/>
    <col min="14586" max="14586" width="18.5" style="132" customWidth="1"/>
    <col min="14587" max="14587" width="7.625" style="132" customWidth="1"/>
    <col min="14588" max="14588" width="8.5" style="132" customWidth="1"/>
    <col min="14589" max="14590" width="7.625" style="132" customWidth="1"/>
    <col min="14591" max="14593" width="6.875" style="132" customWidth="1"/>
    <col min="14594" max="14595" width="8.5" style="132" customWidth="1"/>
    <col min="14596" max="14841" width="9.375" style="132"/>
    <col min="14842" max="14842" width="18.5" style="132" customWidth="1"/>
    <col min="14843" max="14843" width="7.625" style="132" customWidth="1"/>
    <col min="14844" max="14844" width="8.5" style="132" customWidth="1"/>
    <col min="14845" max="14846" width="7.625" style="132" customWidth="1"/>
    <col min="14847" max="14849" width="6.875" style="132" customWidth="1"/>
    <col min="14850" max="14851" width="8.5" style="132" customWidth="1"/>
    <col min="14852" max="15097" width="9.375" style="132"/>
    <col min="15098" max="15098" width="18.5" style="132" customWidth="1"/>
    <col min="15099" max="15099" width="7.625" style="132" customWidth="1"/>
    <col min="15100" max="15100" width="8.5" style="132" customWidth="1"/>
    <col min="15101" max="15102" width="7.625" style="132" customWidth="1"/>
    <col min="15103" max="15105" width="6.875" style="132" customWidth="1"/>
    <col min="15106" max="15107" width="8.5" style="132" customWidth="1"/>
    <col min="15108" max="15353" width="9.375" style="132"/>
    <col min="15354" max="15354" width="18.5" style="132" customWidth="1"/>
    <col min="15355" max="15355" width="7.625" style="132" customWidth="1"/>
    <col min="15356" max="15356" width="8.5" style="132" customWidth="1"/>
    <col min="15357" max="15358" width="7.625" style="132" customWidth="1"/>
    <col min="15359" max="15361" width="6.875" style="132" customWidth="1"/>
    <col min="15362" max="15363" width="8.5" style="132" customWidth="1"/>
    <col min="15364" max="15609" width="9.375" style="132"/>
    <col min="15610" max="15610" width="18.5" style="132" customWidth="1"/>
    <col min="15611" max="15611" width="7.625" style="132" customWidth="1"/>
    <col min="15612" max="15612" width="8.5" style="132" customWidth="1"/>
    <col min="15613" max="15614" width="7.625" style="132" customWidth="1"/>
    <col min="15615" max="15617" width="6.875" style="132" customWidth="1"/>
    <col min="15618" max="15619" width="8.5" style="132" customWidth="1"/>
    <col min="15620" max="15865" width="9.375" style="132"/>
    <col min="15866" max="15866" width="18.5" style="132" customWidth="1"/>
    <col min="15867" max="15867" width="7.625" style="132" customWidth="1"/>
    <col min="15868" max="15868" width="8.5" style="132" customWidth="1"/>
    <col min="15869" max="15870" width="7.625" style="132" customWidth="1"/>
    <col min="15871" max="15873" width="6.875" style="132" customWidth="1"/>
    <col min="15874" max="15875" width="8.5" style="132" customWidth="1"/>
    <col min="15876" max="16121" width="9.375" style="132"/>
    <col min="16122" max="16122" width="18.5" style="132" customWidth="1"/>
    <col min="16123" max="16123" width="7.625" style="132" customWidth="1"/>
    <col min="16124" max="16124" width="8.5" style="132" customWidth="1"/>
    <col min="16125" max="16126" width="7.625" style="132" customWidth="1"/>
    <col min="16127" max="16129" width="6.875" style="132" customWidth="1"/>
    <col min="16130" max="16131" width="8.5" style="132" customWidth="1"/>
    <col min="16132" max="16384" width="9.375" style="132"/>
  </cols>
  <sheetData>
    <row r="1" spans="1:10" s="128" customFormat="1" ht="27" customHeight="1">
      <c r="A1" s="124"/>
      <c r="B1" s="124"/>
      <c r="C1" s="125" t="s">
        <v>203</v>
      </c>
      <c r="D1" s="124"/>
      <c r="E1" s="124"/>
      <c r="F1" s="126"/>
      <c r="G1" s="126"/>
      <c r="H1" s="127"/>
      <c r="I1" s="124"/>
      <c r="J1" s="124"/>
    </row>
    <row r="2" spans="1:10" ht="12.75" thickBot="1">
      <c r="A2" s="129"/>
      <c r="B2" s="129"/>
      <c r="C2" s="129"/>
      <c r="D2" s="129"/>
      <c r="E2" s="129"/>
      <c r="F2" s="130"/>
      <c r="G2" s="130"/>
      <c r="H2" s="131"/>
      <c r="I2" s="129"/>
      <c r="J2" s="129"/>
    </row>
    <row r="3" spans="1:10" ht="19.899999999999999" customHeight="1">
      <c r="A3" s="262" t="s">
        <v>157</v>
      </c>
      <c r="B3" s="264" t="s">
        <v>158</v>
      </c>
      <c r="C3" s="266" t="s">
        <v>159</v>
      </c>
      <c r="D3" s="268" t="s">
        <v>160</v>
      </c>
      <c r="E3" s="270" t="s">
        <v>161</v>
      </c>
      <c r="F3" s="272" t="s">
        <v>162</v>
      </c>
      <c r="G3" s="273"/>
      <c r="H3" s="274"/>
      <c r="I3" s="275" t="s">
        <v>209</v>
      </c>
      <c r="J3" s="277" t="s">
        <v>210</v>
      </c>
    </row>
    <row r="4" spans="1:10" ht="19.149999999999999" customHeight="1" thickBot="1">
      <c r="A4" s="263"/>
      <c r="B4" s="265"/>
      <c r="C4" s="267"/>
      <c r="D4" s="269"/>
      <c r="E4" s="271"/>
      <c r="F4" s="133" t="s">
        <v>163</v>
      </c>
      <c r="G4" s="134" t="s">
        <v>164</v>
      </c>
      <c r="H4" s="135" t="s">
        <v>165</v>
      </c>
      <c r="I4" s="276"/>
      <c r="J4" s="278"/>
    </row>
    <row r="5" spans="1:10" ht="21.2" customHeight="1">
      <c r="A5" s="136" t="s">
        <v>211</v>
      </c>
      <c r="B5" s="137">
        <v>3247</v>
      </c>
      <c r="C5" s="138">
        <f t="shared" ref="C5:C21" si="0">SUM(D5:E5)</f>
        <v>18259</v>
      </c>
      <c r="D5" s="139">
        <v>9082</v>
      </c>
      <c r="E5" s="140">
        <v>9177</v>
      </c>
      <c r="F5" s="141" t="s">
        <v>166</v>
      </c>
      <c r="G5" s="142" t="s">
        <v>167</v>
      </c>
      <c r="H5" s="143" t="s">
        <v>168</v>
      </c>
      <c r="I5" s="144">
        <f t="shared" ref="I5:I27" si="1">C5/B5</f>
        <v>5.6233446258084383</v>
      </c>
      <c r="J5" s="145">
        <v>645.4</v>
      </c>
    </row>
    <row r="6" spans="1:10" ht="21.2" customHeight="1">
      <c r="A6" s="146" t="s">
        <v>169</v>
      </c>
      <c r="B6" s="147">
        <v>3830</v>
      </c>
      <c r="C6" s="148">
        <f t="shared" si="0"/>
        <v>20890</v>
      </c>
      <c r="D6" s="149">
        <v>10516</v>
      </c>
      <c r="E6" s="150">
        <v>10374</v>
      </c>
      <c r="F6" s="151">
        <f t="shared" ref="F6:G27" si="2">B6-B5</f>
        <v>583</v>
      </c>
      <c r="G6" s="152">
        <f t="shared" si="2"/>
        <v>2631</v>
      </c>
      <c r="H6" s="153">
        <f t="shared" ref="H6:H21" si="3">(C6/C5-1)*100</f>
        <v>14.409332384029794</v>
      </c>
      <c r="I6" s="154">
        <f t="shared" si="1"/>
        <v>5.4543080939947783</v>
      </c>
      <c r="J6" s="155">
        <v>738.4</v>
      </c>
    </row>
    <row r="7" spans="1:10" ht="21.2" customHeight="1">
      <c r="A7" s="146" t="s">
        <v>212</v>
      </c>
      <c r="B7" s="147">
        <v>4160</v>
      </c>
      <c r="C7" s="148">
        <f t="shared" si="0"/>
        <v>22702</v>
      </c>
      <c r="D7" s="149">
        <v>11280</v>
      </c>
      <c r="E7" s="150">
        <v>11422</v>
      </c>
      <c r="F7" s="151">
        <f t="shared" si="2"/>
        <v>330</v>
      </c>
      <c r="G7" s="152">
        <f t="shared" si="2"/>
        <v>1812</v>
      </c>
      <c r="H7" s="153">
        <f t="shared" si="3"/>
        <v>8.6740067017711873</v>
      </c>
      <c r="I7" s="154">
        <f t="shared" si="1"/>
        <v>5.4572115384615385</v>
      </c>
      <c r="J7" s="155">
        <v>802.5</v>
      </c>
    </row>
    <row r="8" spans="1:10" ht="21.2" customHeight="1">
      <c r="A8" s="146" t="s">
        <v>170</v>
      </c>
      <c r="B8" s="147">
        <v>4729</v>
      </c>
      <c r="C8" s="148">
        <f t="shared" si="0"/>
        <v>25078</v>
      </c>
      <c r="D8" s="149">
        <v>12419</v>
      </c>
      <c r="E8" s="150">
        <v>12659</v>
      </c>
      <c r="F8" s="151">
        <f t="shared" si="2"/>
        <v>569</v>
      </c>
      <c r="G8" s="152">
        <f t="shared" si="2"/>
        <v>2376</v>
      </c>
      <c r="H8" s="153">
        <f t="shared" si="3"/>
        <v>10.466038234516773</v>
      </c>
      <c r="I8" s="154">
        <f t="shared" si="1"/>
        <v>5.3030238951152464</v>
      </c>
      <c r="J8" s="155">
        <v>886.5</v>
      </c>
    </row>
    <row r="9" spans="1:10" ht="21.2" customHeight="1">
      <c r="A9" s="146" t="s">
        <v>171</v>
      </c>
      <c r="B9" s="147">
        <v>5646</v>
      </c>
      <c r="C9" s="148">
        <f t="shared" si="0"/>
        <v>29567</v>
      </c>
      <c r="D9" s="149">
        <v>14900</v>
      </c>
      <c r="E9" s="150">
        <v>14667</v>
      </c>
      <c r="F9" s="151">
        <f t="shared" si="2"/>
        <v>917</v>
      </c>
      <c r="G9" s="152">
        <f t="shared" si="2"/>
        <v>4489</v>
      </c>
      <c r="H9" s="153">
        <f t="shared" si="3"/>
        <v>17.900151527235032</v>
      </c>
      <c r="I9" s="154">
        <f t="shared" si="1"/>
        <v>5.2368048175699613</v>
      </c>
      <c r="J9" s="155">
        <v>1045.0999999999999</v>
      </c>
    </row>
    <row r="10" spans="1:10" ht="21.2" customHeight="1">
      <c r="A10" s="146" t="s">
        <v>213</v>
      </c>
      <c r="B10" s="147">
        <v>9055</v>
      </c>
      <c r="C10" s="148">
        <f t="shared" si="0"/>
        <v>43315</v>
      </c>
      <c r="D10" s="149">
        <v>21286</v>
      </c>
      <c r="E10" s="150">
        <v>22029</v>
      </c>
      <c r="F10" s="151">
        <f t="shared" si="2"/>
        <v>3409</v>
      </c>
      <c r="G10" s="152">
        <f t="shared" si="2"/>
        <v>13748</v>
      </c>
      <c r="H10" s="153">
        <f t="shared" si="3"/>
        <v>46.497784692393537</v>
      </c>
      <c r="I10" s="154">
        <f t="shared" si="1"/>
        <v>4.7835450027609054</v>
      </c>
      <c r="J10" s="155">
        <v>1408.5</v>
      </c>
    </row>
    <row r="11" spans="1:10" ht="21.2" customHeight="1">
      <c r="A11" s="146" t="s">
        <v>172</v>
      </c>
      <c r="B11" s="147">
        <v>9717</v>
      </c>
      <c r="C11" s="148">
        <f t="shared" si="0"/>
        <v>47013</v>
      </c>
      <c r="D11" s="149">
        <v>23142</v>
      </c>
      <c r="E11" s="150">
        <v>23871</v>
      </c>
      <c r="F11" s="151">
        <f t="shared" si="2"/>
        <v>662</v>
      </c>
      <c r="G11" s="152">
        <f t="shared" si="2"/>
        <v>3698</v>
      </c>
      <c r="H11" s="153">
        <f t="shared" si="3"/>
        <v>8.5374581553734341</v>
      </c>
      <c r="I11" s="154">
        <f t="shared" si="1"/>
        <v>4.8382216733559744</v>
      </c>
      <c r="J11" s="155">
        <v>1661.8</v>
      </c>
    </row>
    <row r="12" spans="1:10" ht="21.2" customHeight="1">
      <c r="A12" s="146" t="s">
        <v>173</v>
      </c>
      <c r="B12" s="147">
        <v>11850</v>
      </c>
      <c r="C12" s="148">
        <f t="shared" si="0"/>
        <v>56895</v>
      </c>
      <c r="D12" s="149">
        <v>28083</v>
      </c>
      <c r="E12" s="150">
        <v>28812</v>
      </c>
      <c r="F12" s="151">
        <f>B12-B11</f>
        <v>2133</v>
      </c>
      <c r="G12" s="152">
        <f>C12-C11</f>
        <v>9882</v>
      </c>
      <c r="H12" s="153">
        <f>(C12/C11-1)*100</f>
        <v>21.019717950354156</v>
      </c>
      <c r="I12" s="154">
        <f t="shared" si="1"/>
        <v>4.80126582278481</v>
      </c>
      <c r="J12" s="155">
        <v>1591</v>
      </c>
    </row>
    <row r="13" spans="1:10" ht="21.2" customHeight="1">
      <c r="A13" s="146" t="s">
        <v>174</v>
      </c>
      <c r="B13" s="147">
        <v>15354</v>
      </c>
      <c r="C13" s="148">
        <f t="shared" si="0"/>
        <v>68054</v>
      </c>
      <c r="D13" s="149">
        <v>33621</v>
      </c>
      <c r="E13" s="150">
        <v>34433</v>
      </c>
      <c r="F13" s="151">
        <f t="shared" si="2"/>
        <v>3504</v>
      </c>
      <c r="G13" s="152">
        <f t="shared" si="2"/>
        <v>11159</v>
      </c>
      <c r="H13" s="153">
        <f t="shared" si="3"/>
        <v>19.61332278759118</v>
      </c>
      <c r="I13" s="154">
        <f t="shared" si="1"/>
        <v>4.4323303373713694</v>
      </c>
      <c r="J13" s="155">
        <v>1903.1</v>
      </c>
    </row>
    <row r="14" spans="1:10" ht="21.2" customHeight="1">
      <c r="A14" s="146" t="s">
        <v>175</v>
      </c>
      <c r="B14" s="147">
        <v>25510</v>
      </c>
      <c r="C14" s="148">
        <f t="shared" si="0"/>
        <v>100081</v>
      </c>
      <c r="D14" s="149">
        <v>50266</v>
      </c>
      <c r="E14" s="150">
        <v>49815</v>
      </c>
      <c r="F14" s="151">
        <f t="shared" si="2"/>
        <v>10156</v>
      </c>
      <c r="G14" s="152">
        <f t="shared" si="2"/>
        <v>32027</v>
      </c>
      <c r="H14" s="153">
        <f t="shared" si="3"/>
        <v>47.061157316248867</v>
      </c>
      <c r="I14" s="154">
        <f t="shared" si="1"/>
        <v>3.9232065856526854</v>
      </c>
      <c r="J14" s="155">
        <v>2798.7</v>
      </c>
    </row>
    <row r="15" spans="1:10" ht="21.2" customHeight="1">
      <c r="A15" s="146" t="s">
        <v>176</v>
      </c>
      <c r="B15" s="147">
        <v>35467</v>
      </c>
      <c r="C15" s="148">
        <f t="shared" si="0"/>
        <v>129621</v>
      </c>
      <c r="D15" s="149">
        <v>64934</v>
      </c>
      <c r="E15" s="150">
        <v>64687</v>
      </c>
      <c r="F15" s="151">
        <f t="shared" si="2"/>
        <v>9957</v>
      </c>
      <c r="G15" s="152">
        <f t="shared" si="2"/>
        <v>29540</v>
      </c>
      <c r="H15" s="153">
        <f t="shared" si="3"/>
        <v>29.516091965507929</v>
      </c>
      <c r="I15" s="154">
        <f t="shared" si="1"/>
        <v>3.654693094989709</v>
      </c>
      <c r="J15" s="155">
        <v>3624.7</v>
      </c>
    </row>
    <row r="16" spans="1:10" ht="21.2" customHeight="1">
      <c r="A16" s="146" t="s">
        <v>214</v>
      </c>
      <c r="B16" s="147">
        <v>43520</v>
      </c>
      <c r="C16" s="148">
        <f t="shared" si="0"/>
        <v>152023</v>
      </c>
      <c r="D16" s="149">
        <v>75954</v>
      </c>
      <c r="E16" s="150">
        <v>76069</v>
      </c>
      <c r="F16" s="151">
        <f t="shared" si="2"/>
        <v>8053</v>
      </c>
      <c r="G16" s="152">
        <f t="shared" si="2"/>
        <v>22402</v>
      </c>
      <c r="H16" s="153">
        <f t="shared" si="3"/>
        <v>17.282693390731431</v>
      </c>
      <c r="I16" s="154">
        <f t="shared" si="1"/>
        <v>3.4931755514705882</v>
      </c>
      <c r="J16" s="155">
        <v>4251.2</v>
      </c>
    </row>
    <row r="17" spans="1:10" ht="21.2" customHeight="1">
      <c r="A17" s="146" t="s">
        <v>177</v>
      </c>
      <c r="B17" s="147">
        <v>51715</v>
      </c>
      <c r="C17" s="148">
        <f t="shared" si="0"/>
        <v>171016</v>
      </c>
      <c r="D17" s="149">
        <v>85621</v>
      </c>
      <c r="E17" s="150">
        <v>85395</v>
      </c>
      <c r="F17" s="151">
        <f t="shared" si="2"/>
        <v>8195</v>
      </c>
      <c r="G17" s="152">
        <f t="shared" si="2"/>
        <v>18993</v>
      </c>
      <c r="H17" s="153">
        <f t="shared" si="3"/>
        <v>12.49350427237983</v>
      </c>
      <c r="I17" s="154">
        <f t="shared" si="1"/>
        <v>3.3068935511940443</v>
      </c>
      <c r="J17" s="155">
        <v>4782.3</v>
      </c>
    </row>
    <row r="18" spans="1:10" ht="21.2" customHeight="1">
      <c r="A18" s="146" t="s">
        <v>178</v>
      </c>
      <c r="B18" s="147">
        <v>57377</v>
      </c>
      <c r="C18" s="148">
        <f t="shared" si="0"/>
        <v>185030</v>
      </c>
      <c r="D18" s="149">
        <v>92444</v>
      </c>
      <c r="E18" s="150">
        <v>92586</v>
      </c>
      <c r="F18" s="151">
        <f t="shared" si="2"/>
        <v>5662</v>
      </c>
      <c r="G18" s="152">
        <f t="shared" si="2"/>
        <v>14014</v>
      </c>
      <c r="H18" s="153">
        <f t="shared" si="3"/>
        <v>8.1945548954483804</v>
      </c>
      <c r="I18" s="154">
        <f t="shared" si="1"/>
        <v>3.2248113355525732</v>
      </c>
      <c r="J18" s="155">
        <v>5174.2</v>
      </c>
    </row>
    <row r="19" spans="1:10" ht="21.2" customHeight="1">
      <c r="A19" s="146" t="s">
        <v>215</v>
      </c>
      <c r="B19" s="147">
        <v>66729</v>
      </c>
      <c r="C19" s="148">
        <f t="shared" si="0"/>
        <v>201675</v>
      </c>
      <c r="D19" s="149">
        <v>100820</v>
      </c>
      <c r="E19" s="150">
        <v>100855</v>
      </c>
      <c r="F19" s="151">
        <f t="shared" si="2"/>
        <v>9352</v>
      </c>
      <c r="G19" s="152">
        <f t="shared" si="2"/>
        <v>16645</v>
      </c>
      <c r="H19" s="153">
        <f t="shared" si="3"/>
        <v>8.9958385126736253</v>
      </c>
      <c r="I19" s="154">
        <f t="shared" si="1"/>
        <v>3.0222991502944745</v>
      </c>
      <c r="J19" s="155">
        <f>C19/35.71</f>
        <v>5647.577709325119</v>
      </c>
    </row>
    <row r="20" spans="1:10" ht="21.2" customHeight="1">
      <c r="A20" s="146" t="s">
        <v>216</v>
      </c>
      <c r="B20" s="147">
        <v>74032</v>
      </c>
      <c r="C20" s="148">
        <f t="shared" si="0"/>
        <v>212874</v>
      </c>
      <c r="D20" s="149">
        <v>106035</v>
      </c>
      <c r="E20" s="150">
        <v>106839</v>
      </c>
      <c r="F20" s="151">
        <f t="shared" si="2"/>
        <v>7303</v>
      </c>
      <c r="G20" s="152">
        <f t="shared" si="2"/>
        <v>11199</v>
      </c>
      <c r="H20" s="153">
        <f t="shared" si="3"/>
        <v>5.5529936779471933</v>
      </c>
      <c r="I20" s="154">
        <f t="shared" si="1"/>
        <v>2.8754322455154528</v>
      </c>
      <c r="J20" s="156">
        <f t="shared" ref="J20:J22" si="4">C20/35.71</f>
        <v>5961.1873424810974</v>
      </c>
    </row>
    <row r="21" spans="1:10" ht="21.2" customHeight="1">
      <c r="A21" s="157" t="s">
        <v>179</v>
      </c>
      <c r="B21" s="158">
        <v>80959</v>
      </c>
      <c r="C21" s="159">
        <f t="shared" si="0"/>
        <v>220809</v>
      </c>
      <c r="D21" s="160">
        <v>109494</v>
      </c>
      <c r="E21" s="161">
        <v>111315</v>
      </c>
      <c r="F21" s="162">
        <f t="shared" si="2"/>
        <v>6927</v>
      </c>
      <c r="G21" s="163">
        <f t="shared" si="2"/>
        <v>7935</v>
      </c>
      <c r="H21" s="164">
        <f t="shared" si="3"/>
        <v>3.7275571464810087</v>
      </c>
      <c r="I21" s="165">
        <f t="shared" si="1"/>
        <v>2.727417581738905</v>
      </c>
      <c r="J21" s="166">
        <f t="shared" si="4"/>
        <v>6183.3940072808737</v>
      </c>
    </row>
    <row r="22" spans="1:10" ht="21.2" customHeight="1">
      <c r="A22" s="146" t="s">
        <v>180</v>
      </c>
      <c r="B22" s="147">
        <v>87992</v>
      </c>
      <c r="C22" s="148">
        <f t="shared" ref="C22:C27" si="5">SUM(D22:E22)</f>
        <v>228420</v>
      </c>
      <c r="D22" s="149">
        <v>113272</v>
      </c>
      <c r="E22" s="150">
        <v>115148</v>
      </c>
      <c r="F22" s="151">
        <f t="shared" si="2"/>
        <v>7033</v>
      </c>
      <c r="G22" s="152">
        <f t="shared" si="2"/>
        <v>7611</v>
      </c>
      <c r="H22" s="153">
        <f>(C22/C21-1)*100</f>
        <v>3.4468703721315608</v>
      </c>
      <c r="I22" s="154">
        <f t="shared" si="1"/>
        <v>2.5959178107100644</v>
      </c>
      <c r="J22" s="156">
        <f t="shared" si="4"/>
        <v>6396.5275833099968</v>
      </c>
    </row>
    <row r="23" spans="1:10" ht="21.2" customHeight="1">
      <c r="A23" s="157" t="s">
        <v>181</v>
      </c>
      <c r="B23" s="158">
        <v>93445</v>
      </c>
      <c r="C23" s="159">
        <f t="shared" si="5"/>
        <v>235081</v>
      </c>
      <c r="D23" s="160">
        <v>115245</v>
      </c>
      <c r="E23" s="167">
        <v>119836</v>
      </c>
      <c r="F23" s="162">
        <f>B23-B22</f>
        <v>5453</v>
      </c>
      <c r="G23" s="163">
        <f>C23-C22</f>
        <v>6661</v>
      </c>
      <c r="H23" s="168">
        <f>(C23/C22-1)*100</f>
        <v>2.9161194291217996</v>
      </c>
      <c r="I23" s="165">
        <f>C23/B23</f>
        <v>2.5157151265450266</v>
      </c>
      <c r="J23" s="169">
        <f>C23/35.71</f>
        <v>6583.0579669560348</v>
      </c>
    </row>
    <row r="24" spans="1:10" ht="21.2" customHeight="1">
      <c r="A24" s="146" t="s">
        <v>182</v>
      </c>
      <c r="B24" s="147">
        <v>97951</v>
      </c>
      <c r="C24" s="148">
        <f t="shared" si="5"/>
        <v>239348</v>
      </c>
      <c r="D24" s="149">
        <v>116894</v>
      </c>
      <c r="E24" s="170">
        <v>122454</v>
      </c>
      <c r="F24" s="151">
        <f ca="1">B24-OFFSET(B24,-1,0)</f>
        <v>4506</v>
      </c>
      <c r="G24" s="152">
        <f ca="1">C24-OFFSET(C24,-1,0)</f>
        <v>4267</v>
      </c>
      <c r="H24" s="171">
        <f ca="1">(C24/OFFSET(C24,-1,0)-1)*100</f>
        <v>1.8151190440741649</v>
      </c>
      <c r="I24" s="154">
        <f>C24/B24</f>
        <v>2.4435483047646271</v>
      </c>
      <c r="J24" s="172">
        <f>C24/35.7</f>
        <v>6704.425770308123</v>
      </c>
    </row>
    <row r="25" spans="1:10" ht="21.2" customHeight="1" thickBot="1">
      <c r="A25" s="173">
        <v>43374</v>
      </c>
      <c r="B25" s="174">
        <v>101862</v>
      </c>
      <c r="C25" s="148">
        <v>242003</v>
      </c>
      <c r="D25" s="175">
        <v>117872</v>
      </c>
      <c r="E25" s="176">
        <v>124131</v>
      </c>
      <c r="F25" s="177">
        <f>B25-B24</f>
        <v>3911</v>
      </c>
      <c r="G25" s="178">
        <f>C25-C24</f>
        <v>2655</v>
      </c>
      <c r="H25" s="179">
        <f ca="1">(C25/OFFSET(C25,-1,0)-1)*100</f>
        <v>1.1092634991727524</v>
      </c>
      <c r="I25" s="154">
        <f>C25/B25</f>
        <v>2.3757927391961675</v>
      </c>
      <c r="J25" s="172">
        <f>C25/35.7</f>
        <v>6778.7955182072819</v>
      </c>
    </row>
    <row r="26" spans="1:10" ht="21.2" customHeight="1" thickBot="1">
      <c r="A26" s="180" t="s">
        <v>218</v>
      </c>
      <c r="B26" s="181">
        <v>102827</v>
      </c>
      <c r="C26" s="182">
        <v>241913</v>
      </c>
      <c r="D26" s="183">
        <v>117766</v>
      </c>
      <c r="E26" s="184">
        <v>124147</v>
      </c>
      <c r="F26" s="185">
        <f>SUM(B26-B25)</f>
        <v>965</v>
      </c>
      <c r="G26" s="186">
        <f>C26-C25</f>
        <v>-90</v>
      </c>
      <c r="H26" s="187">
        <f ca="1">(C26/OFFSET(C26,-1,0)-1)*100</f>
        <v>-3.7189621616262603E-2</v>
      </c>
      <c r="I26" s="188">
        <f t="shared" si="1"/>
        <v>2.3526213932138447</v>
      </c>
      <c r="J26" s="189">
        <f>C26/35.7</f>
        <v>6776.2745098039213</v>
      </c>
    </row>
    <row r="27" spans="1:10" ht="21.2" customHeight="1" thickBot="1">
      <c r="A27" s="180" t="s">
        <v>217</v>
      </c>
      <c r="B27" s="181">
        <v>102867</v>
      </c>
      <c r="C27" s="182">
        <f t="shared" si="5"/>
        <v>241887</v>
      </c>
      <c r="D27" s="183">
        <v>117749</v>
      </c>
      <c r="E27" s="184">
        <v>124138</v>
      </c>
      <c r="F27" s="185">
        <f t="shared" si="2"/>
        <v>40</v>
      </c>
      <c r="G27" s="186">
        <f t="shared" si="2"/>
        <v>-26</v>
      </c>
      <c r="H27" s="190">
        <f ca="1">(C27/OFFSET(C27,-1,0)-1)*100</f>
        <v>-1.0747665483046287E-2</v>
      </c>
      <c r="I27" s="191">
        <f t="shared" si="1"/>
        <v>2.3514538190090115</v>
      </c>
      <c r="J27" s="192">
        <f>C27/35.7</f>
        <v>6775.5462184873941</v>
      </c>
    </row>
    <row r="28" spans="1:10" ht="21.2" customHeight="1" thickBot="1">
      <c r="A28" s="193" t="s">
        <v>183</v>
      </c>
      <c r="B28" s="194">
        <f>B27-B25</f>
        <v>1005</v>
      </c>
      <c r="C28" s="195">
        <f>C27-C25</f>
        <v>-116</v>
      </c>
      <c r="D28" s="195">
        <f t="shared" ref="D28:E28" si="6">D27-D25</f>
        <v>-123</v>
      </c>
      <c r="E28" s="195">
        <f t="shared" si="6"/>
        <v>7</v>
      </c>
      <c r="F28" s="196"/>
      <c r="G28" s="197"/>
      <c r="H28" s="198"/>
      <c r="I28" s="199"/>
      <c r="J28" s="199"/>
    </row>
    <row r="29" spans="1:10" ht="15" customHeight="1">
      <c r="A29" s="200" t="s">
        <v>204</v>
      </c>
      <c r="B29" s="201"/>
      <c r="C29" s="201"/>
      <c r="D29" s="201"/>
      <c r="E29" s="201"/>
      <c r="F29" s="202"/>
      <c r="G29" s="202"/>
      <c r="H29" s="203"/>
      <c r="I29" s="201"/>
      <c r="J29" s="201"/>
    </row>
    <row r="30" spans="1:10" ht="15" customHeight="1">
      <c r="A30" s="204" t="s">
        <v>205</v>
      </c>
      <c r="B30" s="204"/>
      <c r="C30" s="204"/>
      <c r="D30" s="204"/>
      <c r="E30" s="204"/>
      <c r="F30" s="204"/>
      <c r="G30" s="204"/>
      <c r="H30" s="204"/>
      <c r="I30" s="204"/>
      <c r="J30" s="204"/>
    </row>
    <row r="31" spans="1:10" ht="15" customHeight="1">
      <c r="A31" s="204" t="s">
        <v>184</v>
      </c>
      <c r="B31" s="204"/>
      <c r="C31" s="204"/>
      <c r="D31" s="204"/>
      <c r="E31" s="204"/>
      <c r="F31" s="204"/>
      <c r="G31" s="204"/>
      <c r="H31" s="204"/>
      <c r="I31" s="204"/>
      <c r="J31" s="204"/>
    </row>
    <row r="32" spans="1:10" ht="15" customHeight="1">
      <c r="A32" s="204" t="s">
        <v>185</v>
      </c>
      <c r="B32" s="204"/>
      <c r="C32" s="204"/>
      <c r="D32" s="204"/>
      <c r="E32" s="204"/>
      <c r="F32" s="204"/>
      <c r="G32" s="204"/>
      <c r="H32" s="204"/>
      <c r="I32" s="204"/>
      <c r="J32" s="204"/>
    </row>
    <row r="33" spans="1:10" ht="15" customHeight="1">
      <c r="A33" s="204" t="s">
        <v>206</v>
      </c>
      <c r="B33" s="204"/>
      <c r="C33" s="204"/>
      <c r="D33" s="204"/>
      <c r="E33" s="204"/>
      <c r="F33" s="204"/>
      <c r="G33" s="204"/>
      <c r="H33" s="204"/>
      <c r="I33" s="204"/>
      <c r="J33" s="204"/>
    </row>
    <row r="34" spans="1:10" ht="15" customHeight="1">
      <c r="A34" s="204"/>
      <c r="B34" s="204"/>
      <c r="C34" s="204"/>
      <c r="D34" s="204"/>
      <c r="E34" s="204"/>
      <c r="F34" s="204"/>
      <c r="G34" s="204"/>
      <c r="H34" s="204"/>
      <c r="I34" s="204"/>
      <c r="J34" s="204"/>
    </row>
    <row r="35" spans="1:10" s="205" customFormat="1" ht="15" customHeight="1">
      <c r="A35" s="204" t="s">
        <v>186</v>
      </c>
      <c r="B35" s="204"/>
      <c r="C35" s="204"/>
      <c r="D35" s="204"/>
      <c r="E35" s="204"/>
      <c r="F35" s="204"/>
      <c r="G35" s="204"/>
      <c r="H35" s="204"/>
      <c r="I35" s="204"/>
      <c r="J35" s="204"/>
    </row>
    <row r="36" spans="1:10" s="205" customFormat="1" ht="15" customHeight="1">
      <c r="A36" s="204" t="s">
        <v>207</v>
      </c>
      <c r="B36" s="204"/>
      <c r="C36" s="204"/>
      <c r="D36" s="204"/>
      <c r="E36" s="204"/>
      <c r="F36" s="204"/>
      <c r="G36" s="204"/>
      <c r="H36" s="204"/>
      <c r="I36" s="204"/>
      <c r="J36" s="204"/>
    </row>
    <row r="37" spans="1:10" s="205" customFormat="1" ht="15" customHeight="1">
      <c r="A37" s="204"/>
      <c r="B37" s="204"/>
      <c r="C37" s="204"/>
      <c r="D37" s="204"/>
      <c r="E37" s="204"/>
      <c r="F37" s="204"/>
      <c r="G37" s="204"/>
      <c r="H37" s="204"/>
      <c r="I37" s="204"/>
      <c r="J37" s="204"/>
    </row>
    <row r="38" spans="1:10" ht="15" customHeight="1" thickBot="1">
      <c r="A38" s="206"/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24" customHeight="1">
      <c r="A39" s="201"/>
      <c r="B39" s="201"/>
      <c r="C39" s="201"/>
      <c r="D39" s="201"/>
      <c r="E39" s="201"/>
      <c r="F39" s="279" t="s">
        <v>187</v>
      </c>
      <c r="G39" s="281" t="s">
        <v>188</v>
      </c>
      <c r="H39" s="281"/>
      <c r="I39" s="281"/>
      <c r="J39" s="281"/>
    </row>
    <row r="40" spans="1:10" ht="24" customHeight="1" thickBot="1">
      <c r="A40" s="201"/>
      <c r="B40" s="201"/>
      <c r="C40" s="201"/>
      <c r="D40" s="201"/>
      <c r="E40" s="201"/>
      <c r="F40" s="280"/>
      <c r="G40" s="282" t="s">
        <v>189</v>
      </c>
      <c r="H40" s="283"/>
      <c r="I40" s="283"/>
      <c r="J40" s="283"/>
    </row>
    <row r="41" spans="1:10" ht="24" customHeight="1">
      <c r="A41" s="201"/>
      <c r="B41" s="201"/>
      <c r="C41" s="201"/>
      <c r="D41" s="201"/>
      <c r="E41" s="201"/>
      <c r="F41" s="261" t="s">
        <v>208</v>
      </c>
      <c r="G41" s="261"/>
      <c r="H41" s="261"/>
      <c r="I41" s="261"/>
      <c r="J41" s="261"/>
    </row>
    <row r="42" spans="1:10" ht="24" customHeight="1"/>
    <row r="43" spans="1:10" ht="24" customHeight="1"/>
    <row r="44" spans="1:10" ht="24" customHeight="1"/>
    <row r="45" spans="1:10" ht="24" customHeight="1"/>
    <row r="46" spans="1:10" ht="24" customHeight="1"/>
    <row r="47" spans="1:10" ht="24" customHeight="1"/>
    <row r="48" spans="1:10" ht="24" customHeight="1"/>
    <row r="49" spans="5:8" ht="24" customHeight="1">
      <c r="E49" s="209"/>
    </row>
    <row r="50" spans="5:8" ht="24" customHeight="1">
      <c r="E50" s="209"/>
    </row>
    <row r="51" spans="5:8" ht="24" customHeight="1">
      <c r="E51" s="209"/>
    </row>
    <row r="52" spans="5:8" ht="24" customHeight="1"/>
    <row r="53" spans="5:8" ht="24" customHeight="1"/>
    <row r="54" spans="5:8" ht="24" customHeight="1">
      <c r="F54" s="132"/>
      <c r="G54" s="132"/>
      <c r="H54" s="132"/>
    </row>
    <row r="55" spans="5:8" ht="24" customHeight="1">
      <c r="F55" s="132"/>
      <c r="G55" s="132"/>
      <c r="H55" s="132"/>
    </row>
    <row r="56" spans="5:8" ht="24" customHeight="1">
      <c r="F56" s="132"/>
      <c r="G56" s="132"/>
      <c r="H56" s="132"/>
    </row>
    <row r="57" spans="5:8" ht="24" customHeight="1">
      <c r="F57" s="132"/>
      <c r="G57" s="132"/>
      <c r="H57" s="132"/>
    </row>
    <row r="58" spans="5:8" ht="24" customHeight="1">
      <c r="F58" s="132"/>
      <c r="G58" s="132"/>
      <c r="H58" s="132"/>
    </row>
    <row r="59" spans="5:8" ht="24" customHeight="1">
      <c r="F59" s="132"/>
      <c r="G59" s="132"/>
      <c r="H59" s="132"/>
    </row>
    <row r="60" spans="5:8" ht="24" customHeight="1">
      <c r="F60" s="132"/>
      <c r="G60" s="132"/>
      <c r="H60" s="132"/>
    </row>
    <row r="61" spans="5:8" ht="24" customHeight="1">
      <c r="F61" s="132"/>
      <c r="G61" s="132"/>
      <c r="H61" s="132"/>
    </row>
    <row r="62" spans="5:8" ht="24" customHeight="1">
      <c r="F62" s="132"/>
      <c r="G62" s="132"/>
      <c r="H62" s="132"/>
    </row>
    <row r="63" spans="5:8" ht="24" customHeight="1">
      <c r="F63" s="132"/>
      <c r="G63" s="132"/>
      <c r="H63" s="132"/>
    </row>
    <row r="64" spans="5:8" ht="24" customHeight="1">
      <c r="F64" s="132"/>
      <c r="G64" s="132"/>
      <c r="H64" s="132"/>
    </row>
    <row r="65" spans="6:8" ht="24" customHeight="1">
      <c r="F65" s="132"/>
      <c r="G65" s="132"/>
      <c r="H65" s="132"/>
    </row>
    <row r="66" spans="6:8" ht="24" customHeight="1">
      <c r="F66" s="132"/>
      <c r="G66" s="132"/>
      <c r="H66" s="132"/>
    </row>
    <row r="67" spans="6:8" ht="24" customHeight="1">
      <c r="F67" s="132"/>
      <c r="G67" s="132"/>
      <c r="H67" s="132"/>
    </row>
    <row r="68" spans="6:8" ht="24" customHeight="1">
      <c r="F68" s="132"/>
      <c r="G68" s="132"/>
      <c r="H68" s="132"/>
    </row>
    <row r="69" spans="6:8" ht="24" customHeight="1">
      <c r="F69" s="132"/>
      <c r="G69" s="132"/>
      <c r="H69" s="132"/>
    </row>
    <row r="70" spans="6:8" ht="24" customHeight="1">
      <c r="F70" s="132"/>
      <c r="G70" s="132"/>
      <c r="H70" s="132"/>
    </row>
    <row r="71" spans="6:8" ht="24" customHeight="1">
      <c r="F71" s="132"/>
      <c r="G71" s="132"/>
      <c r="H71" s="132"/>
    </row>
    <row r="72" spans="6:8" ht="24" customHeight="1">
      <c r="F72" s="132"/>
      <c r="G72" s="132"/>
      <c r="H72" s="132"/>
    </row>
    <row r="73" spans="6:8" ht="24" customHeight="1">
      <c r="F73" s="132"/>
      <c r="G73" s="132"/>
      <c r="H73" s="132"/>
    </row>
    <row r="74" spans="6:8" ht="24" customHeight="1">
      <c r="F74" s="132"/>
      <c r="G74" s="132"/>
      <c r="H74" s="132"/>
    </row>
    <row r="75" spans="6:8" ht="24" customHeight="1">
      <c r="F75" s="132"/>
      <c r="G75" s="132"/>
      <c r="H75" s="132"/>
    </row>
    <row r="76" spans="6:8" ht="24" customHeight="1">
      <c r="F76" s="132"/>
      <c r="G76" s="132"/>
      <c r="H76" s="132"/>
    </row>
    <row r="77" spans="6:8" ht="24" customHeight="1">
      <c r="F77" s="132"/>
      <c r="G77" s="132"/>
      <c r="H77" s="132"/>
    </row>
  </sheetData>
  <mergeCells count="12">
    <mergeCell ref="F41:J41"/>
    <mergeCell ref="A3:A4"/>
    <mergeCell ref="B3:B4"/>
    <mergeCell ref="C3:C4"/>
    <mergeCell ref="D3:D4"/>
    <mergeCell ref="E3:E4"/>
    <mergeCell ref="F3:H3"/>
    <mergeCell ref="I3:I4"/>
    <mergeCell ref="J3:J4"/>
    <mergeCell ref="F39:F40"/>
    <mergeCell ref="G39:J39"/>
    <mergeCell ref="G40:J40"/>
  </mergeCells>
  <phoneticPr fontId="4"/>
  <pageMargins left="0.64" right="0.71" top="0.76" bottom="0.74" header="0.51180555555555562" footer="0.38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茅ヶ崎市の人口と世帯</vt:lpstr>
      <vt:lpstr>町丁・字別人口と世帯</vt:lpstr>
      <vt:lpstr>人口の推移</vt:lpstr>
      <vt:lpstr>人口の推移!Print_Area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　裕哉</dc:creator>
  <cp:lastModifiedBy>吉井　裕哉</cp:lastModifiedBy>
  <cp:lastPrinted>2019-10-09T02:53:30Z</cp:lastPrinted>
  <dcterms:created xsi:type="dcterms:W3CDTF">2019-10-03T10:36:31Z</dcterms:created>
  <dcterms:modified xsi:type="dcterms:W3CDTF">2019-10-10T03:49:50Z</dcterms:modified>
</cp:coreProperties>
</file>