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45" windowWidth="9645" windowHeight="8685" tabRatio="667" activeTab="0"/>
  </bookViews>
  <sheets>
    <sheet name="仕切り(新）" sheetId="1" r:id="rId1"/>
    <sheet name="1" sheetId="2" r:id="rId2"/>
    <sheet name="2" sheetId="3" r:id="rId3"/>
    <sheet name="3" sheetId="4" r:id="rId4"/>
    <sheet name="4" sheetId="5" r:id="rId5"/>
    <sheet name="5" sheetId="6" r:id="rId6"/>
    <sheet name="6(グラフ）" sheetId="7" r:id="rId7"/>
    <sheet name="★データ" sheetId="8" state="hidden" r:id="rId8"/>
    <sheet name="6(数式あり）" sheetId="9" state="hidden" r:id="rId9"/>
  </sheets>
  <definedNames>
    <definedName name="_xlnm.Print_Area" localSheetId="1">'1'!$A$1:$J$25</definedName>
    <definedName name="_xlnm.Print_Area" localSheetId="2">'2'!$A$1:$L$57</definedName>
    <definedName name="_xlnm.Print_Area" localSheetId="3">'3'!$A$1:$L$35</definedName>
    <definedName name="_xlnm.Print_Area" localSheetId="4">'4'!$A$1:$G$37</definedName>
    <definedName name="_xlnm.Print_Area" localSheetId="5">'5'!$A$1:$I$35</definedName>
    <definedName name="_xlnm.Print_Area" localSheetId="8">'6(数式あり）'!$A$1:$I$35</definedName>
  </definedNames>
  <calcPr fullCalcOnLoad="1"/>
</workbook>
</file>

<file path=xl/sharedStrings.xml><?xml version="1.0" encoding="utf-8"?>
<sst xmlns="http://schemas.openxmlformats.org/spreadsheetml/2006/main" count="435" uniqueCount="275">
  <si>
    <t>方　位</t>
  </si>
  <si>
    <t>地　名</t>
  </si>
  <si>
    <t>方　位</t>
  </si>
  <si>
    <t>地　名</t>
  </si>
  <si>
    <t>緯               度</t>
  </si>
  <si>
    <t>総 面 積</t>
  </si>
  <si>
    <t>種類</t>
  </si>
  <si>
    <t>面積（ha)</t>
  </si>
  <si>
    <t>合計</t>
  </si>
  <si>
    <t>市街化区域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</si>
  <si>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</si>
  <si>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</si>
  <si>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</si>
  <si>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</si>
  <si>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</si>
  <si>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</si>
  <si>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</si>
  <si>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</si>
  <si>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</si>
  <si>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</si>
  <si>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</si>
  <si>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</si>
  <si>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小計</t>
  </si>
  <si>
    <t>市街化調整区域</t>
  </si>
  <si>
    <t>防火地域</t>
  </si>
  <si>
    <t>準防火地域</t>
  </si>
  <si>
    <t>高度地区</t>
  </si>
  <si>
    <t>高度利用地区</t>
  </si>
  <si>
    <t>生産緑地地区</t>
  </si>
  <si>
    <t>田</t>
  </si>
  <si>
    <t>畑</t>
  </si>
  <si>
    <t>宅   地</t>
  </si>
  <si>
    <t>池   沼</t>
  </si>
  <si>
    <t>山   林</t>
  </si>
  <si>
    <t>原   野</t>
  </si>
  <si>
    <t>雑 種 地</t>
  </si>
  <si>
    <t>河川名</t>
  </si>
  <si>
    <t>河川区分</t>
  </si>
  <si>
    <t>管理区分及び管理区間</t>
  </si>
  <si>
    <t>３　河川</t>
  </si>
  <si>
    <t>２　面積及び広ぼう</t>
  </si>
  <si>
    <t>１　位置</t>
  </si>
  <si>
    <t>構成比(%)</t>
  </si>
  <si>
    <t>区分</t>
  </si>
  <si>
    <t>(単位：ha）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</si>
  <si>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</si>
  <si>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</si>
  <si>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</si>
  <si>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</si>
  <si>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</si>
  <si>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</si>
  <si>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</si>
  <si>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大  字  別</t>
  </si>
  <si>
    <t>面    積</t>
  </si>
  <si>
    <t>茅ヶ崎</t>
  </si>
  <si>
    <t>中海岸四丁目</t>
  </si>
  <si>
    <t>中島</t>
  </si>
  <si>
    <t>室田三丁目</t>
  </si>
  <si>
    <t>松が丘二丁目</t>
  </si>
  <si>
    <t>茅ヶ崎一丁目</t>
  </si>
  <si>
    <t>東海岸北一丁目</t>
  </si>
  <si>
    <t>松尾</t>
  </si>
  <si>
    <t>小和田一丁目</t>
  </si>
  <si>
    <t>菱沼海岸</t>
  </si>
  <si>
    <t>茅ヶ崎二丁目</t>
  </si>
  <si>
    <t>東海岸北二丁目</t>
  </si>
  <si>
    <t>柳島一丁目</t>
  </si>
  <si>
    <t>小和田二丁目</t>
  </si>
  <si>
    <t>白浜町</t>
  </si>
  <si>
    <t>茅ヶ崎三丁目</t>
  </si>
  <si>
    <t>東海岸北三丁目</t>
  </si>
  <si>
    <t>柳島二丁目</t>
  </si>
  <si>
    <t>小和田三丁目</t>
  </si>
  <si>
    <t>浜須賀</t>
  </si>
  <si>
    <t>東海岸北四丁目</t>
  </si>
  <si>
    <t>柳島</t>
  </si>
  <si>
    <t>菱沼一丁目</t>
  </si>
  <si>
    <t>緑が浜</t>
  </si>
  <si>
    <t>東海岸北五丁目</t>
  </si>
  <si>
    <t>柳島海岸</t>
  </si>
  <si>
    <t>菱沼二丁目</t>
  </si>
  <si>
    <t>本村三丁目</t>
  </si>
  <si>
    <t>東海岸南一丁目</t>
  </si>
  <si>
    <t>浜見平</t>
  </si>
  <si>
    <t>菱沼三丁目</t>
  </si>
  <si>
    <t>汐見台</t>
  </si>
  <si>
    <t>本村四丁目</t>
  </si>
  <si>
    <t>東海岸南二丁目</t>
  </si>
  <si>
    <t>松林一丁目</t>
  </si>
  <si>
    <t>本村五丁目</t>
  </si>
  <si>
    <t>東海岸南三丁目</t>
  </si>
  <si>
    <t>鶴嶺地区計</t>
  </si>
  <si>
    <t>松林二丁目</t>
  </si>
  <si>
    <t>松林地区計</t>
  </si>
  <si>
    <t>元町</t>
  </si>
  <si>
    <t>東海岸南四丁目</t>
  </si>
  <si>
    <t>松林三丁目</t>
  </si>
  <si>
    <t>若松町</t>
  </si>
  <si>
    <t>東海岸南五丁目</t>
  </si>
  <si>
    <t>香川</t>
  </si>
  <si>
    <t>小桜町</t>
  </si>
  <si>
    <t>行谷</t>
  </si>
  <si>
    <t>幸町</t>
  </si>
  <si>
    <t>東海岸南六丁目</t>
  </si>
  <si>
    <t>代官町</t>
  </si>
  <si>
    <t>芹沢</t>
  </si>
  <si>
    <t>新栄町</t>
  </si>
  <si>
    <t>本宿町</t>
  </si>
  <si>
    <t>堤</t>
  </si>
  <si>
    <t>十間坂一丁目</t>
  </si>
  <si>
    <t>茅ヶ崎地区計</t>
  </si>
  <si>
    <t>赤松町</t>
  </si>
  <si>
    <t>下寺尾</t>
  </si>
  <si>
    <t>十間坂二丁目</t>
  </si>
  <si>
    <t>浜竹一丁目</t>
  </si>
  <si>
    <t>十間坂三丁目</t>
  </si>
  <si>
    <t>萩園</t>
  </si>
  <si>
    <t>浜竹二丁目</t>
  </si>
  <si>
    <t>小出地区計</t>
  </si>
  <si>
    <t>共恵一丁目</t>
  </si>
  <si>
    <t>平太夫新田</t>
  </si>
  <si>
    <t>浜竹三丁目</t>
  </si>
  <si>
    <t>共恵二丁目</t>
  </si>
  <si>
    <t>西久保</t>
  </si>
  <si>
    <t>浜竹四丁目</t>
  </si>
  <si>
    <t>南湖一丁目</t>
  </si>
  <si>
    <t>円蔵</t>
  </si>
  <si>
    <t>松風台</t>
  </si>
  <si>
    <t>出口町</t>
  </si>
  <si>
    <t>南湖二丁目</t>
  </si>
  <si>
    <t>円蔵一丁目</t>
  </si>
  <si>
    <t>甘沼</t>
  </si>
  <si>
    <t>ひばりが丘</t>
  </si>
  <si>
    <t>南湖三丁目</t>
  </si>
  <si>
    <t>円蔵二丁目</t>
  </si>
  <si>
    <t>赤羽根</t>
  </si>
  <si>
    <t>旭が丘</t>
  </si>
  <si>
    <t>南湖四丁目</t>
  </si>
  <si>
    <t>鶴が台</t>
  </si>
  <si>
    <t>高田一丁目</t>
  </si>
  <si>
    <t>美住町</t>
  </si>
  <si>
    <t>南湖五丁目</t>
  </si>
  <si>
    <t>矢畑</t>
  </si>
  <si>
    <t>高田二丁目</t>
  </si>
  <si>
    <t>松浪一丁目</t>
  </si>
  <si>
    <t>南湖六丁目</t>
  </si>
  <si>
    <t>浜之郷</t>
  </si>
  <si>
    <t>高田三丁目</t>
  </si>
  <si>
    <t>松浪二丁目</t>
  </si>
  <si>
    <t>南湖七丁目</t>
  </si>
  <si>
    <t>下町屋一丁目</t>
  </si>
  <si>
    <t>高田四丁目</t>
  </si>
  <si>
    <t>常盤町</t>
  </si>
  <si>
    <t>中海岸一丁目</t>
  </si>
  <si>
    <t>下町屋二丁目</t>
  </si>
  <si>
    <t>高田五丁目</t>
  </si>
  <si>
    <t>富士見町</t>
  </si>
  <si>
    <t>中海岸二丁目</t>
  </si>
  <si>
    <t>下町屋三丁目</t>
  </si>
  <si>
    <t>室田一丁目</t>
  </si>
  <si>
    <t>平和町</t>
  </si>
  <si>
    <t>中海岸三丁目</t>
  </si>
  <si>
    <t>今宿</t>
  </si>
  <si>
    <t>室田二丁目</t>
  </si>
  <si>
    <t>松が丘一丁目</t>
  </si>
  <si>
    <t>３月</t>
  </si>
  <si>
    <t>４月</t>
  </si>
  <si>
    <t>５月</t>
  </si>
  <si>
    <t>６月</t>
  </si>
  <si>
    <t>７月</t>
  </si>
  <si>
    <t>８月</t>
  </si>
  <si>
    <t>９月</t>
  </si>
  <si>
    <t>面   積</t>
  </si>
  <si>
    <t>周   囲</t>
  </si>
  <si>
    <t>海 岸 線</t>
  </si>
  <si>
    <t>東   西</t>
  </si>
  <si>
    <t>南   北</t>
  </si>
  <si>
    <t>８　気象概況</t>
  </si>
  <si>
    <t>年月</t>
  </si>
  <si>
    <t>気温（℃）</t>
  </si>
  <si>
    <t>湿度（％）</t>
  </si>
  <si>
    <t>２月</t>
  </si>
  <si>
    <t>１０月　</t>
  </si>
  <si>
    <t>１１月　</t>
  </si>
  <si>
    <t>１２月　</t>
  </si>
  <si>
    <t>風</t>
  </si>
  <si>
    <t>天気</t>
  </si>
  <si>
    <t>降水量</t>
  </si>
  <si>
    <t>晴</t>
  </si>
  <si>
    <t>曇</t>
  </si>
  <si>
    <t>雨</t>
  </si>
  <si>
    <t>雪</t>
  </si>
  <si>
    <t>総  量(㎜)</t>
  </si>
  <si>
    <t>最大量(㎜／日)</t>
  </si>
  <si>
    <t>みずき一丁目</t>
  </si>
  <si>
    <t>みずき二丁目</t>
  </si>
  <si>
    <t>みずき三丁目</t>
  </si>
  <si>
    <t>資料：都市計画課</t>
  </si>
  <si>
    <t>小出川</t>
  </si>
  <si>
    <t>一級</t>
  </si>
  <si>
    <t>千ノ川</t>
  </si>
  <si>
    <t>神奈川県　小出川～梅田橋　　　1.7㎞</t>
  </si>
  <si>
    <t>準用</t>
  </si>
  <si>
    <t>駒寄川</t>
  </si>
  <si>
    <t>茅ヶ崎市　小出川～下寺尾左岸用水　　　1.12㎞</t>
  </si>
  <si>
    <t>資料：資産税課</t>
  </si>
  <si>
    <t>みずき四丁目</t>
  </si>
  <si>
    <t>平均</t>
  </si>
  <si>
    <t>最高</t>
  </si>
  <si>
    <t>最低</t>
  </si>
  <si>
    <t>（注）　天気は、午後３時調べによるものです。</t>
  </si>
  <si>
    <t>４　大字別面積</t>
  </si>
  <si>
    <t>５　地目別面積</t>
  </si>
  <si>
    <t>６　市街化区域・市街化調整区域</t>
  </si>
  <si>
    <t>極　 東</t>
  </si>
  <si>
    <t>東経139度26分38秒</t>
  </si>
  <si>
    <t>赤松町</t>
  </si>
  <si>
    <t>極   南</t>
  </si>
  <si>
    <t>北緯35度18分06秒</t>
  </si>
  <si>
    <t>姥   島</t>
  </si>
  <si>
    <t>極   西</t>
  </si>
  <si>
    <t>東経139度22分03秒</t>
  </si>
  <si>
    <t>平太夫新田</t>
  </si>
  <si>
    <t>極   北</t>
  </si>
  <si>
    <t>北緯35度23分07秒</t>
  </si>
  <si>
    <t>芹   沢</t>
  </si>
  <si>
    <t>本村一丁目</t>
  </si>
  <si>
    <t>本村二丁目</t>
  </si>
  <si>
    <t>市庁舎</t>
  </si>
  <si>
    <t>35.76k㎡</t>
  </si>
  <si>
    <t>30.46㎞</t>
  </si>
  <si>
    <t>5.95㎞</t>
  </si>
  <si>
    <t>6.94㎞</t>
  </si>
  <si>
    <t>7.60㎞</t>
  </si>
  <si>
    <t>（単位k㎡）　</t>
  </si>
  <si>
    <t>特別緑地保全地区</t>
  </si>
  <si>
    <t>７　その他の地域地区</t>
  </si>
  <si>
    <t>資料：広域事業政策課・下水道河川管理課</t>
  </si>
  <si>
    <t>-</t>
  </si>
  <si>
    <t>平均
風速(m)</t>
  </si>
  <si>
    <t>最多
風向</t>
  </si>
  <si>
    <t>経               度</t>
  </si>
  <si>
    <t>平成27年</t>
  </si>
  <si>
    <t>平成27年　</t>
  </si>
  <si>
    <t>北北東</t>
  </si>
  <si>
    <t>千の川</t>
  </si>
  <si>
    <t>平成26年　</t>
  </si>
  <si>
    <t>１月</t>
  </si>
  <si>
    <t>１月</t>
  </si>
  <si>
    <t>北</t>
  </si>
  <si>
    <t>南</t>
  </si>
  <si>
    <t>東経139度24分11秒</t>
  </si>
  <si>
    <t>北緯　35度20分02秒</t>
  </si>
  <si>
    <t>（参考：本庁舎と体育館の間にある基準点の成果）</t>
  </si>
  <si>
    <t>資料：消防本部指令情報課</t>
  </si>
  <si>
    <t>池沼</t>
  </si>
  <si>
    <t>（注）　国土地理院地図閲覧サービス2万5千分の１地図情報　</t>
  </si>
  <si>
    <t>（注）　この表は、固定資産概要調書により各年１月１日現在のものを表したものであり、免税点未満の面積を含み、</t>
  </si>
  <si>
    <t xml:space="preserve">     　非課税分は除いてあります。</t>
  </si>
  <si>
    <t>平成28年</t>
  </si>
  <si>
    <t>平成28年　</t>
  </si>
  <si>
    <t>資料：用地管財課</t>
  </si>
  <si>
    <t>神奈川県　相模川堤防～大黒橋　　　10.１㎞</t>
  </si>
  <si>
    <t>北東</t>
  </si>
  <si>
    <t>南南東</t>
  </si>
  <si>
    <t>茅ヶ崎市　梅田橋～千ノ川橋（上流25m）　　　1.7㎞</t>
  </si>
  <si>
    <t>平成29年</t>
  </si>
  <si>
    <t>平成29年　</t>
  </si>
  <si>
    <t>-</t>
  </si>
  <si>
    <t>南南東</t>
  </si>
  <si>
    <t>北北東</t>
  </si>
  <si>
    <t>北東・南</t>
  </si>
  <si>
    <t>平成29年</t>
  </si>
  <si>
    <t>（平成30年3月末日現在）</t>
  </si>
  <si>
    <t>（単位：ha    平成30年3月末日現在）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</si>
</sst>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#,##0.0;[Red]\-#,##0.0"/>
    <numFmt numFmtId="179" formatCode="0.0_ "/>
    <numFmt numFmtId="180" formatCode="0_ "/>
    <numFmt numFmtId="181" formatCode="0.0%"/>
    <numFmt numFmtId="182" formatCode="#,##0_ "/>
    <numFmt numFmtId="183" formatCode="#,##0_);[Red]\(#,##0\)"/>
    <numFmt numFmtId="184" formatCode="#,##0.0_);[Red]\(#,##0.0\)"/>
    <numFmt numFmtId="185" formatCode="#,##0.0_ ;[Red]\-#,##0.0\ "/>
    <numFmt numFmtId="186" formatCode="#,##0_ ;[Red]\-#,##0\ "/>
    <numFmt numFmtId="187" formatCode="#,##0.00_ ;[Red]\-#,##0.00\ "/>
    <numFmt numFmtId="188" formatCode="0.00_ "/>
    <numFmt numFmtId="189" formatCode="0.000_ "/>
    <numFmt numFmtId="190" formatCode="#,##0;&quot;△ &quot;#,##0"/>
    <numFmt numFmtId="191" formatCode="0.00;&quot;△ &quot;0.00"/>
    <numFmt numFmtId="192" formatCode="0;&quot;△ &quot;0"/>
    <numFmt numFmtId="193" formatCode="#,##0.0;&quot;△ &quot;#,##0.0"/>
    <numFmt numFmtId="194" formatCode="#,##0.00_ "/>
    <numFmt numFmtId="195" formatCode="#,##0.0_ "/>
    <numFmt numFmtId="196" formatCode="#,##0_);\(#,##0\)"/>
    <numFmt numFmtId="197" formatCode="#,##0.0_);\(#,##0.0\)"/>
    <numFmt numFmtId="198" formatCode="0_);[Red]\(0\)"/>
    <numFmt numFmtId="199" formatCode="#,##0;[Red]#,##0"/>
    <numFmt numFmtId="200" formatCode="0_);\(0\)"/>
    <numFmt numFmtId="201" formatCode="#,###&quot;円&quot;"/>
    <numFmt numFmtId="202" formatCode="0.0_);[Red]\(0.0\)"/>
    <numFmt numFmtId="203" formatCode="[&lt;=999]000;000\-00"/>
    <numFmt numFmtId="204" formatCode="&quot;¥&quot;#,##0_);[Red]\(&quot;¥&quot;#,##0\)"/>
    <numFmt numFmtId="205" formatCode="0.00_);[Red]\(0.00\)"/>
    <numFmt numFmtId="206" formatCode="#,##0.00_);[Red]\(#,##0.00\)"/>
    <numFmt numFmtId="207" formatCode="0.0"/>
    <numFmt numFmtId="208" formatCode="&quot;¥&quot;#,##0.0;&quot;¥&quot;\-#,##0.0"/>
    <numFmt numFmtId="209" formatCode="_ * #,##0.0_ ;_ * \-#,##0.0_ ;_ * &quot;-&quot;?_ ;_ @_ "/>
    <numFmt numFmtId="210" formatCode="_ * #,##0_ ;_ * \-#,##0_ ;_ * &quot;-&quot;?_ ;_ @_ "/>
    <numFmt numFmtId="211" formatCode="[$-411]ggge&quot;年&quot;m&quot;月&quot;d&quot;日&quot;;@"/>
    <numFmt numFmtId="212" formatCode="0.0000000"/>
    <numFmt numFmtId="213" formatCode="0.000000"/>
    <numFmt numFmtId="214" formatCode="0.00000"/>
    <numFmt numFmtId="215" formatCode="0.0000"/>
  </numFmts>
  <fonts count="68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sz val="8.5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7.35"/>
      <color indexed="8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24"/>
      <color indexed="8"/>
      <name val="HGS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/>
      <right>
        <color indexed="63"/>
      </right>
      <top/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3" fillId="0" borderId="0">
      <alignment vertical="center"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13" fillId="0" borderId="0" xfId="61">
      <alignment vertical="center"/>
      <protection/>
    </xf>
    <xf numFmtId="0" fontId="0" fillId="0" borderId="0" xfId="0" applyFill="1" applyAlignment="1">
      <alignment/>
    </xf>
    <xf numFmtId="0" fontId="13" fillId="33" borderId="0" xfId="61" applyFill="1">
      <alignment vertical="center"/>
      <protection/>
    </xf>
    <xf numFmtId="0" fontId="13" fillId="0" borderId="15" xfId="61" applyBorder="1">
      <alignment vertical="center"/>
      <protection/>
    </xf>
    <xf numFmtId="0" fontId="13" fillId="33" borderId="15" xfId="61" applyFill="1" applyBorder="1">
      <alignment vertical="center"/>
      <protection/>
    </xf>
    <xf numFmtId="0" fontId="13" fillId="0" borderId="0" xfId="61" applyBorder="1">
      <alignment vertical="center"/>
      <protection/>
    </xf>
    <xf numFmtId="0" fontId="13" fillId="33" borderId="0" xfId="61" applyFill="1" applyBorder="1">
      <alignment vertical="center"/>
      <protection/>
    </xf>
    <xf numFmtId="0" fontId="13" fillId="0" borderId="16" xfId="61" applyBorder="1">
      <alignment vertical="center"/>
      <protection/>
    </xf>
    <xf numFmtId="0" fontId="13" fillId="33" borderId="16" xfId="61" applyFill="1" applyBorder="1">
      <alignment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60" fillId="0" borderId="0" xfId="0" applyNumberFormat="1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/>
      <protection locked="0"/>
    </xf>
    <xf numFmtId="0" fontId="61" fillId="0" borderId="0" xfId="0" applyFont="1" applyFill="1" applyAlignment="1">
      <alignment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7" fontId="1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177" fontId="1" fillId="0" borderId="0" xfId="0" applyNumberFormat="1" applyFont="1" applyFill="1" applyBorder="1" applyAlignment="1">
      <alignment horizontal="distributed" vertical="center" wrapText="1"/>
    </xf>
    <xf numFmtId="178" fontId="60" fillId="0" borderId="0" xfId="49" applyNumberFormat="1" applyFont="1" applyFill="1" applyAlignment="1">
      <alignment vertical="center"/>
    </xf>
    <xf numFmtId="178" fontId="62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horizontal="center" vertical="center"/>
    </xf>
    <xf numFmtId="178" fontId="4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84" fontId="1" fillId="0" borderId="17" xfId="49" applyNumberFormat="1" applyFont="1" applyFill="1" applyBorder="1" applyAlignment="1">
      <alignment horizontal="center" vertical="center"/>
    </xf>
    <xf numFmtId="184" fontId="1" fillId="0" borderId="18" xfId="49" applyNumberFormat="1" applyFont="1" applyFill="1" applyBorder="1" applyAlignment="1">
      <alignment horizontal="center" vertical="center"/>
    </xf>
    <xf numFmtId="178" fontId="1" fillId="0" borderId="0" xfId="49" applyNumberFormat="1" applyFont="1" applyFill="1" applyBorder="1" applyAlignment="1">
      <alignment horizontal="center" vertical="center"/>
    </xf>
    <xf numFmtId="209" fontId="1" fillId="0" borderId="19" xfId="49" applyNumberFormat="1" applyFont="1" applyFill="1" applyBorder="1" applyAlignment="1">
      <alignment horizontal="right" vertical="center"/>
    </xf>
    <xf numFmtId="209" fontId="1" fillId="0" borderId="0" xfId="49" applyNumberFormat="1" applyFont="1" applyFill="1" applyBorder="1" applyAlignment="1">
      <alignment horizontal="right" vertical="center"/>
    </xf>
    <xf numFmtId="178" fontId="19" fillId="0" borderId="0" xfId="49" applyNumberFormat="1" applyFont="1" applyFill="1" applyBorder="1" applyAlignment="1">
      <alignment horizontal="center" vertical="center"/>
    </xf>
    <xf numFmtId="195" fontId="19" fillId="0" borderId="19" xfId="49" applyNumberFormat="1" applyFont="1" applyFill="1" applyBorder="1" applyAlignment="1">
      <alignment vertical="center"/>
    </xf>
    <xf numFmtId="195" fontId="19" fillId="0" borderId="0" xfId="49" applyNumberFormat="1" applyFont="1" applyFill="1" applyBorder="1" applyAlignment="1">
      <alignment vertical="center"/>
    </xf>
    <xf numFmtId="195" fontId="19" fillId="0" borderId="20" xfId="49" applyNumberFormat="1" applyFont="1" applyFill="1" applyBorder="1" applyAlignment="1">
      <alignment vertical="center"/>
    </xf>
    <xf numFmtId="178" fontId="1" fillId="0" borderId="21" xfId="49" applyNumberFormat="1" applyFont="1" applyFill="1" applyBorder="1" applyAlignment="1">
      <alignment horizontal="center" vertical="center"/>
    </xf>
    <xf numFmtId="209" fontId="1" fillId="0" borderId="22" xfId="49" applyNumberFormat="1" applyFont="1" applyFill="1" applyBorder="1" applyAlignment="1">
      <alignment horizontal="right" vertical="center"/>
    </xf>
    <xf numFmtId="195" fontId="1" fillId="0" borderId="23" xfId="49" applyNumberFormat="1" applyFont="1" applyFill="1" applyBorder="1" applyAlignment="1">
      <alignment vertical="center"/>
    </xf>
    <xf numFmtId="178" fontId="19" fillId="0" borderId="24" xfId="49" applyNumberFormat="1" applyFont="1" applyFill="1" applyBorder="1" applyAlignment="1">
      <alignment horizontal="center" vertical="center"/>
    </xf>
    <xf numFmtId="184" fontId="1" fillId="0" borderId="17" xfId="49" applyNumberFormat="1" applyFont="1" applyFill="1" applyBorder="1" applyAlignment="1">
      <alignment horizontal="center" vertical="center" wrapText="1"/>
    </xf>
    <xf numFmtId="184" fontId="5" fillId="0" borderId="18" xfId="49" applyNumberFormat="1" applyFont="1" applyFill="1" applyBorder="1" applyAlignment="1">
      <alignment horizontal="center" vertical="center" wrapText="1"/>
    </xf>
    <xf numFmtId="184" fontId="1" fillId="0" borderId="17" xfId="49" applyNumberFormat="1" applyFont="1" applyFill="1" applyBorder="1" applyAlignment="1">
      <alignment horizontal="center" vertical="center" shrinkToFit="1"/>
    </xf>
    <xf numFmtId="211" fontId="1" fillId="0" borderId="24" xfId="49" applyNumberFormat="1" applyFont="1" applyFill="1" applyBorder="1" applyAlignment="1">
      <alignment horizontal="center" vertical="center"/>
    </xf>
    <xf numFmtId="195" fontId="1" fillId="0" borderId="0" xfId="49" applyNumberFormat="1" applyFont="1" applyFill="1" applyBorder="1" applyAlignment="1">
      <alignment horizontal="right" vertical="center"/>
    </xf>
    <xf numFmtId="207" fontId="1" fillId="0" borderId="0" xfId="49" applyNumberFormat="1" applyFont="1" applyFill="1" applyBorder="1" applyAlignment="1">
      <alignment horizontal="center" vertical="center"/>
    </xf>
    <xf numFmtId="183" fontId="1" fillId="0" borderId="0" xfId="49" applyNumberFormat="1" applyFont="1" applyFill="1" applyBorder="1" applyAlignment="1">
      <alignment vertical="center"/>
    </xf>
    <xf numFmtId="184" fontId="1" fillId="0" borderId="0" xfId="49" applyNumberFormat="1" applyFont="1" applyFill="1" applyBorder="1" applyAlignment="1">
      <alignment vertical="center"/>
    </xf>
    <xf numFmtId="185" fontId="19" fillId="0" borderId="0" xfId="49" applyNumberFormat="1" applyFont="1" applyFill="1" applyBorder="1" applyAlignment="1">
      <alignment vertical="center"/>
    </xf>
    <xf numFmtId="185" fontId="19" fillId="0" borderId="0" xfId="49" applyNumberFormat="1" applyFont="1" applyFill="1" applyBorder="1" applyAlignment="1">
      <alignment horizontal="center" vertical="center"/>
    </xf>
    <xf numFmtId="183" fontId="19" fillId="0" borderId="0" xfId="49" applyNumberFormat="1" applyFont="1" applyFill="1" applyBorder="1" applyAlignment="1">
      <alignment vertical="center"/>
    </xf>
    <xf numFmtId="184" fontId="19" fillId="0" borderId="0" xfId="49" applyNumberFormat="1" applyFont="1" applyFill="1" applyBorder="1" applyAlignment="1">
      <alignment vertical="center"/>
    </xf>
    <xf numFmtId="0" fontId="9" fillId="0" borderId="25" xfId="49" applyNumberFormat="1" applyFont="1" applyFill="1" applyBorder="1" applyAlignment="1">
      <alignment horizontal="center" vertical="center"/>
    </xf>
    <xf numFmtId="195" fontId="1" fillId="0" borderId="26" xfId="49" applyNumberFormat="1" applyFont="1" applyFill="1" applyBorder="1" applyAlignment="1">
      <alignment vertical="center"/>
    </xf>
    <xf numFmtId="207" fontId="1" fillId="0" borderId="26" xfId="49" applyNumberFormat="1" applyFont="1" applyFill="1" applyBorder="1" applyAlignment="1">
      <alignment horizontal="center" vertical="center"/>
    </xf>
    <xf numFmtId="183" fontId="1" fillId="0" borderId="26" xfId="49" applyNumberFormat="1" applyFont="1" applyFill="1" applyBorder="1" applyAlignment="1">
      <alignment vertical="center"/>
    </xf>
    <xf numFmtId="183" fontId="1" fillId="0" borderId="26" xfId="49" applyNumberFormat="1" applyFont="1" applyFill="1" applyBorder="1" applyAlignment="1">
      <alignment horizontal="right" vertical="center"/>
    </xf>
    <xf numFmtId="184" fontId="1" fillId="0" borderId="26" xfId="49" applyNumberFormat="1" applyFont="1" applyFill="1" applyBorder="1" applyAlignment="1">
      <alignment vertical="center"/>
    </xf>
    <xf numFmtId="178" fontId="1" fillId="0" borderId="24" xfId="49" applyNumberFormat="1" applyFont="1" applyFill="1" applyBorder="1" applyAlignment="1">
      <alignment horizontal="center" vertical="center"/>
    </xf>
    <xf numFmtId="185" fontId="1" fillId="0" borderId="0" xfId="49" applyNumberFormat="1" applyFont="1" applyFill="1" applyBorder="1" applyAlignment="1">
      <alignment vertical="center"/>
    </xf>
    <xf numFmtId="185" fontId="1" fillId="0" borderId="0" xfId="49" applyNumberFormat="1" applyFont="1" applyFill="1" applyBorder="1" applyAlignment="1">
      <alignment horizontal="center" vertical="center"/>
    </xf>
    <xf numFmtId="186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/>
    </xf>
    <xf numFmtId="178" fontId="5" fillId="0" borderId="0" xfId="49" applyNumberFormat="1" applyFont="1" applyFill="1" applyAlignment="1">
      <alignment/>
    </xf>
    <xf numFmtId="177" fontId="1" fillId="0" borderId="16" xfId="0" applyNumberFormat="1" applyFont="1" applyFill="1" applyBorder="1" applyAlignment="1" applyProtection="1">
      <alignment/>
      <protection locked="0"/>
    </xf>
    <xf numFmtId="177" fontId="1" fillId="0" borderId="16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82" fontId="1" fillId="0" borderId="19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horizontal="right" vertical="center"/>
      <protection/>
    </xf>
    <xf numFmtId="182" fontId="63" fillId="0" borderId="0" xfId="0" applyNumberFormat="1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78" fontId="64" fillId="0" borderId="24" xfId="49" applyNumberFormat="1" applyFont="1" applyFill="1" applyBorder="1" applyAlignment="1" applyProtection="1">
      <alignment horizontal="center" vertical="center"/>
      <protection/>
    </xf>
    <xf numFmtId="178" fontId="9" fillId="0" borderId="24" xfId="49" applyNumberFormat="1" applyFont="1" applyFill="1" applyBorder="1" applyAlignment="1" applyProtection="1">
      <alignment horizontal="center" vertical="center"/>
      <protection/>
    </xf>
    <xf numFmtId="178" fontId="9" fillId="0" borderId="28" xfId="49" applyNumberFormat="1" applyFont="1" applyFill="1" applyBorder="1" applyAlignment="1" applyProtection="1">
      <alignment horizontal="center" vertical="center"/>
      <protection/>
    </xf>
    <xf numFmtId="178" fontId="8" fillId="0" borderId="24" xfId="49" applyNumberFormat="1" applyFont="1" applyFill="1" applyBorder="1" applyAlignment="1" applyProtection="1">
      <alignment horizontal="center" vertical="center"/>
      <protection/>
    </xf>
    <xf numFmtId="5" fontId="9" fillId="0" borderId="24" xfId="49" applyNumberFormat="1" applyFont="1" applyFill="1" applyBorder="1" applyAlignment="1" applyProtection="1">
      <alignment horizontal="center" vertical="center"/>
      <protection/>
    </xf>
    <xf numFmtId="0" fontId="9" fillId="0" borderId="24" xfId="49" applyNumberFormat="1" applyFont="1" applyFill="1" applyBorder="1" applyAlignment="1" applyProtection="1">
      <alignment horizontal="center" vertical="center"/>
      <protection/>
    </xf>
    <xf numFmtId="0" fontId="9" fillId="0" borderId="28" xfId="49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83" fontId="1" fillId="0" borderId="0" xfId="49" applyNumberFormat="1" applyFont="1" applyFill="1" applyBorder="1" applyAlignment="1" applyProtection="1">
      <alignment vertical="center"/>
      <protection locked="0"/>
    </xf>
    <xf numFmtId="183" fontId="1" fillId="0" borderId="0" xfId="49" applyNumberFormat="1" applyFont="1" applyFill="1" applyBorder="1" applyAlignment="1" applyProtection="1">
      <alignment horizontal="right" vertical="center"/>
      <protection locked="0"/>
    </xf>
    <xf numFmtId="184" fontId="1" fillId="0" borderId="0" xfId="49" applyNumberFormat="1" applyFont="1" applyFill="1" applyBorder="1" applyAlignment="1" applyProtection="1">
      <alignment vertical="center"/>
      <protection locked="0"/>
    </xf>
    <xf numFmtId="0" fontId="13" fillId="0" borderId="0" xfId="61" applyFill="1">
      <alignment vertical="center"/>
      <protection/>
    </xf>
    <xf numFmtId="202" fontId="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8" fontId="65" fillId="0" borderId="24" xfId="49" applyNumberFormat="1" applyFont="1" applyFill="1" applyBorder="1" applyAlignment="1" applyProtection="1">
      <alignment horizontal="center" vertical="center"/>
      <protection/>
    </xf>
    <xf numFmtId="179" fontId="65" fillId="0" borderId="19" xfId="49" applyNumberFormat="1" applyFont="1" applyFill="1" applyBorder="1" applyAlignment="1" applyProtection="1">
      <alignment horizontal="right" vertical="center"/>
      <protection/>
    </xf>
    <xf numFmtId="179" fontId="65" fillId="0" borderId="0" xfId="49" applyNumberFormat="1" applyFont="1" applyFill="1" applyBorder="1" applyAlignment="1" applyProtection="1">
      <alignment vertical="center"/>
      <protection/>
    </xf>
    <xf numFmtId="207" fontId="1" fillId="0" borderId="0" xfId="49" applyNumberFormat="1" applyFont="1" applyFill="1" applyBorder="1" applyAlignment="1" applyProtection="1">
      <alignment horizontal="center" vertical="center"/>
      <protection/>
    </xf>
    <xf numFmtId="178" fontId="1" fillId="0" borderId="24" xfId="49" applyNumberFormat="1" applyFont="1" applyFill="1" applyBorder="1" applyAlignment="1" applyProtection="1">
      <alignment horizontal="center" vertical="center"/>
      <protection/>
    </xf>
    <xf numFmtId="202" fontId="1" fillId="0" borderId="0" xfId="49" applyNumberFormat="1" applyFont="1" applyFill="1" applyBorder="1" applyAlignment="1" applyProtection="1">
      <alignment horizontal="right" vertical="center"/>
      <protection/>
    </xf>
    <xf numFmtId="183" fontId="1" fillId="0" borderId="0" xfId="49" applyNumberFormat="1" applyFont="1" applyFill="1" applyBorder="1" applyAlignment="1" applyProtection="1">
      <alignment vertical="center"/>
      <protection/>
    </xf>
    <xf numFmtId="184" fontId="1" fillId="0" borderId="0" xfId="49" applyNumberFormat="1" applyFont="1" applyFill="1" applyBorder="1" applyAlignment="1" applyProtection="1">
      <alignment vertical="center"/>
      <protection/>
    </xf>
    <xf numFmtId="182" fontId="1" fillId="34" borderId="16" xfId="0" applyNumberFormat="1" applyFont="1" applyFill="1" applyBorder="1" applyAlignment="1" applyProtection="1">
      <alignment vertical="center"/>
      <protection locked="0"/>
    </xf>
    <xf numFmtId="182" fontId="1" fillId="34" borderId="16" xfId="0" applyNumberFormat="1" applyFont="1" applyFill="1" applyBorder="1" applyAlignment="1" applyProtection="1">
      <alignment horizontal="right" vertical="center"/>
      <protection locked="0"/>
    </xf>
    <xf numFmtId="178" fontId="19" fillId="0" borderId="0" xfId="49" applyNumberFormat="1" applyFont="1" applyFill="1" applyAlignment="1">
      <alignment vertical="center"/>
    </xf>
    <xf numFmtId="179" fontId="1" fillId="0" borderId="19" xfId="0" applyNumberFormat="1" applyFont="1" applyFill="1" applyBorder="1" applyAlignment="1" applyProtection="1">
      <alignment vertical="center"/>
      <protection locked="0"/>
    </xf>
    <xf numFmtId="20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177" fontId="1" fillId="0" borderId="11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distributed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9" xfId="0" applyNumberFormat="1" applyFont="1" applyFill="1" applyBorder="1" applyAlignment="1" applyProtection="1">
      <alignment/>
      <protection/>
    </xf>
    <xf numFmtId="177" fontId="1" fillId="0" borderId="19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/>
      <protection locked="0"/>
    </xf>
    <xf numFmtId="177" fontId="1" fillId="0" borderId="0" xfId="0" applyNumberFormat="1" applyFont="1" applyFill="1" applyBorder="1" applyAlignment="1" applyProtection="1">
      <alignment horizontal="left" vertical="center" indent="1"/>
      <protection locked="0"/>
    </xf>
    <xf numFmtId="177" fontId="1" fillId="0" borderId="12" xfId="0" applyNumberFormat="1" applyFont="1" applyFill="1" applyBorder="1" applyAlignment="1" applyProtection="1">
      <alignment vertical="center"/>
      <protection locked="0"/>
    </xf>
    <xf numFmtId="177" fontId="1" fillId="0" borderId="19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4" fillId="0" borderId="19" xfId="0" applyNumberFormat="1" applyFont="1" applyFill="1" applyBorder="1" applyAlignment="1" applyProtection="1">
      <alignment vertical="center"/>
      <protection locked="0"/>
    </xf>
    <xf numFmtId="177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distributed" vertical="center"/>
      <protection locked="0"/>
    </xf>
    <xf numFmtId="177" fontId="1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177" fontId="11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1" fillId="0" borderId="24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 horizontal="left" vertical="center" indent="1"/>
      <protection locked="0"/>
    </xf>
    <xf numFmtId="177" fontId="19" fillId="0" borderId="24" xfId="0" applyNumberFormat="1" applyFont="1" applyFill="1" applyBorder="1" applyAlignment="1" applyProtection="1">
      <alignment horizontal="left" vertical="center" indent="1"/>
      <protection locked="0"/>
    </xf>
    <xf numFmtId="177" fontId="1" fillId="0" borderId="24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 applyProtection="1">
      <alignment/>
      <protection locked="0"/>
    </xf>
    <xf numFmtId="189" fontId="1" fillId="0" borderId="19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177" fontId="11" fillId="0" borderId="16" xfId="0" applyNumberFormat="1" applyFont="1" applyFill="1" applyBorder="1" applyAlignment="1" applyProtection="1">
      <alignment horizontal="distributed" vertical="center"/>
      <protection locked="0"/>
    </xf>
    <xf numFmtId="177" fontId="1" fillId="0" borderId="28" xfId="0" applyNumberFormat="1" applyFont="1" applyFill="1" applyBorder="1" applyAlignment="1" applyProtection="1">
      <alignment horizontal="left" vertical="center" indent="1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177" fontId="1" fillId="0" borderId="16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horizontal="distributed" vertical="center" wrapText="1"/>
      <protection locked="0"/>
    </xf>
    <xf numFmtId="177" fontId="4" fillId="0" borderId="30" xfId="0" applyNumberFormat="1" applyFont="1" applyFill="1" applyBorder="1" applyAlignment="1" applyProtection="1">
      <alignment/>
      <protection/>
    </xf>
    <xf numFmtId="182" fontId="8" fillId="0" borderId="30" xfId="0" applyNumberFormat="1" applyFont="1" applyFill="1" applyBorder="1" applyAlignment="1" applyProtection="1">
      <alignment vertical="center"/>
      <protection locked="0"/>
    </xf>
    <xf numFmtId="182" fontId="8" fillId="0" borderId="16" xfId="0" applyNumberFormat="1" applyFont="1" applyFill="1" applyBorder="1" applyAlignment="1" applyProtection="1">
      <alignment vertical="center"/>
      <protection locked="0"/>
    </xf>
    <xf numFmtId="182" fontId="8" fillId="0" borderId="16" xfId="0" applyNumberFormat="1" applyFont="1" applyFill="1" applyBorder="1" applyAlignment="1" applyProtection="1">
      <alignment horizontal="right" vertical="center"/>
      <protection locked="0"/>
    </xf>
    <xf numFmtId="183" fontId="20" fillId="0" borderId="18" xfId="0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195" fontId="9" fillId="0" borderId="2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6" fillId="0" borderId="32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195" fontId="20" fillId="0" borderId="24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179" fontId="8" fillId="0" borderId="19" xfId="49" applyNumberFormat="1" applyFont="1" applyFill="1" applyBorder="1" applyAlignment="1" applyProtection="1">
      <alignment horizontal="right" vertical="center"/>
      <protection/>
    </xf>
    <xf numFmtId="179" fontId="8" fillId="0" borderId="0" xfId="49" applyNumberFormat="1" applyFont="1" applyFill="1" applyBorder="1" applyAlignment="1" applyProtection="1">
      <alignment vertical="center"/>
      <protection/>
    </xf>
    <xf numFmtId="179" fontId="1" fillId="0" borderId="30" xfId="0" applyNumberFormat="1" applyFont="1" applyFill="1" applyBorder="1" applyAlignment="1" applyProtection="1">
      <alignment horizontal="right" vertical="center"/>
      <protection locked="0"/>
    </xf>
    <xf numFmtId="179" fontId="1" fillId="0" borderId="16" xfId="0" applyNumberFormat="1" applyFont="1" applyFill="1" applyBorder="1" applyAlignment="1" applyProtection="1">
      <alignment vertical="center"/>
      <protection locked="0"/>
    </xf>
    <xf numFmtId="202" fontId="8" fillId="0" borderId="0" xfId="49" applyNumberFormat="1" applyFont="1" applyFill="1" applyBorder="1" applyAlignment="1" applyProtection="1">
      <alignment horizontal="right" vertical="center"/>
      <protection/>
    </xf>
    <xf numFmtId="207" fontId="8" fillId="0" borderId="0" xfId="49" applyNumberFormat="1" applyFont="1" applyFill="1" applyBorder="1" applyAlignment="1" applyProtection="1">
      <alignment horizontal="center" vertical="center"/>
      <protection/>
    </xf>
    <xf numFmtId="183" fontId="8" fillId="0" borderId="0" xfId="49" applyNumberFormat="1" applyFont="1" applyFill="1" applyBorder="1" applyAlignment="1" applyProtection="1">
      <alignment vertical="center"/>
      <protection/>
    </xf>
    <xf numFmtId="184" fontId="8" fillId="0" borderId="0" xfId="49" applyNumberFormat="1" applyFont="1" applyFill="1" applyBorder="1" applyAlignment="1" applyProtection="1">
      <alignment vertical="center"/>
      <protection/>
    </xf>
    <xf numFmtId="202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202" fontId="1" fillId="0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183" fontId="1" fillId="0" borderId="16" xfId="49" applyNumberFormat="1" applyFont="1" applyFill="1" applyBorder="1" applyAlignment="1" applyProtection="1">
      <alignment vertical="center"/>
      <protection locked="0"/>
    </xf>
    <xf numFmtId="183" fontId="1" fillId="0" borderId="16" xfId="49" applyNumberFormat="1" applyFont="1" applyFill="1" applyBorder="1" applyAlignment="1" applyProtection="1">
      <alignment horizontal="right" vertical="center"/>
      <protection locked="0"/>
    </xf>
    <xf numFmtId="184" fontId="1" fillId="0" borderId="16" xfId="49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right"/>
      <protection/>
    </xf>
    <xf numFmtId="179" fontId="0" fillId="34" borderId="12" xfId="0" applyNumberFormat="1" applyFill="1" applyBorder="1" applyAlignment="1">
      <alignment vertical="center"/>
    </xf>
    <xf numFmtId="179" fontId="0" fillId="34" borderId="13" xfId="0" applyNumberForma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5" fillId="0" borderId="16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6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7" fontId="5" fillId="0" borderId="15" xfId="0" applyNumberFormat="1" applyFont="1" applyFill="1" applyBorder="1" applyAlignment="1" applyProtection="1">
      <alignment/>
      <protection locked="0"/>
    </xf>
    <xf numFmtId="0" fontId="20" fillId="0" borderId="33" xfId="0" applyFont="1" applyFill="1" applyBorder="1" applyAlignment="1" applyProtection="1">
      <alignment horizontal="right" vertical="center"/>
      <protection/>
    </xf>
    <xf numFmtId="0" fontId="20" fillId="0" borderId="31" xfId="0" applyFont="1" applyFill="1" applyBorder="1" applyAlignment="1" applyProtection="1">
      <alignment horizontal="right" vertical="center"/>
      <protection/>
    </xf>
    <xf numFmtId="179" fontId="9" fillId="0" borderId="19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207" fontId="20" fillId="0" borderId="19" xfId="0" applyNumberFormat="1" applyFont="1" applyFill="1" applyBorder="1" applyAlignment="1" applyProtection="1">
      <alignment horizontal="right" vertical="center"/>
      <protection/>
    </xf>
    <xf numFmtId="207" fontId="2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202" fontId="9" fillId="0" borderId="13" xfId="0" applyNumberFormat="1" applyFont="1" applyFill="1" applyBorder="1" applyAlignment="1" applyProtection="1">
      <alignment vertical="center"/>
      <protection locked="0"/>
    </xf>
    <xf numFmtId="184" fontId="9" fillId="0" borderId="16" xfId="0" applyNumberFormat="1" applyFont="1" applyFill="1" applyBorder="1" applyAlignment="1" applyProtection="1">
      <alignment vertical="center"/>
      <protection locked="0"/>
    </xf>
    <xf numFmtId="184" fontId="0" fillId="0" borderId="16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distributed" textRotation="255"/>
      <protection/>
    </xf>
    <xf numFmtId="195" fontId="9" fillId="0" borderId="16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/>
      <protection/>
    </xf>
    <xf numFmtId="195" fontId="0" fillId="0" borderId="16" xfId="0" applyNumberFormat="1" applyFont="1" applyFill="1" applyBorder="1" applyAlignment="1" applyProtection="1">
      <alignment vertical="center"/>
      <protection locked="0"/>
    </xf>
    <xf numFmtId="202" fontId="9" fillId="0" borderId="16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207" fontId="66" fillId="0" borderId="35" xfId="0" applyNumberFormat="1" applyFont="1" applyFill="1" applyBorder="1" applyAlignment="1" applyProtection="1">
      <alignment horizontal="right" vertical="center"/>
      <protection/>
    </xf>
    <xf numFmtId="207" fontId="66" fillId="0" borderId="13" xfId="0" applyNumberFormat="1" applyFont="1" applyFill="1" applyBorder="1" applyAlignment="1" applyProtection="1">
      <alignment horizontal="right" vertical="center"/>
      <protection/>
    </xf>
    <xf numFmtId="182" fontId="20" fillId="0" borderId="19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/>
      <protection/>
    </xf>
    <xf numFmtId="198" fontId="9" fillId="0" borderId="19" xfId="0" applyNumberFormat="1" applyFont="1" applyFill="1" applyBorder="1" applyAlignment="1" applyProtection="1">
      <alignment horizontal="right" vertical="center"/>
      <protection locked="0"/>
    </xf>
    <xf numFmtId="198" fontId="9" fillId="0" borderId="0" xfId="0" applyNumberFormat="1" applyFont="1" applyFill="1" applyBorder="1" applyAlignment="1" applyProtection="1">
      <alignment horizontal="right"/>
      <protection locked="0"/>
    </xf>
    <xf numFmtId="182" fontId="66" fillId="0" borderId="35" xfId="0" applyNumberFormat="1" applyFont="1" applyFill="1" applyBorder="1" applyAlignment="1" applyProtection="1">
      <alignment horizontal="right" vertical="center"/>
      <protection locked="0"/>
    </xf>
    <xf numFmtId="0" fontId="66" fillId="0" borderId="13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182" fontId="9" fillId="0" borderId="44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20" fillId="0" borderId="31" xfId="0" applyFont="1" applyFill="1" applyBorder="1" applyAlignment="1" applyProtection="1">
      <alignment horizontal="distributed"/>
      <protection/>
    </xf>
    <xf numFmtId="0" fontId="1" fillId="0" borderId="14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/>
      <protection/>
    </xf>
    <xf numFmtId="202" fontId="9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183" fontId="20" fillId="0" borderId="33" xfId="0" applyNumberFormat="1" applyFont="1" applyFill="1" applyBorder="1" applyAlignment="1" applyProtection="1">
      <alignment horizontal="right" vertical="center"/>
      <protection/>
    </xf>
    <xf numFmtId="183" fontId="20" fillId="0" borderId="31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179" fontId="9" fillId="0" borderId="44" xfId="0" applyNumberFormat="1" applyFont="1" applyFill="1" applyBorder="1" applyAlignment="1" applyProtection="1">
      <alignment horizontal="right" vertical="center"/>
      <protection/>
    </xf>
    <xf numFmtId="179" fontId="9" fillId="0" borderId="45" xfId="0" applyNumberFormat="1" applyFont="1" applyFill="1" applyBorder="1" applyAlignment="1" applyProtection="1">
      <alignment horizontal="right" vertical="center"/>
      <protection/>
    </xf>
    <xf numFmtId="178" fontId="1" fillId="0" borderId="46" xfId="49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84" fontId="1" fillId="0" borderId="14" xfId="49" applyNumberFormat="1" applyFont="1" applyFill="1" applyBorder="1" applyAlignment="1">
      <alignment horizontal="center" vertical="center"/>
    </xf>
    <xf numFmtId="184" fontId="1" fillId="0" borderId="27" xfId="49" applyNumberFormat="1" applyFont="1" applyFill="1" applyBorder="1" applyAlignment="1">
      <alignment horizontal="center" vertical="center"/>
    </xf>
    <xf numFmtId="184" fontId="1" fillId="0" borderId="11" xfId="49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84" fontId="1" fillId="0" borderId="10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市街化区域・市街化調整区域構成比率</a:t>
            </a:r>
          </a:p>
        </c:rich>
      </c:tx>
      <c:layout>
        <c:manualLayout>
          <c:xMode val="factor"/>
          <c:yMode val="factor"/>
          <c:x val="-0.03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75"/>
          <c:y val="0.16075"/>
          <c:w val="0.41925"/>
          <c:h val="0.62775"/>
        </c:manualLayout>
      </c:layout>
      <c:pieChart>
        <c:varyColors val="1"/>
        <c:ser>
          <c:idx val="0"/>
          <c:order val="0"/>
          <c:tx>
            <c:strRef>
              <c:f>★データ!$B$34</c:f>
              <c:strCache>
                <c:ptCount val="1"/>
                <c:pt idx="0">
                  <c:v>構成比(%)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第一種低層住居専用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地域　　15.5%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第二種低層住居専用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地域　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第一種中高層住居専用地域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第二種中高層住居専用地域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★データ!$A$35:$A$47</c:f>
              <c:strCache>
                <c:ptCount val="13"/>
                <c:pt idx="0">
                  <c:v>第一種低層住居専用地域</c:v>
                </c:pt>
                <c:pt idx="1">
                  <c:v>第二種低層住居専用地域</c:v>
                </c:pt>
                <c:pt idx="2">
                  <c:v>第一種中高層住居専用地域</c:v>
                </c:pt>
                <c:pt idx="3">
                  <c:v>第二種中高層住居専用地域</c:v>
                </c:pt>
                <c:pt idx="4">
                  <c:v>第一種住居地域</c:v>
                </c:pt>
                <c:pt idx="5">
                  <c:v>第二種住居地域</c:v>
                </c:pt>
                <c:pt idx="6">
                  <c:v>準住居地域</c:v>
                </c:pt>
                <c:pt idx="7">
                  <c:v>近隣商業地域</c:v>
                </c:pt>
                <c:pt idx="8">
                  <c:v>商業地域</c:v>
                </c:pt>
                <c:pt idx="9">
                  <c:v>準工業地域</c:v>
                </c:pt>
                <c:pt idx="10">
                  <c:v>工業地域</c:v>
                </c:pt>
                <c:pt idx="11">
                  <c:v>工業専用地域</c:v>
                </c:pt>
                <c:pt idx="12">
                  <c:v>市街化調整区域</c:v>
                </c:pt>
              </c:strCache>
            </c:strRef>
          </c:cat>
          <c:val>
            <c:numRef>
              <c:f>★データ!$B$35:$B$47</c:f>
              <c:numCache>
                <c:ptCount val="13"/>
                <c:pt idx="0">
                  <c:v>15.5</c:v>
                </c:pt>
                <c:pt idx="1">
                  <c:v>0.14821029082774048</c:v>
                </c:pt>
                <c:pt idx="2">
                  <c:v>22.90268456375839</c:v>
                </c:pt>
                <c:pt idx="3">
                  <c:v>1.2024608501118568</c:v>
                </c:pt>
                <c:pt idx="4">
                  <c:v>10.6</c:v>
                </c:pt>
                <c:pt idx="5">
                  <c:v>1.3</c:v>
                </c:pt>
                <c:pt idx="6">
                  <c:v>0.27125279642058164</c:v>
                </c:pt>
                <c:pt idx="7">
                  <c:v>1.761744966442953</c:v>
                </c:pt>
                <c:pt idx="8">
                  <c:v>0.7550335570469799</c:v>
                </c:pt>
                <c:pt idx="9">
                  <c:v>3.54384787472036</c:v>
                </c:pt>
                <c:pt idx="10">
                  <c:v>1.31431767337808</c:v>
                </c:pt>
                <c:pt idx="11">
                  <c:v>2.8</c:v>
                </c:pt>
                <c:pt idx="12">
                  <c:v>37.9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地目別面積比率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5525"/>
          <c:w val="0.88075"/>
          <c:h val="0.50525"/>
        </c:manualLayout>
      </c:layout>
      <c:pie3DChart>
        <c:varyColors val="1"/>
        <c:ser>
          <c:idx val="0"/>
          <c:order val="0"/>
          <c:tx>
            <c:strRef>
              <c:f>★データ!$A$2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Grid">
                <a:fgClr>
                  <a:srgbClr val="376092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iagBrick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★データ!$B$1:$H$1</c:f>
              <c:strCache>
                <c:ptCount val="7"/>
                <c:pt idx="0">
                  <c:v>田</c:v>
                </c:pt>
                <c:pt idx="1">
                  <c:v>畑</c:v>
                </c:pt>
                <c:pt idx="2">
                  <c:v>宅   地</c:v>
                </c:pt>
                <c:pt idx="3">
                  <c:v>池沼</c:v>
                </c:pt>
                <c:pt idx="4">
                  <c:v>山   林</c:v>
                </c:pt>
                <c:pt idx="5">
                  <c:v>原   野</c:v>
                </c:pt>
                <c:pt idx="6">
                  <c:v>雑 種 地</c:v>
                </c:pt>
              </c:strCache>
            </c:strRef>
          </c:cat>
          <c:val>
            <c:numRef>
              <c:f>★データ!$B$2:$H$2</c:f>
              <c:numCache>
                <c:ptCount val="7"/>
                <c:pt idx="0">
                  <c:v>53</c:v>
                </c:pt>
                <c:pt idx="1">
                  <c:v>403</c:v>
                </c:pt>
                <c:pt idx="2">
                  <c:v>1514</c:v>
                </c:pt>
                <c:pt idx="3">
                  <c:v>0</c:v>
                </c:pt>
                <c:pt idx="4">
                  <c:v>169</c:v>
                </c:pt>
                <c:pt idx="5">
                  <c:v>6</c:v>
                </c:pt>
                <c:pt idx="6">
                  <c:v>343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地目別面積比率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"/>
          <c:y val="0.372"/>
          <c:w val="0.78"/>
          <c:h val="0.44775"/>
        </c:manualLayout>
      </c:layout>
      <c:pie3DChart>
        <c:varyColors val="1"/>
        <c:ser>
          <c:idx val="0"/>
          <c:order val="0"/>
          <c:tx>
            <c:strRef>
              <c:f>★データ!$A$2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Grid">
                <a:fgClr>
                  <a:srgbClr val="376092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iagBrick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★データ!$B$1:$H$1</c:f>
              <c:strCache/>
            </c:strRef>
          </c:cat>
          <c:val>
            <c:numRef>
              <c:f>★データ!$B$2:$H$2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市街化区域・市街化調整区域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2145"/>
          <c:w val="0.38075"/>
          <c:h val="0.6975"/>
        </c:manualLayout>
      </c:layout>
      <c:pieChart>
        <c:varyColors val="1"/>
        <c:ser>
          <c:idx val="0"/>
          <c:order val="0"/>
          <c:tx>
            <c:strRef>
              <c:f>★データ!$B$34</c:f>
              <c:strCache>
                <c:ptCount val="1"/>
                <c:pt idx="0">
                  <c:v>構成比(%)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★データ!$A$35:$A$47</c:f>
              <c:strCache/>
            </c:strRef>
          </c:cat>
          <c:val>
            <c:numRef>
              <c:f>★データ!$B$35:$B$47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161"/>
          <c:w val="0.3165"/>
          <c:h val="0.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</a:t>
          </a:r>
          <a:r>
            <a:rPr lang="en-US" cap="none" sz="2400" b="0" i="0" u="none" baseline="0">
              <a:solidFill>
                <a:srgbClr val="000000"/>
              </a:solidFill>
            </a:rPr>
            <a:t>　土地・気象</a:t>
          </a:r>
        </a:p>
      </xdr:txBody>
    </xdr:sp>
    <xdr:clientData/>
  </xdr:twoCellAnchor>
  <xdr:twoCellAnchor editAs="oneCell">
    <xdr:from>
      <xdr:col>2</xdr:col>
      <xdr:colOff>266700</xdr:colOff>
      <xdr:row>48</xdr:row>
      <xdr:rowOff>0</xdr:rowOff>
    </xdr:from>
    <xdr:to>
      <xdr:col>6</xdr:col>
      <xdr:colOff>123825</xdr:colOff>
      <xdr:row>62</xdr:row>
      <xdr:rowOff>114300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541550" flipV="1">
          <a:off x="1752600" y="7353300"/>
          <a:ext cx="28289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28575</xdr:rowOff>
    </xdr:from>
    <xdr:to>
      <xdr:col>9</xdr:col>
      <xdr:colOff>428625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219075" y="5172075"/>
        <a:ext cx="6381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</xdr:row>
      <xdr:rowOff>19050</xdr:rowOff>
    </xdr:from>
    <xdr:to>
      <xdr:col>9</xdr:col>
      <xdr:colOff>466725</xdr:colOff>
      <xdr:row>24</xdr:row>
      <xdr:rowOff>95250</xdr:rowOff>
    </xdr:to>
    <xdr:graphicFrame>
      <xdr:nvGraphicFramePr>
        <xdr:cNvPr id="2" name="Chart 1"/>
        <xdr:cNvGraphicFramePr/>
      </xdr:nvGraphicFramePr>
      <xdr:xfrm>
        <a:off x="123825" y="361950"/>
        <a:ext cx="65151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8</xdr:col>
      <xdr:colOff>19050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809625"/>
        <a:ext cx="65151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32</xdr:row>
      <xdr:rowOff>85725</xdr:rowOff>
    </xdr:from>
    <xdr:to>
      <xdr:col>10</xdr:col>
      <xdr:colOff>85725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3324225" y="5600700"/>
        <a:ext cx="4629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0">
      <selection activeCell="A10" sqref="A10"/>
    </sheetView>
  </sheetViews>
  <sheetFormatPr defaultColWidth="11.00390625" defaultRowHeight="13.5"/>
  <cols>
    <col min="1" max="8" width="9.75390625" style="7" customWidth="1"/>
    <col min="9" max="9" width="6.875" style="7" customWidth="1"/>
    <col min="10" max="16384" width="11.00390625" style="7" customWidth="1"/>
  </cols>
  <sheetData>
    <row r="1" spans="1:2" ht="12">
      <c r="A1" s="130"/>
      <c r="B1" s="9"/>
    </row>
    <row r="2" ht="12">
      <c r="B2" s="9"/>
    </row>
    <row r="3" ht="12">
      <c r="B3" s="9"/>
    </row>
    <row r="4" ht="12">
      <c r="B4" s="9"/>
    </row>
    <row r="5" ht="12">
      <c r="B5" s="9"/>
    </row>
    <row r="6" ht="12">
      <c r="B6" s="9"/>
    </row>
    <row r="7" ht="12">
      <c r="B7" s="9"/>
    </row>
    <row r="8" ht="12">
      <c r="B8" s="9"/>
    </row>
    <row r="9" ht="12">
      <c r="B9" s="9"/>
    </row>
    <row r="10" ht="12">
      <c r="B10" s="9"/>
    </row>
    <row r="11" ht="12">
      <c r="B11" s="9"/>
    </row>
    <row r="12" ht="12">
      <c r="B12" s="9"/>
    </row>
    <row r="13" ht="12">
      <c r="B13" s="9"/>
    </row>
    <row r="14" ht="12">
      <c r="B14" s="9"/>
    </row>
    <row r="15" ht="12">
      <c r="B15" s="9"/>
    </row>
    <row r="16" ht="12">
      <c r="B16" s="9"/>
    </row>
    <row r="17" ht="12">
      <c r="B17" s="9"/>
    </row>
    <row r="18" ht="12">
      <c r="B18" s="9"/>
    </row>
    <row r="19" ht="12">
      <c r="B19" s="9"/>
    </row>
    <row r="20" ht="12">
      <c r="B20" s="9"/>
    </row>
    <row r="21" ht="12">
      <c r="B21" s="9"/>
    </row>
    <row r="22" ht="12.75" thickBot="1">
      <c r="B22" s="9"/>
    </row>
    <row r="23" spans="1:9" ht="12.75" thickTop="1">
      <c r="A23" s="10"/>
      <c r="B23" s="11"/>
      <c r="C23" s="10"/>
      <c r="D23" s="10"/>
      <c r="E23" s="10"/>
      <c r="F23" s="10"/>
      <c r="G23" s="10"/>
      <c r="H23" s="10"/>
      <c r="I23" s="10"/>
    </row>
    <row r="24" spans="1:9" ht="12">
      <c r="A24" s="12"/>
      <c r="B24" s="13"/>
      <c r="C24" s="12"/>
      <c r="D24" s="12"/>
      <c r="E24" s="12"/>
      <c r="F24" s="12"/>
      <c r="G24" s="12"/>
      <c r="H24" s="12"/>
      <c r="I24" s="12"/>
    </row>
    <row r="25" spans="1:9" ht="12">
      <c r="A25" s="12"/>
      <c r="B25" s="13"/>
      <c r="C25" s="12"/>
      <c r="D25" s="12"/>
      <c r="E25" s="12"/>
      <c r="F25" s="12"/>
      <c r="G25" s="12"/>
      <c r="H25" s="12"/>
      <c r="I25" s="12"/>
    </row>
    <row r="26" spans="1:9" ht="12.75" thickBot="1">
      <c r="A26" s="14"/>
      <c r="B26" s="15"/>
      <c r="C26" s="14"/>
      <c r="D26" s="14"/>
      <c r="E26" s="14"/>
      <c r="F26" s="14"/>
      <c r="G26" s="14"/>
      <c r="H26" s="14"/>
      <c r="I26" s="14"/>
    </row>
    <row r="27" ht="12.75" thickTop="1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9"/>
    </row>
    <row r="33" ht="12">
      <c r="B33" s="9"/>
    </row>
    <row r="34" ht="12">
      <c r="B34" s="9"/>
    </row>
    <row r="35" ht="12">
      <c r="B35" s="9"/>
    </row>
    <row r="36" ht="12">
      <c r="B36" s="9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9"/>
    </row>
    <row r="45" ht="12">
      <c r="B45" s="9"/>
    </row>
    <row r="46" ht="12">
      <c r="B46" s="9"/>
    </row>
    <row r="47" ht="12">
      <c r="B47" s="9"/>
    </row>
    <row r="48" ht="12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">
      <c r="B64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8.50390625" style="18" customWidth="1"/>
    <col min="2" max="2" width="10.375" style="18" customWidth="1"/>
    <col min="3" max="3" width="6.75390625" style="18" customWidth="1"/>
    <col min="4" max="8" width="8.50390625" style="18" customWidth="1"/>
    <col min="9" max="9" width="8.50390625" style="8" customWidth="1"/>
    <col min="10" max="10" width="8.50390625" style="18" customWidth="1"/>
    <col min="11" max="16384" width="9.00390625" style="18" customWidth="1"/>
  </cols>
  <sheetData>
    <row r="1" spans="1:10" s="41" customFormat="1" ht="26.25" customHeight="1" thickBot="1">
      <c r="A1" s="260" t="s">
        <v>41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s="42" customFormat="1" ht="30" customHeight="1" thickTop="1">
      <c r="A2" s="146" t="s">
        <v>0</v>
      </c>
      <c r="B2" s="261" t="s">
        <v>241</v>
      </c>
      <c r="C2" s="261"/>
      <c r="D2" s="261"/>
      <c r="E2" s="147" t="s">
        <v>1</v>
      </c>
      <c r="F2" s="147" t="s">
        <v>2</v>
      </c>
      <c r="G2" s="261" t="s">
        <v>4</v>
      </c>
      <c r="H2" s="262"/>
      <c r="I2" s="262"/>
      <c r="J2" s="148" t="s">
        <v>3</v>
      </c>
    </row>
    <row r="3" spans="1:10" s="42" customFormat="1" ht="30" customHeight="1">
      <c r="A3" s="249" t="s">
        <v>214</v>
      </c>
      <c r="B3" s="252" t="s">
        <v>215</v>
      </c>
      <c r="C3" s="252"/>
      <c r="D3" s="252"/>
      <c r="E3" s="252" t="s">
        <v>216</v>
      </c>
      <c r="F3" s="252" t="s">
        <v>217</v>
      </c>
      <c r="G3" s="252" t="s">
        <v>218</v>
      </c>
      <c r="H3" s="257"/>
      <c r="I3" s="257"/>
      <c r="J3" s="251" t="s">
        <v>219</v>
      </c>
    </row>
    <row r="4" spans="1:10" s="42" customFormat="1" ht="30" customHeight="1">
      <c r="A4" s="263"/>
      <c r="B4" s="264"/>
      <c r="C4" s="264"/>
      <c r="D4" s="264"/>
      <c r="E4" s="264"/>
      <c r="F4" s="252"/>
      <c r="G4" s="257"/>
      <c r="H4" s="257"/>
      <c r="I4" s="257"/>
      <c r="J4" s="251"/>
    </row>
    <row r="5" spans="1:10" s="42" customFormat="1" ht="30" customHeight="1">
      <c r="A5" s="249" t="s">
        <v>220</v>
      </c>
      <c r="B5" s="252" t="s">
        <v>221</v>
      </c>
      <c r="C5" s="252"/>
      <c r="D5" s="252"/>
      <c r="E5" s="254" t="s">
        <v>222</v>
      </c>
      <c r="F5" s="252" t="s">
        <v>223</v>
      </c>
      <c r="G5" s="252" t="s">
        <v>224</v>
      </c>
      <c r="H5" s="257"/>
      <c r="I5" s="257"/>
      <c r="J5" s="251" t="s">
        <v>225</v>
      </c>
    </row>
    <row r="6" spans="1:10" s="42" customFormat="1" ht="30" customHeight="1" thickBot="1">
      <c r="A6" s="250"/>
      <c r="B6" s="253"/>
      <c r="C6" s="253"/>
      <c r="D6" s="253"/>
      <c r="E6" s="255"/>
      <c r="F6" s="256"/>
      <c r="G6" s="258"/>
      <c r="H6" s="258"/>
      <c r="I6" s="258"/>
      <c r="J6" s="259"/>
    </row>
    <row r="7" ht="18" customHeight="1" thickTop="1">
      <c r="A7" s="86" t="s">
        <v>256</v>
      </c>
    </row>
    <row r="8" spans="5:10" ht="19.5" customHeight="1">
      <c r="E8" s="19"/>
      <c r="F8" s="43"/>
      <c r="G8" s="43"/>
      <c r="H8" s="43"/>
      <c r="I8" s="43"/>
      <c r="J8" s="43"/>
    </row>
    <row r="9" spans="1:10" ht="15.75" customHeight="1" thickBot="1">
      <c r="A9" s="20" t="s">
        <v>253</v>
      </c>
      <c r="E9" s="19"/>
      <c r="F9" s="43"/>
      <c r="G9" s="43"/>
      <c r="H9" s="43"/>
      <c r="I9" s="43"/>
      <c r="J9" s="43"/>
    </row>
    <row r="10" spans="1:10" ht="21.75" customHeight="1">
      <c r="A10" s="275" t="s">
        <v>228</v>
      </c>
      <c r="B10" s="269" t="s">
        <v>251</v>
      </c>
      <c r="C10" s="270"/>
      <c r="D10" s="271"/>
      <c r="E10" s="44"/>
      <c r="G10" s="45"/>
      <c r="H10" s="45"/>
      <c r="I10" s="45"/>
      <c r="J10" s="45"/>
    </row>
    <row r="11" spans="1:10" ht="21.75" customHeight="1" thickBot="1">
      <c r="A11" s="276"/>
      <c r="B11" s="272" t="s">
        <v>252</v>
      </c>
      <c r="C11" s="273"/>
      <c r="D11" s="274"/>
      <c r="E11" s="44"/>
      <c r="F11" s="46"/>
      <c r="G11" s="45"/>
      <c r="H11" s="45"/>
      <c r="I11" s="45"/>
      <c r="J11" s="45"/>
    </row>
    <row r="12" spans="1:5" ht="18" customHeight="1">
      <c r="A12" s="47" t="s">
        <v>261</v>
      </c>
      <c r="E12" s="19"/>
    </row>
    <row r="13" spans="1:5" ht="63" customHeight="1">
      <c r="A13" s="21"/>
      <c r="E13" s="19"/>
    </row>
    <row r="14" spans="1:10" s="41" customFormat="1" ht="26.25" customHeight="1" thickBot="1">
      <c r="A14" s="266" t="s">
        <v>40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 ht="33" customHeight="1" thickTop="1">
      <c r="A15" s="277" t="s">
        <v>172</v>
      </c>
      <c r="B15" s="278"/>
      <c r="C15" s="261" t="s">
        <v>173</v>
      </c>
      <c r="D15" s="261"/>
      <c r="E15" s="261" t="s">
        <v>174</v>
      </c>
      <c r="F15" s="268"/>
      <c r="G15" s="261" t="s">
        <v>175</v>
      </c>
      <c r="H15" s="261"/>
      <c r="I15" s="261" t="s">
        <v>176</v>
      </c>
      <c r="J15" s="267"/>
    </row>
    <row r="16" spans="1:10" ht="36" customHeight="1" thickBot="1">
      <c r="A16" s="265" t="s">
        <v>229</v>
      </c>
      <c r="B16" s="265"/>
      <c r="C16" s="265" t="s">
        <v>230</v>
      </c>
      <c r="D16" s="265"/>
      <c r="E16" s="265" t="s">
        <v>231</v>
      </c>
      <c r="F16" s="265"/>
      <c r="G16" s="265" t="s">
        <v>232</v>
      </c>
      <c r="H16" s="265"/>
      <c r="I16" s="265" t="s">
        <v>233</v>
      </c>
      <c r="J16" s="265"/>
    </row>
    <row r="17" spans="1:10" s="42" customFormat="1" ht="18" customHeight="1" thickTop="1">
      <c r="A17" s="21" t="s">
        <v>197</v>
      </c>
      <c r="B17" s="18"/>
      <c r="C17" s="18"/>
      <c r="D17" s="18"/>
      <c r="E17" s="18"/>
      <c r="F17" s="18"/>
      <c r="G17" s="18"/>
      <c r="H17" s="18"/>
      <c r="I17" s="8"/>
      <c r="J17" s="18"/>
    </row>
    <row r="18" ht="63" customHeight="1"/>
    <row r="19" spans="1:10" ht="26.25" customHeight="1" thickBot="1">
      <c r="A19" s="248" t="s">
        <v>39</v>
      </c>
      <c r="B19" s="248"/>
      <c r="C19" s="248"/>
      <c r="D19" s="248"/>
      <c r="E19" s="248"/>
      <c r="F19" s="248"/>
      <c r="G19" s="248"/>
      <c r="H19" s="248"/>
      <c r="I19" s="248"/>
      <c r="J19" s="248"/>
    </row>
    <row r="20" spans="1:11" ht="33" customHeight="1" thickTop="1">
      <c r="A20" s="232" t="s">
        <v>36</v>
      </c>
      <c r="B20" s="233"/>
      <c r="C20" s="234" t="s">
        <v>37</v>
      </c>
      <c r="D20" s="234"/>
      <c r="E20" s="232" t="s">
        <v>38</v>
      </c>
      <c r="F20" s="237"/>
      <c r="G20" s="237"/>
      <c r="H20" s="237"/>
      <c r="I20" s="238"/>
      <c r="J20" s="239"/>
      <c r="K20" s="8"/>
    </row>
    <row r="21" spans="1:11" ht="30" customHeight="1">
      <c r="A21" s="227" t="s">
        <v>198</v>
      </c>
      <c r="B21" s="227"/>
      <c r="C21" s="235" t="s">
        <v>199</v>
      </c>
      <c r="D21" s="236"/>
      <c r="E21" s="240" t="s">
        <v>262</v>
      </c>
      <c r="F21" s="241"/>
      <c r="G21" s="241"/>
      <c r="H21" s="241"/>
      <c r="I21" s="242"/>
      <c r="J21" s="242"/>
      <c r="K21" s="8"/>
    </row>
    <row r="22" spans="1:11" ht="30" customHeight="1">
      <c r="A22" s="227" t="s">
        <v>245</v>
      </c>
      <c r="B22" s="227"/>
      <c r="C22" s="235" t="s">
        <v>199</v>
      </c>
      <c r="D22" s="236"/>
      <c r="E22" s="245" t="s">
        <v>201</v>
      </c>
      <c r="F22" s="246"/>
      <c r="G22" s="246"/>
      <c r="H22" s="246"/>
      <c r="I22" s="247"/>
      <c r="J22" s="247"/>
      <c r="K22" s="8"/>
    </row>
    <row r="23" spans="1:11" ht="30" customHeight="1">
      <c r="A23" s="228" t="s">
        <v>200</v>
      </c>
      <c r="B23" s="228"/>
      <c r="C23" s="243" t="s">
        <v>202</v>
      </c>
      <c r="D23" s="244"/>
      <c r="E23" s="240" t="s">
        <v>265</v>
      </c>
      <c r="F23" s="241"/>
      <c r="G23" s="241"/>
      <c r="H23" s="241"/>
      <c r="I23" s="242"/>
      <c r="J23" s="242"/>
      <c r="K23" s="8"/>
    </row>
    <row r="24" spans="1:11" ht="30" customHeight="1" thickBot="1">
      <c r="A24" s="229" t="s">
        <v>203</v>
      </c>
      <c r="B24" s="229"/>
      <c r="C24" s="230" t="s">
        <v>202</v>
      </c>
      <c r="D24" s="231"/>
      <c r="E24" s="224" t="s">
        <v>204</v>
      </c>
      <c r="F24" s="225"/>
      <c r="G24" s="225"/>
      <c r="H24" s="225"/>
      <c r="I24" s="226"/>
      <c r="J24" s="226"/>
      <c r="K24" s="8"/>
    </row>
    <row r="25" ht="18" customHeight="1" thickTop="1">
      <c r="A25" s="21" t="s">
        <v>237</v>
      </c>
    </row>
  </sheetData>
  <sheetProtection/>
  <mergeCells count="45">
    <mergeCell ref="B10:D10"/>
    <mergeCell ref="B11:D11"/>
    <mergeCell ref="A10:A11"/>
    <mergeCell ref="A16:B16"/>
    <mergeCell ref="C16:D16"/>
    <mergeCell ref="A15:B15"/>
    <mergeCell ref="C15:D15"/>
    <mergeCell ref="E16:F16"/>
    <mergeCell ref="A14:J14"/>
    <mergeCell ref="G15:H15"/>
    <mergeCell ref="G16:H16"/>
    <mergeCell ref="I15:J15"/>
    <mergeCell ref="I16:J16"/>
    <mergeCell ref="E15:F15"/>
    <mergeCell ref="A1:J1"/>
    <mergeCell ref="B2:D2"/>
    <mergeCell ref="G2:I2"/>
    <mergeCell ref="A3:A4"/>
    <mergeCell ref="B3:D4"/>
    <mergeCell ref="E3:E4"/>
    <mergeCell ref="A5:A6"/>
    <mergeCell ref="J3:J4"/>
    <mergeCell ref="B5:D6"/>
    <mergeCell ref="E5:E6"/>
    <mergeCell ref="F5:F6"/>
    <mergeCell ref="G5:I6"/>
    <mergeCell ref="J5:J6"/>
    <mergeCell ref="F3:F4"/>
    <mergeCell ref="G3:I4"/>
    <mergeCell ref="C23:D23"/>
    <mergeCell ref="C22:D22"/>
    <mergeCell ref="E22:J22"/>
    <mergeCell ref="A21:B21"/>
    <mergeCell ref="E23:J23"/>
    <mergeCell ref="A19:J19"/>
    <mergeCell ref="E24:J24"/>
    <mergeCell ref="A22:B22"/>
    <mergeCell ref="A23:B23"/>
    <mergeCell ref="A24:B24"/>
    <mergeCell ref="C24:D24"/>
    <mergeCell ref="A20:B20"/>
    <mergeCell ref="C20:D20"/>
    <mergeCell ref="C21:D21"/>
    <mergeCell ref="E20:J20"/>
    <mergeCell ref="E21:J21"/>
  </mergeCells>
  <printOptions horizont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r:id="rId1"/>
  <headerFooter>
    <oddHeader>&amp;L&amp;"ＭＳ Ｐゴシック,太字"&amp;16Ａ　土地・気象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7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8" customWidth="1"/>
    <col min="2" max="2" width="16.625" style="8" customWidth="1"/>
    <col min="3" max="3" width="2.00390625" style="8" customWidth="1"/>
    <col min="4" max="4" width="9.625" style="8" customWidth="1"/>
    <col min="5" max="5" width="2.00390625" style="8" customWidth="1"/>
    <col min="6" max="6" width="16.625" style="8" customWidth="1"/>
    <col min="7" max="7" width="2.00390625" style="8" customWidth="1"/>
    <col min="8" max="8" width="9.625" style="8" customWidth="1"/>
    <col min="9" max="9" width="2.00390625" style="8" customWidth="1"/>
    <col min="10" max="10" width="16.625" style="8" customWidth="1"/>
    <col min="11" max="11" width="2.00390625" style="8" customWidth="1"/>
    <col min="12" max="12" width="9.625" style="8" customWidth="1"/>
    <col min="13" max="16384" width="9.00390625" style="8" customWidth="1"/>
  </cols>
  <sheetData>
    <row r="1" spans="1:12" s="25" customFormat="1" ht="16.5" customHeight="1" thickBot="1">
      <c r="A1" s="22" t="s">
        <v>211</v>
      </c>
      <c r="B1" s="23"/>
      <c r="C1" s="23"/>
      <c r="D1" s="23"/>
      <c r="E1" s="23"/>
      <c r="F1" s="23"/>
      <c r="G1" s="23"/>
      <c r="H1" s="23"/>
      <c r="I1" s="23"/>
      <c r="J1" s="24"/>
      <c r="K1" s="88"/>
      <c r="L1" s="89" t="s">
        <v>234</v>
      </c>
    </row>
    <row r="2" spans="1:12" ht="12.75" customHeight="1" thickTop="1">
      <c r="A2" s="149"/>
      <c r="B2" s="149" t="s">
        <v>52</v>
      </c>
      <c r="C2" s="149"/>
      <c r="D2" s="150" t="s">
        <v>53</v>
      </c>
      <c r="E2" s="150"/>
      <c r="F2" s="149" t="s">
        <v>52</v>
      </c>
      <c r="G2" s="149"/>
      <c r="H2" s="151" t="s">
        <v>53</v>
      </c>
      <c r="I2" s="149"/>
      <c r="J2" s="149" t="s">
        <v>52</v>
      </c>
      <c r="K2" s="149"/>
      <c r="L2" s="150" t="s">
        <v>53</v>
      </c>
    </row>
    <row r="3" spans="1:12" ht="13.5" customHeight="1">
      <c r="A3" s="152"/>
      <c r="B3" s="153" t="s">
        <v>8</v>
      </c>
      <c r="C3" s="154"/>
      <c r="D3" s="155">
        <v>35.76</v>
      </c>
      <c r="E3" s="156"/>
      <c r="F3" s="157" t="s">
        <v>116</v>
      </c>
      <c r="G3" s="158"/>
      <c r="H3" s="159">
        <v>2.144</v>
      </c>
      <c r="I3" s="152"/>
      <c r="J3" s="157" t="s">
        <v>62</v>
      </c>
      <c r="K3" s="152"/>
      <c r="L3" s="160">
        <v>0.19</v>
      </c>
    </row>
    <row r="4" spans="1:12" ht="13.5" customHeight="1">
      <c r="A4" s="152"/>
      <c r="B4" s="161"/>
      <c r="C4" s="152"/>
      <c r="D4" s="156"/>
      <c r="E4" s="156"/>
      <c r="F4" s="157" t="s">
        <v>120</v>
      </c>
      <c r="G4" s="158"/>
      <c r="H4" s="159">
        <v>0.26</v>
      </c>
      <c r="I4" s="152"/>
      <c r="J4" s="157" t="s">
        <v>67</v>
      </c>
      <c r="K4" s="152"/>
      <c r="L4" s="160">
        <v>0.13</v>
      </c>
    </row>
    <row r="5" spans="1:12" ht="13.5" customHeight="1">
      <c r="A5" s="152"/>
      <c r="B5" s="157" t="s">
        <v>54</v>
      </c>
      <c r="C5" s="152"/>
      <c r="D5" s="160">
        <v>0.075</v>
      </c>
      <c r="E5" s="156"/>
      <c r="F5" s="157" t="s">
        <v>123</v>
      </c>
      <c r="G5" s="158"/>
      <c r="H5" s="159">
        <v>0.8</v>
      </c>
      <c r="I5" s="152"/>
      <c r="J5" s="157" t="s">
        <v>72</v>
      </c>
      <c r="K5" s="152"/>
      <c r="L5" s="160">
        <v>0.173</v>
      </c>
    </row>
    <row r="6" spans="1:12" ht="13.5" customHeight="1">
      <c r="A6" s="152"/>
      <c r="B6" s="157" t="s">
        <v>59</v>
      </c>
      <c r="C6" s="152"/>
      <c r="D6" s="160">
        <v>0.167</v>
      </c>
      <c r="E6" s="156"/>
      <c r="F6" s="157"/>
      <c r="G6" s="158"/>
      <c r="H6" s="159"/>
      <c r="I6" s="152"/>
      <c r="J6" s="157"/>
      <c r="K6" s="152"/>
      <c r="L6" s="160"/>
    </row>
    <row r="7" spans="1:12" ht="13.5" customHeight="1">
      <c r="A7" s="152"/>
      <c r="B7" s="157" t="s">
        <v>64</v>
      </c>
      <c r="C7" s="152"/>
      <c r="D7" s="160">
        <v>0.146</v>
      </c>
      <c r="E7" s="156"/>
      <c r="F7" s="157" t="s">
        <v>126</v>
      </c>
      <c r="G7" s="158"/>
      <c r="H7" s="159">
        <v>0.499</v>
      </c>
      <c r="I7" s="152"/>
      <c r="J7" s="162" t="s">
        <v>76</v>
      </c>
      <c r="K7" s="152"/>
      <c r="L7" s="160">
        <v>0.2</v>
      </c>
    </row>
    <row r="8" spans="1:12" ht="13.5" customHeight="1">
      <c r="A8" s="152"/>
      <c r="B8" s="157" t="s">
        <v>69</v>
      </c>
      <c r="C8" s="152"/>
      <c r="D8" s="160">
        <v>0.297</v>
      </c>
      <c r="E8" s="156"/>
      <c r="F8" s="157" t="s">
        <v>130</v>
      </c>
      <c r="G8" s="158"/>
      <c r="H8" s="159">
        <v>0.21</v>
      </c>
      <c r="I8" s="152"/>
      <c r="J8" s="162" t="s">
        <v>80</v>
      </c>
      <c r="L8" s="160">
        <v>0.164</v>
      </c>
    </row>
    <row r="9" spans="1:12" ht="13.5" customHeight="1">
      <c r="A9" s="152"/>
      <c r="B9" s="157"/>
      <c r="C9" s="152"/>
      <c r="D9" s="160"/>
      <c r="E9" s="156"/>
      <c r="F9" s="157" t="s">
        <v>134</v>
      </c>
      <c r="G9" s="158"/>
      <c r="H9" s="159">
        <v>0.154</v>
      </c>
      <c r="I9" s="152"/>
      <c r="J9" s="162" t="s">
        <v>84</v>
      </c>
      <c r="L9" s="160">
        <v>0.12</v>
      </c>
    </row>
    <row r="10" spans="1:12" ht="13.5" customHeight="1">
      <c r="A10" s="152"/>
      <c r="B10" s="157" t="s">
        <v>226</v>
      </c>
      <c r="C10" s="163"/>
      <c r="D10" s="159">
        <v>0.12</v>
      </c>
      <c r="E10" s="156"/>
      <c r="F10" s="157"/>
      <c r="G10" s="158"/>
      <c r="H10" s="159"/>
      <c r="I10" s="152"/>
      <c r="J10" s="162"/>
      <c r="L10" s="160"/>
    </row>
    <row r="11" spans="1:12" ht="13.5" customHeight="1">
      <c r="A11" s="152"/>
      <c r="B11" s="157" t="s">
        <v>227</v>
      </c>
      <c r="C11" s="163"/>
      <c r="D11" s="159">
        <v>0.18</v>
      </c>
      <c r="E11" s="156"/>
      <c r="F11" s="157" t="s">
        <v>138</v>
      </c>
      <c r="G11" s="158"/>
      <c r="H11" s="159">
        <v>0.298</v>
      </c>
      <c r="I11" s="152"/>
      <c r="J11" s="162" t="s">
        <v>88</v>
      </c>
      <c r="L11" s="160">
        <v>0.122</v>
      </c>
    </row>
    <row r="12" spans="1:12" ht="13.5" customHeight="1">
      <c r="A12" s="152"/>
      <c r="B12" s="157" t="s">
        <v>81</v>
      </c>
      <c r="C12" s="152"/>
      <c r="D12" s="160">
        <v>0.17</v>
      </c>
      <c r="E12" s="164"/>
      <c r="F12" s="157" t="s">
        <v>142</v>
      </c>
      <c r="G12" s="158"/>
      <c r="H12" s="159">
        <v>0.787</v>
      </c>
      <c r="I12" s="152"/>
      <c r="J12" s="162" t="s">
        <v>92</v>
      </c>
      <c r="L12" s="160">
        <v>0.141</v>
      </c>
    </row>
    <row r="13" spans="1:12" ht="13.5" customHeight="1">
      <c r="A13" s="152"/>
      <c r="B13" s="157" t="s">
        <v>86</v>
      </c>
      <c r="C13" s="152"/>
      <c r="D13" s="160">
        <v>0.17</v>
      </c>
      <c r="E13" s="160"/>
      <c r="F13" s="157" t="s">
        <v>146</v>
      </c>
      <c r="G13" s="158"/>
      <c r="H13" s="159">
        <v>0.816</v>
      </c>
      <c r="I13" s="152"/>
      <c r="J13" s="162" t="s">
        <v>96</v>
      </c>
      <c r="L13" s="160">
        <v>0.14</v>
      </c>
    </row>
    <row r="14" spans="1:12" ht="13.5" customHeight="1">
      <c r="A14" s="152"/>
      <c r="B14" s="157" t="s">
        <v>89</v>
      </c>
      <c r="C14" s="152"/>
      <c r="D14" s="160">
        <v>0.17</v>
      </c>
      <c r="E14" s="160"/>
      <c r="F14" s="157"/>
      <c r="G14" s="158"/>
      <c r="H14" s="159"/>
      <c r="I14" s="152"/>
      <c r="J14" s="162"/>
      <c r="K14" s="165"/>
      <c r="L14" s="26"/>
    </row>
    <row r="15" spans="1:12" ht="13.5" customHeight="1">
      <c r="A15" s="152"/>
      <c r="B15" s="157"/>
      <c r="C15" s="152"/>
      <c r="D15" s="160"/>
      <c r="E15" s="160"/>
      <c r="F15" s="157" t="s">
        <v>150</v>
      </c>
      <c r="G15" s="158"/>
      <c r="H15" s="159">
        <v>0.227</v>
      </c>
      <c r="I15" s="152"/>
      <c r="J15" s="162" t="s">
        <v>194</v>
      </c>
      <c r="K15" s="166"/>
      <c r="L15" s="26">
        <v>0.071</v>
      </c>
    </row>
    <row r="16" spans="1:12" ht="13.5" customHeight="1">
      <c r="A16" s="152"/>
      <c r="B16" s="157" t="s">
        <v>94</v>
      </c>
      <c r="C16" s="152"/>
      <c r="D16" s="160">
        <v>0.162</v>
      </c>
      <c r="E16" s="160"/>
      <c r="F16" s="157" t="s">
        <v>154</v>
      </c>
      <c r="G16" s="158"/>
      <c r="H16" s="159">
        <v>0.129</v>
      </c>
      <c r="I16" s="152"/>
      <c r="J16" s="162" t="s">
        <v>195</v>
      </c>
      <c r="K16" s="166"/>
      <c r="L16" s="26">
        <v>0.102</v>
      </c>
    </row>
    <row r="17" spans="1:12" ht="13.5" customHeight="1">
      <c r="A17" s="26"/>
      <c r="B17" s="157" t="s">
        <v>97</v>
      </c>
      <c r="C17" s="167"/>
      <c r="D17" s="160">
        <v>0.173</v>
      </c>
      <c r="E17" s="160"/>
      <c r="F17" s="157" t="s">
        <v>158</v>
      </c>
      <c r="G17" s="158"/>
      <c r="H17" s="159">
        <v>0.127</v>
      </c>
      <c r="I17" s="152"/>
      <c r="J17" s="162" t="s">
        <v>196</v>
      </c>
      <c r="K17" s="166"/>
      <c r="L17" s="26">
        <v>0.06</v>
      </c>
    </row>
    <row r="18" spans="1:12" ht="13.5" customHeight="1">
      <c r="A18" s="26"/>
      <c r="B18" s="157" t="s">
        <v>102</v>
      </c>
      <c r="C18" s="167"/>
      <c r="D18" s="160">
        <v>0.163</v>
      </c>
      <c r="E18" s="160"/>
      <c r="F18" s="157"/>
      <c r="G18" s="158"/>
      <c r="H18" s="159"/>
      <c r="I18" s="152"/>
      <c r="J18" s="162" t="s">
        <v>206</v>
      </c>
      <c r="K18" s="166"/>
      <c r="L18" s="26">
        <v>0.082</v>
      </c>
    </row>
    <row r="19" spans="1:12" ht="13.5" customHeight="1">
      <c r="A19" s="26"/>
      <c r="B19" s="157" t="s">
        <v>106</v>
      </c>
      <c r="C19" s="167"/>
      <c r="D19" s="160">
        <v>0.122</v>
      </c>
      <c r="E19" s="160"/>
      <c r="F19" s="157"/>
      <c r="G19" s="158"/>
      <c r="H19" s="159"/>
      <c r="I19" s="152"/>
      <c r="J19" s="27"/>
      <c r="K19" s="166"/>
      <c r="L19" s="27"/>
    </row>
    <row r="20" spans="1:12" ht="13.5" customHeight="1">
      <c r="A20" s="26"/>
      <c r="B20" s="157"/>
      <c r="C20" s="167"/>
      <c r="D20" s="160"/>
      <c r="E20" s="160"/>
      <c r="F20" s="157" t="s">
        <v>162</v>
      </c>
      <c r="G20" s="158"/>
      <c r="H20" s="159">
        <v>0.66</v>
      </c>
      <c r="I20" s="152"/>
      <c r="J20" s="162" t="s">
        <v>100</v>
      </c>
      <c r="K20" s="152"/>
      <c r="L20" s="160">
        <v>0.154</v>
      </c>
    </row>
    <row r="21" spans="1:12" ht="13.5" customHeight="1">
      <c r="A21" s="26"/>
      <c r="B21" s="157" t="s">
        <v>109</v>
      </c>
      <c r="C21" s="167"/>
      <c r="D21" s="160">
        <v>0.121</v>
      </c>
      <c r="E21" s="160"/>
      <c r="F21" s="157" t="s">
        <v>56</v>
      </c>
      <c r="G21" s="152"/>
      <c r="H21" s="159">
        <v>1.13</v>
      </c>
      <c r="I21" s="152"/>
      <c r="J21" s="162" t="s">
        <v>104</v>
      </c>
      <c r="K21" s="152"/>
      <c r="L21" s="160">
        <v>0.114</v>
      </c>
    </row>
    <row r="22" spans="1:12" ht="13.5" customHeight="1">
      <c r="A22" s="26"/>
      <c r="B22" s="157" t="s">
        <v>113</v>
      </c>
      <c r="C22" s="167"/>
      <c r="D22" s="160">
        <v>0.076</v>
      </c>
      <c r="E22" s="160"/>
      <c r="F22" s="157" t="s">
        <v>61</v>
      </c>
      <c r="G22" s="152"/>
      <c r="H22" s="159">
        <v>0.174</v>
      </c>
      <c r="I22" s="152"/>
      <c r="J22" s="162" t="s">
        <v>107</v>
      </c>
      <c r="K22" s="152"/>
      <c r="L22" s="160">
        <v>0.193</v>
      </c>
    </row>
    <row r="23" spans="1:12" ht="13.5" customHeight="1">
      <c r="A23" s="26"/>
      <c r="B23" s="157" t="s">
        <v>115</v>
      </c>
      <c r="C23" s="167"/>
      <c r="D23" s="160">
        <v>0.141</v>
      </c>
      <c r="E23" s="160"/>
      <c r="F23" s="157"/>
      <c r="G23" s="152"/>
      <c r="H23" s="159"/>
      <c r="I23" s="152"/>
      <c r="J23" s="162" t="s">
        <v>111</v>
      </c>
      <c r="K23" s="152"/>
      <c r="L23" s="160">
        <v>0.243</v>
      </c>
    </row>
    <row r="24" spans="1:12" ht="13.5" customHeight="1">
      <c r="A24" s="26"/>
      <c r="B24" s="157"/>
      <c r="C24" s="167"/>
      <c r="D24" s="160"/>
      <c r="E24" s="160"/>
      <c r="F24" s="157" t="s">
        <v>66</v>
      </c>
      <c r="G24" s="152"/>
      <c r="H24" s="159">
        <v>0.14</v>
      </c>
      <c r="I24" s="152"/>
      <c r="J24" s="162"/>
      <c r="K24" s="152"/>
      <c r="L24" s="160"/>
    </row>
    <row r="25" spans="1:12" ht="13.5" customHeight="1">
      <c r="A25" s="26"/>
      <c r="B25" s="157" t="s">
        <v>119</v>
      </c>
      <c r="C25" s="167"/>
      <c r="D25" s="160">
        <v>0.144</v>
      </c>
      <c r="E25" s="160"/>
      <c r="F25" s="157" t="s">
        <v>71</v>
      </c>
      <c r="G25" s="152"/>
      <c r="H25" s="159">
        <v>0.22</v>
      </c>
      <c r="I25" s="152"/>
      <c r="J25" s="162" t="s">
        <v>114</v>
      </c>
      <c r="K25" s="152"/>
      <c r="L25" s="160">
        <v>0.166</v>
      </c>
    </row>
    <row r="26" spans="1:12" ht="13.5" customHeight="1">
      <c r="A26" s="26"/>
      <c r="B26" s="157" t="s">
        <v>122</v>
      </c>
      <c r="C26" s="167"/>
      <c r="D26" s="160">
        <v>0.091</v>
      </c>
      <c r="E26" s="160"/>
      <c r="F26" s="157" t="s">
        <v>75</v>
      </c>
      <c r="G26" s="152"/>
      <c r="H26" s="159">
        <v>0.751</v>
      </c>
      <c r="I26" s="152"/>
      <c r="J26" s="162" t="s">
        <v>117</v>
      </c>
      <c r="K26" s="152"/>
      <c r="L26" s="160">
        <v>0.129</v>
      </c>
    </row>
    <row r="27" spans="1:12" ht="13.5" customHeight="1">
      <c r="A27" s="26"/>
      <c r="B27" s="157"/>
      <c r="C27" s="167"/>
      <c r="D27" s="160"/>
      <c r="E27" s="160"/>
      <c r="F27" s="157"/>
      <c r="G27" s="152"/>
      <c r="H27" s="159"/>
      <c r="I27" s="152"/>
      <c r="J27" s="162" t="s">
        <v>121</v>
      </c>
      <c r="K27" s="152"/>
      <c r="L27" s="160">
        <v>0.139</v>
      </c>
    </row>
    <row r="28" spans="1:12" ht="13.5" customHeight="1">
      <c r="A28" s="26"/>
      <c r="B28" s="157" t="s">
        <v>125</v>
      </c>
      <c r="C28" s="167"/>
      <c r="D28" s="160">
        <v>0.113</v>
      </c>
      <c r="E28" s="160"/>
      <c r="F28" s="157" t="s">
        <v>79</v>
      </c>
      <c r="G28" s="152"/>
      <c r="H28" s="159">
        <v>0.191</v>
      </c>
      <c r="I28" s="152"/>
      <c r="J28" s="162" t="s">
        <v>124</v>
      </c>
      <c r="K28" s="152"/>
      <c r="L28" s="160">
        <v>0.203</v>
      </c>
    </row>
    <row r="29" spans="1:12" ht="13.5" customHeight="1">
      <c r="A29" s="26"/>
      <c r="B29" s="157" t="s">
        <v>129</v>
      </c>
      <c r="C29" s="167"/>
      <c r="D29" s="160">
        <v>0.135</v>
      </c>
      <c r="E29" s="160"/>
      <c r="F29" s="157" t="s">
        <v>83</v>
      </c>
      <c r="G29" s="152"/>
      <c r="H29" s="159">
        <v>0.266</v>
      </c>
      <c r="I29" s="152"/>
      <c r="J29" s="162"/>
      <c r="K29" s="152"/>
      <c r="L29" s="160"/>
    </row>
    <row r="30" spans="1:12" ht="13.5" customHeight="1">
      <c r="A30" s="26"/>
      <c r="B30" s="157" t="s">
        <v>133</v>
      </c>
      <c r="C30" s="167"/>
      <c r="D30" s="160">
        <v>0.112</v>
      </c>
      <c r="E30" s="160"/>
      <c r="F30" s="157"/>
      <c r="G30" s="152"/>
      <c r="H30" s="168"/>
      <c r="I30" s="26"/>
      <c r="J30" s="162" t="s">
        <v>128</v>
      </c>
      <c r="K30" s="152"/>
      <c r="L30" s="160">
        <v>0.171</v>
      </c>
    </row>
    <row r="31" spans="1:12" ht="13.5" customHeight="1">
      <c r="A31" s="26"/>
      <c r="B31" s="157" t="s">
        <v>137</v>
      </c>
      <c r="C31" s="167"/>
      <c r="D31" s="160">
        <v>0.218</v>
      </c>
      <c r="E31" s="160"/>
      <c r="F31" s="153" t="s">
        <v>91</v>
      </c>
      <c r="G31" s="152"/>
      <c r="H31" s="169">
        <v>9.983</v>
      </c>
      <c r="I31" s="26"/>
      <c r="J31" s="162" t="s">
        <v>132</v>
      </c>
      <c r="K31" s="152"/>
      <c r="L31" s="160">
        <v>0.143</v>
      </c>
    </row>
    <row r="32" spans="1:12" ht="13.5" customHeight="1">
      <c r="A32" s="26"/>
      <c r="B32" s="157" t="s">
        <v>141</v>
      </c>
      <c r="C32" s="167"/>
      <c r="D32" s="160">
        <v>0.174</v>
      </c>
      <c r="E32" s="160"/>
      <c r="F32" s="170"/>
      <c r="G32" s="158"/>
      <c r="H32" s="159"/>
      <c r="I32" s="26"/>
      <c r="J32" s="162" t="s">
        <v>136</v>
      </c>
      <c r="K32" s="152"/>
      <c r="L32" s="160">
        <v>0.13</v>
      </c>
    </row>
    <row r="33" spans="1:12" ht="13.5" customHeight="1">
      <c r="A33" s="26"/>
      <c r="B33" s="157" t="s">
        <v>145</v>
      </c>
      <c r="C33" s="167"/>
      <c r="D33" s="160">
        <v>0.243</v>
      </c>
      <c r="E33" s="160"/>
      <c r="F33" s="157" t="s">
        <v>99</v>
      </c>
      <c r="G33" s="152"/>
      <c r="H33" s="159">
        <v>0.138</v>
      </c>
      <c r="I33" s="26"/>
      <c r="J33" s="162" t="s">
        <v>140</v>
      </c>
      <c r="K33" s="152"/>
      <c r="L33" s="160">
        <v>0.234</v>
      </c>
    </row>
    <row r="34" spans="1:12" ht="13.5" customHeight="1">
      <c r="A34" s="26"/>
      <c r="B34" s="157" t="s">
        <v>149</v>
      </c>
      <c r="C34" s="167"/>
      <c r="D34" s="160">
        <v>0.127</v>
      </c>
      <c r="E34" s="160"/>
      <c r="F34" s="157" t="s">
        <v>45</v>
      </c>
      <c r="G34" s="152"/>
      <c r="H34" s="159">
        <v>0.234</v>
      </c>
      <c r="I34" s="26"/>
      <c r="J34" s="162"/>
      <c r="K34" s="152"/>
      <c r="L34" s="160"/>
    </row>
    <row r="35" spans="1:12" ht="13.5" customHeight="1">
      <c r="A35" s="26"/>
      <c r="B35" s="157"/>
      <c r="C35" s="167"/>
      <c r="D35" s="160"/>
      <c r="E35" s="160"/>
      <c r="F35" s="157" t="s">
        <v>46</v>
      </c>
      <c r="G35" s="152"/>
      <c r="H35" s="159">
        <v>0.17</v>
      </c>
      <c r="I35" s="26"/>
      <c r="J35" s="162" t="s">
        <v>144</v>
      </c>
      <c r="K35" s="152"/>
      <c r="L35" s="160">
        <v>0.16</v>
      </c>
    </row>
    <row r="36" spans="1:12" ht="13.5" customHeight="1">
      <c r="A36" s="26"/>
      <c r="B36" s="157" t="s">
        <v>153</v>
      </c>
      <c r="C36" s="167"/>
      <c r="D36" s="160">
        <v>0.094</v>
      </c>
      <c r="E36" s="160"/>
      <c r="F36" s="157" t="s">
        <v>47</v>
      </c>
      <c r="G36" s="152"/>
      <c r="H36" s="159">
        <v>0.123</v>
      </c>
      <c r="I36" s="26"/>
      <c r="J36" s="162" t="s">
        <v>148</v>
      </c>
      <c r="K36" s="171"/>
      <c r="L36" s="160">
        <v>0.186</v>
      </c>
    </row>
    <row r="37" spans="1:12" ht="13.5" customHeight="1">
      <c r="A37" s="26"/>
      <c r="B37" s="157" t="s">
        <v>157</v>
      </c>
      <c r="C37" s="167"/>
      <c r="D37" s="160">
        <v>0.099</v>
      </c>
      <c r="E37" s="160"/>
      <c r="F37" s="157" t="s">
        <v>48</v>
      </c>
      <c r="G37" s="152"/>
      <c r="H37" s="159">
        <v>0.233</v>
      </c>
      <c r="I37" s="26"/>
      <c r="J37" s="162"/>
      <c r="K37" s="171"/>
      <c r="L37" s="160"/>
    </row>
    <row r="38" spans="1:12" ht="13.5" customHeight="1">
      <c r="A38" s="26"/>
      <c r="B38" s="157" t="s">
        <v>161</v>
      </c>
      <c r="C38" s="167"/>
      <c r="D38" s="160">
        <v>0.279</v>
      </c>
      <c r="E38" s="160"/>
      <c r="F38" s="157" t="s">
        <v>49</v>
      </c>
      <c r="G38" s="152"/>
      <c r="H38" s="159">
        <v>0.108</v>
      </c>
      <c r="I38" s="26"/>
      <c r="J38" s="162" t="s">
        <v>152</v>
      </c>
      <c r="K38" s="171"/>
      <c r="L38" s="160">
        <v>0.138</v>
      </c>
    </row>
    <row r="39" spans="1:12" ht="13.5" customHeight="1">
      <c r="A39" s="26"/>
      <c r="B39" s="157" t="s">
        <v>55</v>
      </c>
      <c r="C39" s="152"/>
      <c r="D39" s="160">
        <v>0.225</v>
      </c>
      <c r="E39" s="160"/>
      <c r="F39" s="157" t="s">
        <v>50</v>
      </c>
      <c r="G39" s="152"/>
      <c r="H39" s="159">
        <v>0.156</v>
      </c>
      <c r="I39" s="26"/>
      <c r="J39" s="162" t="s">
        <v>156</v>
      </c>
      <c r="K39" s="171"/>
      <c r="L39" s="160">
        <v>0.192</v>
      </c>
    </row>
    <row r="40" spans="1:12" ht="13.5" customHeight="1">
      <c r="A40" s="171"/>
      <c r="B40" s="157"/>
      <c r="C40" s="152"/>
      <c r="D40" s="160"/>
      <c r="E40" s="160"/>
      <c r="F40" s="157" t="s">
        <v>51</v>
      </c>
      <c r="G40" s="152"/>
      <c r="H40" s="159">
        <v>0.092</v>
      </c>
      <c r="I40" s="26"/>
      <c r="J40" s="162" t="s">
        <v>160</v>
      </c>
      <c r="K40" s="171"/>
      <c r="L40" s="160">
        <v>0.136</v>
      </c>
    </row>
    <row r="41" spans="1:12" ht="13.5" customHeight="1">
      <c r="A41" s="171"/>
      <c r="B41" s="157" t="s">
        <v>60</v>
      </c>
      <c r="C41" s="152"/>
      <c r="D41" s="160">
        <v>0.089</v>
      </c>
      <c r="E41" s="160"/>
      <c r="F41" s="157"/>
      <c r="G41" s="152"/>
      <c r="H41" s="159"/>
      <c r="I41" s="26"/>
      <c r="J41" s="162"/>
      <c r="K41" s="171"/>
      <c r="L41" s="160"/>
    </row>
    <row r="42" spans="1:12" ht="13.5" customHeight="1">
      <c r="A42" s="171"/>
      <c r="B42" s="157" t="s">
        <v>65</v>
      </c>
      <c r="C42" s="152"/>
      <c r="D42" s="160">
        <v>0.18</v>
      </c>
      <c r="E42" s="160"/>
      <c r="F42" s="157" t="s">
        <v>127</v>
      </c>
      <c r="G42" s="152"/>
      <c r="H42" s="159">
        <v>0.143</v>
      </c>
      <c r="I42" s="26"/>
      <c r="J42" s="162" t="s">
        <v>164</v>
      </c>
      <c r="K42" s="171"/>
      <c r="L42" s="160">
        <v>0.133</v>
      </c>
    </row>
    <row r="43" spans="1:12" ht="13.5" customHeight="1">
      <c r="A43" s="171"/>
      <c r="B43" s="157" t="s">
        <v>70</v>
      </c>
      <c r="C43" s="152"/>
      <c r="D43" s="160">
        <v>0.146</v>
      </c>
      <c r="E43" s="160"/>
      <c r="F43" s="157" t="s">
        <v>131</v>
      </c>
      <c r="G43" s="152"/>
      <c r="H43" s="159">
        <v>0.921</v>
      </c>
      <c r="I43" s="26"/>
      <c r="J43" s="162" t="s">
        <v>58</v>
      </c>
      <c r="K43" s="171"/>
      <c r="L43" s="160">
        <v>0.259</v>
      </c>
    </row>
    <row r="44" spans="1:12" ht="13.5" customHeight="1">
      <c r="A44" s="171"/>
      <c r="B44" s="157" t="s">
        <v>74</v>
      </c>
      <c r="C44" s="152"/>
      <c r="D44" s="160">
        <v>0.223</v>
      </c>
      <c r="E44" s="160"/>
      <c r="F44" s="157" t="s">
        <v>135</v>
      </c>
      <c r="G44" s="152"/>
      <c r="H44" s="159">
        <v>2.283</v>
      </c>
      <c r="I44" s="26"/>
      <c r="J44" s="162"/>
      <c r="K44" s="171"/>
      <c r="L44" s="160"/>
    </row>
    <row r="45" spans="1:12" ht="13.5" customHeight="1">
      <c r="A45" s="171"/>
      <c r="B45" s="157" t="s">
        <v>78</v>
      </c>
      <c r="C45" s="152"/>
      <c r="D45" s="160">
        <v>0.196</v>
      </c>
      <c r="E45" s="172"/>
      <c r="F45" s="157"/>
      <c r="G45" s="152"/>
      <c r="H45" s="159"/>
      <c r="I45" s="26"/>
      <c r="J45" s="162" t="s">
        <v>63</v>
      </c>
      <c r="K45" s="171"/>
      <c r="L45" s="160">
        <v>0.202</v>
      </c>
    </row>
    <row r="46" spans="1:12" ht="13.5" customHeight="1">
      <c r="A46" s="171"/>
      <c r="B46" s="157"/>
      <c r="C46" s="152"/>
      <c r="D46" s="160"/>
      <c r="E46" s="172"/>
      <c r="F46" s="157" t="s">
        <v>139</v>
      </c>
      <c r="G46" s="152"/>
      <c r="H46" s="159">
        <v>0.151</v>
      </c>
      <c r="I46" s="26"/>
      <c r="J46" s="162" t="s">
        <v>68</v>
      </c>
      <c r="K46" s="26"/>
      <c r="L46" s="160">
        <v>0.392</v>
      </c>
    </row>
    <row r="47" spans="1:12" ht="13.5" customHeight="1">
      <c r="A47" s="171"/>
      <c r="B47" s="157" t="s">
        <v>82</v>
      </c>
      <c r="C47" s="152"/>
      <c r="D47" s="160">
        <v>0.166</v>
      </c>
      <c r="E47" s="172"/>
      <c r="F47" s="157" t="s">
        <v>143</v>
      </c>
      <c r="G47" s="152"/>
      <c r="H47" s="159">
        <v>0.105</v>
      </c>
      <c r="I47" s="26"/>
      <c r="J47" s="162" t="s">
        <v>73</v>
      </c>
      <c r="K47" s="26"/>
      <c r="L47" s="160">
        <v>0.255</v>
      </c>
    </row>
    <row r="48" spans="1:12" ht="13.5" customHeight="1">
      <c r="A48" s="171"/>
      <c r="B48" s="157" t="s">
        <v>87</v>
      </c>
      <c r="C48" s="152"/>
      <c r="D48" s="160">
        <v>0.179</v>
      </c>
      <c r="E48" s="172"/>
      <c r="F48" s="157" t="s">
        <v>147</v>
      </c>
      <c r="G48" s="152"/>
      <c r="H48" s="159">
        <v>0.1</v>
      </c>
      <c r="I48" s="26"/>
      <c r="J48" s="162" t="s">
        <v>77</v>
      </c>
      <c r="K48" s="26"/>
      <c r="L48" s="160">
        <v>0.142</v>
      </c>
    </row>
    <row r="49" spans="1:12" ht="13.5" customHeight="1">
      <c r="A49" s="171"/>
      <c r="B49" s="157" t="s">
        <v>90</v>
      </c>
      <c r="C49" s="152"/>
      <c r="D49" s="160">
        <v>0.157</v>
      </c>
      <c r="E49" s="172"/>
      <c r="F49" s="157" t="s">
        <v>151</v>
      </c>
      <c r="G49" s="152"/>
      <c r="H49" s="159">
        <v>0.174</v>
      </c>
      <c r="I49" s="154"/>
      <c r="J49" s="162" t="s">
        <v>85</v>
      </c>
      <c r="K49" s="26"/>
      <c r="L49" s="160">
        <v>0.223</v>
      </c>
    </row>
    <row r="50" spans="1:12" ht="13.5" customHeight="1">
      <c r="A50" s="171"/>
      <c r="B50" s="157" t="s">
        <v>95</v>
      </c>
      <c r="C50" s="158"/>
      <c r="D50" s="160">
        <v>0.238</v>
      </c>
      <c r="E50" s="172"/>
      <c r="F50" s="157" t="s">
        <v>155</v>
      </c>
      <c r="G50" s="152"/>
      <c r="H50" s="159">
        <v>0.074</v>
      </c>
      <c r="I50" s="26"/>
      <c r="J50" s="173" t="s">
        <v>93</v>
      </c>
      <c r="K50" s="174"/>
      <c r="L50" s="175">
        <v>11.655999999999997</v>
      </c>
    </row>
    <row r="51" spans="1:12" ht="13.5" customHeight="1">
      <c r="A51" s="171"/>
      <c r="B51" s="157" t="s">
        <v>98</v>
      </c>
      <c r="C51" s="158"/>
      <c r="D51" s="160">
        <v>0.102</v>
      </c>
      <c r="E51" s="172"/>
      <c r="F51" s="157"/>
      <c r="G51" s="152"/>
      <c r="H51" s="159"/>
      <c r="I51" s="26"/>
      <c r="J51" s="27"/>
      <c r="K51" s="166"/>
      <c r="L51" s="27"/>
    </row>
    <row r="52" spans="1:12" ht="13.5" customHeight="1">
      <c r="A52" s="171"/>
      <c r="B52" s="157" t="s">
        <v>103</v>
      </c>
      <c r="C52" s="176"/>
      <c r="D52" s="160">
        <v>0.193</v>
      </c>
      <c r="E52" s="172"/>
      <c r="F52" s="157" t="s">
        <v>159</v>
      </c>
      <c r="G52" s="158"/>
      <c r="H52" s="159">
        <v>0.104</v>
      </c>
      <c r="I52" s="26"/>
      <c r="J52" s="162" t="s">
        <v>101</v>
      </c>
      <c r="K52" s="26"/>
      <c r="L52" s="160">
        <v>0.75</v>
      </c>
    </row>
    <row r="53" spans="1:12" ht="13.5" customHeight="1">
      <c r="A53" s="171"/>
      <c r="B53" s="161"/>
      <c r="C53" s="158"/>
      <c r="D53" s="168"/>
      <c r="E53" s="172"/>
      <c r="F53" s="157" t="s">
        <v>163</v>
      </c>
      <c r="G53" s="158"/>
      <c r="H53" s="159">
        <v>0.13</v>
      </c>
      <c r="I53" s="26"/>
      <c r="J53" s="162" t="s">
        <v>105</v>
      </c>
      <c r="K53" s="26"/>
      <c r="L53" s="160">
        <v>2.848</v>
      </c>
    </row>
    <row r="54" spans="1:12" ht="13.5" customHeight="1">
      <c r="A54" s="171"/>
      <c r="B54" s="153" t="s">
        <v>110</v>
      </c>
      <c r="C54" s="177"/>
      <c r="D54" s="169">
        <v>6.3759999999999994</v>
      </c>
      <c r="E54" s="171"/>
      <c r="F54" s="157" t="s">
        <v>57</v>
      </c>
      <c r="G54" s="165"/>
      <c r="H54" s="159">
        <v>0.085</v>
      </c>
      <c r="I54" s="26"/>
      <c r="J54" s="162" t="s">
        <v>108</v>
      </c>
      <c r="K54" s="26"/>
      <c r="L54" s="160">
        <v>3.106</v>
      </c>
    </row>
    <row r="55" spans="1:12" ht="13.5" customHeight="1">
      <c r="A55" s="171"/>
      <c r="B55" s="153"/>
      <c r="C55" s="178"/>
      <c r="D55" s="169"/>
      <c r="E55" s="171"/>
      <c r="F55" s="170"/>
      <c r="G55" s="166"/>
      <c r="H55" s="179"/>
      <c r="I55" s="26"/>
      <c r="J55" s="162" t="s">
        <v>112</v>
      </c>
      <c r="K55" s="26"/>
      <c r="L55" s="180">
        <v>1.041</v>
      </c>
    </row>
    <row r="56" spans="1:12" ht="14.25" thickBot="1">
      <c r="A56" s="181"/>
      <c r="B56" s="182"/>
      <c r="C56" s="183"/>
      <c r="D56" s="184"/>
      <c r="E56" s="181"/>
      <c r="F56" s="185"/>
      <c r="G56" s="186"/>
      <c r="H56" s="187"/>
      <c r="I56" s="188"/>
      <c r="J56" s="189" t="s">
        <v>118</v>
      </c>
      <c r="K56" s="188"/>
      <c r="L56" s="190">
        <v>7.744999999999999</v>
      </c>
    </row>
    <row r="57" spans="1:12" ht="18" customHeight="1" thickTop="1">
      <c r="A57" s="279" t="s">
        <v>197</v>
      </c>
      <c r="B57" s="279"/>
      <c r="C57" s="279"/>
      <c r="D57" s="27"/>
      <c r="E57" s="27"/>
      <c r="F57" s="27"/>
      <c r="G57" s="27"/>
      <c r="H57" s="27"/>
      <c r="I57" s="26"/>
      <c r="J57" s="27"/>
      <c r="K57" s="27"/>
      <c r="L57" s="27"/>
    </row>
    <row r="58" spans="9:11" ht="13.5">
      <c r="I58" s="28"/>
      <c r="K58" s="29"/>
    </row>
    <row r="59" spans="9:11" ht="13.5">
      <c r="I59" s="28"/>
      <c r="K59" s="30"/>
    </row>
    <row r="60" spans="9:11" ht="13.5">
      <c r="I60" s="28"/>
      <c r="K60" s="30"/>
    </row>
    <row r="61" spans="9:11" ht="13.5">
      <c r="I61" s="28"/>
      <c r="K61" s="30"/>
    </row>
    <row r="62" spans="9:11" ht="13.5">
      <c r="I62" s="28"/>
      <c r="K62" s="30"/>
    </row>
    <row r="63" spans="9:11" ht="13.5">
      <c r="I63" s="31"/>
      <c r="K63" s="30"/>
    </row>
    <row r="64" ht="13.5">
      <c r="K64" s="30"/>
    </row>
    <row r="65" ht="13.5">
      <c r="K65" s="29"/>
    </row>
    <row r="66" spans="11:12" ht="13.5">
      <c r="K66" s="28"/>
      <c r="L66" s="32"/>
    </row>
    <row r="67" spans="10:11" ht="13.5">
      <c r="J67" s="33"/>
      <c r="K67" s="28"/>
    </row>
    <row r="68" ht="13.5">
      <c r="K68" s="28"/>
    </row>
    <row r="69" ht="13.5">
      <c r="K69" s="28"/>
    </row>
    <row r="70" ht="13.5">
      <c r="K70" s="31"/>
    </row>
    <row r="73" ht="13.5">
      <c r="J73" s="33"/>
    </row>
  </sheetData>
  <sheetProtection/>
  <mergeCells count="1">
    <mergeCell ref="A57:C57"/>
  </mergeCells>
  <printOptions horizont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375" style="18" customWidth="1"/>
    <col min="2" max="4" width="8.625" style="18" customWidth="1"/>
    <col min="5" max="7" width="7.75390625" style="18" customWidth="1"/>
    <col min="8" max="8" width="7.625" style="18" customWidth="1"/>
    <col min="9" max="9" width="7.625" style="8" customWidth="1"/>
    <col min="10" max="12" width="7.625" style="18" customWidth="1"/>
    <col min="13" max="16384" width="9.00390625" style="18" customWidth="1"/>
  </cols>
  <sheetData>
    <row r="1" spans="1:12" s="41" customFormat="1" ht="24" customHeight="1">
      <c r="A1" s="90" t="s">
        <v>212</v>
      </c>
      <c r="B1" s="91"/>
      <c r="C1" s="91"/>
      <c r="D1" s="91"/>
      <c r="E1" s="91"/>
      <c r="F1" s="91"/>
      <c r="G1" s="91"/>
      <c r="H1" s="91"/>
      <c r="I1" s="92"/>
      <c r="J1" s="91"/>
      <c r="K1" s="91"/>
      <c r="L1" s="91"/>
    </row>
    <row r="2" spans="1:12" ht="15" customHeight="1" thickBot="1">
      <c r="A2" s="93"/>
      <c r="B2" s="93"/>
      <c r="C2" s="93"/>
      <c r="D2" s="93"/>
      <c r="E2" s="93"/>
      <c r="F2" s="93"/>
      <c r="G2" s="93"/>
      <c r="H2" s="93"/>
      <c r="I2" s="94"/>
      <c r="J2" s="94" t="s">
        <v>44</v>
      </c>
      <c r="K2" s="93"/>
      <c r="L2" s="93"/>
    </row>
    <row r="3" spans="1:12" ht="32.25" customHeight="1" thickTop="1">
      <c r="A3" s="320" t="s">
        <v>43</v>
      </c>
      <c r="B3" s="331"/>
      <c r="C3" s="95" t="s">
        <v>5</v>
      </c>
      <c r="D3" s="96" t="s">
        <v>29</v>
      </c>
      <c r="E3" s="95" t="s">
        <v>30</v>
      </c>
      <c r="F3" s="96" t="s">
        <v>31</v>
      </c>
      <c r="G3" s="96" t="s">
        <v>32</v>
      </c>
      <c r="H3" s="96" t="s">
        <v>33</v>
      </c>
      <c r="I3" s="96" t="s">
        <v>34</v>
      </c>
      <c r="J3" s="97" t="s">
        <v>35</v>
      </c>
      <c r="K3" s="93"/>
      <c r="L3" s="93"/>
    </row>
    <row r="4" spans="1:12" ht="28.5" customHeight="1">
      <c r="A4" s="314" t="s">
        <v>242</v>
      </c>
      <c r="B4" s="315"/>
      <c r="C4" s="99">
        <f>SUM(D4:J4)</f>
        <v>2493</v>
      </c>
      <c r="D4" s="99">
        <v>54</v>
      </c>
      <c r="E4" s="100">
        <v>414</v>
      </c>
      <c r="F4" s="99">
        <v>1506</v>
      </c>
      <c r="G4" s="100" t="s">
        <v>238</v>
      </c>
      <c r="H4" s="99">
        <v>170</v>
      </c>
      <c r="I4" s="99">
        <v>6</v>
      </c>
      <c r="J4" s="99">
        <v>343</v>
      </c>
      <c r="K4" s="99"/>
      <c r="L4" s="93"/>
    </row>
    <row r="5" spans="1:12" s="48" customFormat="1" ht="28.5" customHeight="1">
      <c r="A5" s="314" t="s">
        <v>259</v>
      </c>
      <c r="B5" s="315"/>
      <c r="C5" s="98">
        <f>SUM(D5:J5)</f>
        <v>2489</v>
      </c>
      <c r="D5" s="99">
        <v>54</v>
      </c>
      <c r="E5" s="100">
        <v>408</v>
      </c>
      <c r="F5" s="99">
        <v>1509</v>
      </c>
      <c r="G5" s="100" t="s">
        <v>238</v>
      </c>
      <c r="H5" s="99">
        <v>170</v>
      </c>
      <c r="I5" s="99">
        <v>6</v>
      </c>
      <c r="J5" s="99">
        <v>342</v>
      </c>
      <c r="K5" s="101"/>
      <c r="L5" s="102"/>
    </row>
    <row r="6" spans="1:12" s="48" customFormat="1" ht="28.5" customHeight="1" thickBot="1">
      <c r="A6" s="324" t="s">
        <v>266</v>
      </c>
      <c r="B6" s="325"/>
      <c r="C6" s="191">
        <f>SUM(D6:J6)</f>
        <v>2488</v>
      </c>
      <c r="D6" s="192">
        <v>53</v>
      </c>
      <c r="E6" s="193">
        <v>403</v>
      </c>
      <c r="F6" s="192">
        <v>1514</v>
      </c>
      <c r="G6" s="193" t="s">
        <v>268</v>
      </c>
      <c r="H6" s="192">
        <v>169</v>
      </c>
      <c r="I6" s="192">
        <v>6</v>
      </c>
      <c r="J6" s="192">
        <v>343</v>
      </c>
      <c r="K6" s="101"/>
      <c r="L6" s="102"/>
    </row>
    <row r="7" spans="1:12" ht="18" customHeight="1" thickTop="1">
      <c r="A7" s="103" t="s">
        <v>205</v>
      </c>
      <c r="B7" s="104"/>
      <c r="C7" s="105"/>
      <c r="D7" s="104"/>
      <c r="E7" s="104"/>
      <c r="F7" s="104"/>
      <c r="G7" s="106"/>
      <c r="H7" s="104"/>
      <c r="I7" s="104"/>
      <c r="J7" s="104"/>
      <c r="K7" s="93"/>
      <c r="L7" s="93"/>
    </row>
    <row r="8" spans="1:12" ht="18" customHeight="1">
      <c r="A8" s="107" t="s">
        <v>257</v>
      </c>
      <c r="B8" s="93"/>
      <c r="C8" s="108"/>
      <c r="D8" s="109"/>
      <c r="E8" s="109"/>
      <c r="F8" s="109"/>
      <c r="G8" s="109"/>
      <c r="H8" s="109"/>
      <c r="I8" s="109"/>
      <c r="J8" s="93"/>
      <c r="K8" s="93"/>
      <c r="L8" s="93"/>
    </row>
    <row r="9" spans="1:12" ht="18" customHeight="1">
      <c r="A9" s="110" t="s">
        <v>258</v>
      </c>
      <c r="B9" s="93"/>
      <c r="C9" s="109"/>
      <c r="D9" s="109"/>
      <c r="E9" s="109"/>
      <c r="F9" s="109"/>
      <c r="G9" s="109"/>
      <c r="H9" s="109"/>
      <c r="I9" s="109"/>
      <c r="J9" s="93"/>
      <c r="K9" s="93"/>
      <c r="L9" s="93"/>
    </row>
    <row r="10" spans="1:12" ht="22.5" customHeight="1">
      <c r="A10" s="93"/>
      <c r="B10" s="93"/>
      <c r="C10" s="93"/>
      <c r="D10" s="93"/>
      <c r="E10" s="93"/>
      <c r="F10" s="93"/>
      <c r="G10" s="93"/>
      <c r="H10" s="93"/>
      <c r="I10" s="112"/>
      <c r="J10" s="93"/>
      <c r="K10" s="93"/>
      <c r="L10" s="93"/>
    </row>
    <row r="11" spans="1:12" s="41" customFormat="1" ht="24" customHeight="1">
      <c r="A11" s="90" t="s">
        <v>213</v>
      </c>
      <c r="B11" s="91"/>
      <c r="C11" s="91"/>
      <c r="D11" s="91"/>
      <c r="E11" s="91"/>
      <c r="F11" s="91"/>
      <c r="G11" s="91"/>
      <c r="H11" s="91"/>
      <c r="I11" s="92"/>
      <c r="J11" s="91"/>
      <c r="K11" s="91"/>
      <c r="L11" s="91"/>
    </row>
    <row r="12" spans="1:12" ht="15" customHeight="1" thickBot="1">
      <c r="A12" s="113"/>
      <c r="B12" s="113"/>
      <c r="C12" s="93"/>
      <c r="D12" s="93"/>
      <c r="E12" s="93"/>
      <c r="F12" s="93"/>
      <c r="G12" s="93"/>
      <c r="H12" s="217"/>
      <c r="I12" s="218"/>
      <c r="J12" s="219" t="s">
        <v>273</v>
      </c>
      <c r="K12" s="93"/>
      <c r="L12" s="93"/>
    </row>
    <row r="13" spans="1:12" ht="24.75" customHeight="1" thickTop="1">
      <c r="A13" s="320" t="s">
        <v>6</v>
      </c>
      <c r="B13" s="321"/>
      <c r="C13" s="321"/>
      <c r="D13" s="321"/>
      <c r="E13" s="295" t="s">
        <v>7</v>
      </c>
      <c r="F13" s="330"/>
      <c r="G13" s="330"/>
      <c r="H13" s="295" t="s">
        <v>42</v>
      </c>
      <c r="I13" s="330"/>
      <c r="J13" s="330"/>
      <c r="K13" s="93"/>
      <c r="L13" s="112"/>
    </row>
    <row r="14" spans="1:12" ht="21.75" customHeight="1">
      <c r="A14" s="318" t="s">
        <v>8</v>
      </c>
      <c r="B14" s="319"/>
      <c r="C14" s="319"/>
      <c r="D14" s="319"/>
      <c r="E14" s="326">
        <f>SUM(E15:F26)+E28</f>
        <v>3576</v>
      </c>
      <c r="F14" s="327"/>
      <c r="G14" s="194"/>
      <c r="H14" s="280">
        <f>H27+H28</f>
        <v>100</v>
      </c>
      <c r="I14" s="281"/>
      <c r="J14" s="195"/>
      <c r="K14" s="93"/>
      <c r="L14" s="112"/>
    </row>
    <row r="15" spans="1:12" ht="21" customHeight="1">
      <c r="A15" s="297" t="s">
        <v>9</v>
      </c>
      <c r="B15" s="291" t="s">
        <v>10</v>
      </c>
      <c r="C15" s="328"/>
      <c r="D15" s="329"/>
      <c r="E15" s="316">
        <v>555</v>
      </c>
      <c r="F15" s="317"/>
      <c r="G15" s="196"/>
      <c r="H15" s="332">
        <f>E15/E14*100</f>
        <v>15.52013422818792</v>
      </c>
      <c r="I15" s="333"/>
      <c r="J15" s="111"/>
      <c r="K15" s="93"/>
      <c r="L15" s="112"/>
    </row>
    <row r="16" spans="1:12" ht="21" customHeight="1">
      <c r="A16" s="297"/>
      <c r="B16" s="291" t="s">
        <v>11</v>
      </c>
      <c r="C16" s="292"/>
      <c r="D16" s="293"/>
      <c r="E16" s="322">
        <v>5.3</v>
      </c>
      <c r="F16" s="323"/>
      <c r="G16" s="196"/>
      <c r="H16" s="282">
        <f>E16/E14*100</f>
        <v>0.14821029082774048</v>
      </c>
      <c r="I16" s="283"/>
      <c r="J16" s="111"/>
      <c r="K16" s="93"/>
      <c r="L16" s="112"/>
    </row>
    <row r="17" spans="1:12" ht="21" customHeight="1">
      <c r="A17" s="297"/>
      <c r="B17" s="291" t="s">
        <v>12</v>
      </c>
      <c r="C17" s="292"/>
      <c r="D17" s="293"/>
      <c r="E17" s="308">
        <v>820</v>
      </c>
      <c r="F17" s="309"/>
      <c r="G17" s="196"/>
      <c r="H17" s="282">
        <f>E17/E14*100</f>
        <v>22.930648769574944</v>
      </c>
      <c r="I17" s="283"/>
      <c r="J17" s="111"/>
      <c r="K17" s="93"/>
      <c r="L17" s="112"/>
    </row>
    <row r="18" spans="1:12" ht="21" customHeight="1">
      <c r="A18" s="297"/>
      <c r="B18" s="291" t="s">
        <v>13</v>
      </c>
      <c r="C18" s="292"/>
      <c r="D18" s="293"/>
      <c r="E18" s="308">
        <v>43</v>
      </c>
      <c r="F18" s="309"/>
      <c r="G18" s="196"/>
      <c r="H18" s="282">
        <f>E18/E14*100</f>
        <v>1.2024608501118568</v>
      </c>
      <c r="I18" s="283"/>
      <c r="J18" s="111"/>
      <c r="K18" s="93"/>
      <c r="L18" s="112"/>
    </row>
    <row r="19" spans="1:12" ht="21" customHeight="1">
      <c r="A19" s="297"/>
      <c r="B19" s="291" t="s">
        <v>14</v>
      </c>
      <c r="C19" s="292"/>
      <c r="D19" s="293"/>
      <c r="E19" s="308">
        <v>380</v>
      </c>
      <c r="F19" s="309"/>
      <c r="G19" s="196"/>
      <c r="H19" s="282">
        <v>10.6</v>
      </c>
      <c r="I19" s="283"/>
      <c r="J19" s="111"/>
      <c r="K19" s="93"/>
      <c r="L19" s="112"/>
    </row>
    <row r="20" spans="1:12" ht="21" customHeight="1">
      <c r="A20" s="297"/>
      <c r="B20" s="291" t="s">
        <v>15</v>
      </c>
      <c r="C20" s="292"/>
      <c r="D20" s="293"/>
      <c r="E20" s="308">
        <v>47</v>
      </c>
      <c r="F20" s="309"/>
      <c r="G20" s="196"/>
      <c r="H20" s="282">
        <f>E20/E14*100</f>
        <v>1.3143176733780761</v>
      </c>
      <c r="I20" s="283"/>
      <c r="J20" s="111"/>
      <c r="K20" s="93"/>
      <c r="L20" s="112"/>
    </row>
    <row r="21" spans="1:12" ht="21" customHeight="1">
      <c r="A21" s="297"/>
      <c r="B21" s="291" t="s">
        <v>16</v>
      </c>
      <c r="C21" s="292"/>
      <c r="D21" s="293"/>
      <c r="E21" s="322">
        <v>9.7</v>
      </c>
      <c r="F21" s="323"/>
      <c r="G21" s="196"/>
      <c r="H21" s="282">
        <f>E21/E14*100</f>
        <v>0.27125279642058164</v>
      </c>
      <c r="I21" s="283"/>
      <c r="J21" s="111"/>
      <c r="K21" s="93"/>
      <c r="L21" s="112"/>
    </row>
    <row r="22" spans="1:12" ht="21" customHeight="1">
      <c r="A22" s="297"/>
      <c r="B22" s="291" t="s">
        <v>17</v>
      </c>
      <c r="C22" s="292"/>
      <c r="D22" s="293"/>
      <c r="E22" s="308">
        <v>63</v>
      </c>
      <c r="F22" s="309"/>
      <c r="G22" s="196"/>
      <c r="H22" s="282">
        <f>E22/E14*100</f>
        <v>1.761744966442953</v>
      </c>
      <c r="I22" s="283"/>
      <c r="J22" s="111"/>
      <c r="K22" s="93"/>
      <c r="L22" s="112"/>
    </row>
    <row r="23" spans="1:12" ht="21" customHeight="1">
      <c r="A23" s="297"/>
      <c r="B23" s="291" t="s">
        <v>18</v>
      </c>
      <c r="C23" s="292"/>
      <c r="D23" s="293"/>
      <c r="E23" s="308">
        <v>27</v>
      </c>
      <c r="F23" s="309"/>
      <c r="G23" s="196"/>
      <c r="H23" s="282">
        <f>E23/E14*100</f>
        <v>0.7550335570469799</v>
      </c>
      <c r="I23" s="283"/>
      <c r="J23" s="111"/>
      <c r="K23" s="93"/>
      <c r="L23" s="112"/>
    </row>
    <row r="24" spans="1:12" ht="21" customHeight="1">
      <c r="A24" s="297"/>
      <c r="B24" s="291" t="s">
        <v>19</v>
      </c>
      <c r="C24" s="292"/>
      <c r="D24" s="293"/>
      <c r="E24" s="308">
        <v>124</v>
      </c>
      <c r="F24" s="309"/>
      <c r="G24" s="196"/>
      <c r="H24" s="282">
        <f>E24/E14*100</f>
        <v>3.467561521252797</v>
      </c>
      <c r="I24" s="283"/>
      <c r="J24" s="111"/>
      <c r="K24" s="93"/>
      <c r="L24" s="112"/>
    </row>
    <row r="25" spans="1:12" ht="21" customHeight="1">
      <c r="A25" s="297"/>
      <c r="B25" s="291" t="s">
        <v>20</v>
      </c>
      <c r="C25" s="292"/>
      <c r="D25" s="293"/>
      <c r="E25" s="308">
        <v>47</v>
      </c>
      <c r="F25" s="309"/>
      <c r="G25" s="196"/>
      <c r="H25" s="282">
        <f>E25/E14*100</f>
        <v>1.3143176733780761</v>
      </c>
      <c r="I25" s="283"/>
      <c r="J25" s="111"/>
      <c r="K25" s="93"/>
      <c r="L25" s="112"/>
    </row>
    <row r="26" spans="1:12" ht="21" customHeight="1">
      <c r="A26" s="297"/>
      <c r="B26" s="291" t="s">
        <v>21</v>
      </c>
      <c r="C26" s="292"/>
      <c r="D26" s="293"/>
      <c r="E26" s="308">
        <v>100</v>
      </c>
      <c r="F26" s="309"/>
      <c r="G26" s="196"/>
      <c r="H26" s="282">
        <f>E26/E14*100</f>
        <v>2.796420581655481</v>
      </c>
      <c r="I26" s="283"/>
      <c r="J26" s="111"/>
      <c r="K26" s="93"/>
      <c r="L26" s="112"/>
    </row>
    <row r="27" spans="1:12" ht="21" customHeight="1">
      <c r="A27" s="297"/>
      <c r="B27" s="312" t="s">
        <v>22</v>
      </c>
      <c r="C27" s="312"/>
      <c r="D27" s="313"/>
      <c r="E27" s="306">
        <f>SUM(E15:F26)</f>
        <v>2221</v>
      </c>
      <c r="F27" s="307"/>
      <c r="G27" s="200"/>
      <c r="H27" s="284">
        <f>E27/$E$14*100</f>
        <v>62.108501118568235</v>
      </c>
      <c r="I27" s="285"/>
      <c r="J27" s="197"/>
      <c r="K27" s="93"/>
      <c r="L27" s="112"/>
    </row>
    <row r="28" spans="1:12" ht="24" customHeight="1" thickBot="1">
      <c r="A28" s="299" t="s">
        <v>23</v>
      </c>
      <c r="B28" s="300"/>
      <c r="C28" s="300"/>
      <c r="D28" s="300"/>
      <c r="E28" s="310">
        <v>1355</v>
      </c>
      <c r="F28" s="311"/>
      <c r="G28" s="198"/>
      <c r="H28" s="304">
        <f>100-H27</f>
        <v>37.891498881431765</v>
      </c>
      <c r="I28" s="305"/>
      <c r="J28" s="199"/>
      <c r="K28" s="93"/>
      <c r="L28" s="112"/>
    </row>
    <row r="29" spans="1:12" ht="18" customHeight="1" thickTop="1">
      <c r="A29" s="114" t="s">
        <v>197</v>
      </c>
      <c r="B29" s="93"/>
      <c r="C29" s="93"/>
      <c r="D29" s="93"/>
      <c r="E29" s="93"/>
      <c r="F29" s="93"/>
      <c r="G29" s="93"/>
      <c r="H29" s="93"/>
      <c r="I29" s="112"/>
      <c r="J29" s="93"/>
      <c r="K29" s="93"/>
      <c r="L29" s="93"/>
    </row>
    <row r="30" spans="1:12" ht="22.5" customHeight="1">
      <c r="A30" s="93"/>
      <c r="B30" s="93"/>
      <c r="C30" s="93"/>
      <c r="D30" s="93"/>
      <c r="E30" s="93"/>
      <c r="F30" s="93"/>
      <c r="G30" s="93"/>
      <c r="H30" s="93"/>
      <c r="I30" s="112"/>
      <c r="J30" s="93"/>
      <c r="K30" s="93"/>
      <c r="L30" s="93"/>
    </row>
    <row r="31" spans="1:12" ht="24" customHeight="1">
      <c r="A31" s="115" t="s">
        <v>236</v>
      </c>
      <c r="B31" s="91"/>
      <c r="C31" s="93"/>
      <c r="D31" s="93"/>
      <c r="E31" s="93"/>
      <c r="F31" s="93"/>
      <c r="G31" s="93"/>
      <c r="H31" s="93"/>
      <c r="I31" s="112"/>
      <c r="J31" s="93"/>
      <c r="K31" s="93"/>
      <c r="L31" s="93"/>
    </row>
    <row r="32" spans="1:12" ht="15" thickBot="1">
      <c r="A32" s="116"/>
      <c r="B32" s="116"/>
      <c r="C32" s="116"/>
      <c r="D32" s="116"/>
      <c r="E32" s="93"/>
      <c r="F32" s="93"/>
      <c r="G32" s="117"/>
      <c r="H32" s="116"/>
      <c r="I32" s="116"/>
      <c r="J32" s="93"/>
      <c r="K32" s="93"/>
      <c r="L32" s="201" t="s">
        <v>274</v>
      </c>
    </row>
    <row r="33" spans="1:12" ht="24" customHeight="1" thickTop="1">
      <c r="A33" s="296" t="s">
        <v>24</v>
      </c>
      <c r="B33" s="294"/>
      <c r="C33" s="286" t="s">
        <v>25</v>
      </c>
      <c r="D33" s="294"/>
      <c r="E33" s="295" t="s">
        <v>26</v>
      </c>
      <c r="F33" s="296"/>
      <c r="G33" s="286" t="s">
        <v>27</v>
      </c>
      <c r="H33" s="294"/>
      <c r="I33" s="286" t="s">
        <v>235</v>
      </c>
      <c r="J33" s="287"/>
      <c r="K33" s="286" t="s">
        <v>28</v>
      </c>
      <c r="L33" s="287"/>
    </row>
    <row r="34" spans="1:12" ht="24" customHeight="1" thickBot="1">
      <c r="A34" s="298">
        <v>27</v>
      </c>
      <c r="B34" s="298"/>
      <c r="C34" s="289">
        <v>1924</v>
      </c>
      <c r="D34" s="290"/>
      <c r="E34" s="298">
        <v>1661</v>
      </c>
      <c r="F34" s="301"/>
      <c r="G34" s="302">
        <v>0.8</v>
      </c>
      <c r="H34" s="303"/>
      <c r="I34" s="288">
        <v>7.8</v>
      </c>
      <c r="J34" s="288"/>
      <c r="K34" s="288">
        <v>57.5</v>
      </c>
      <c r="L34" s="288"/>
    </row>
    <row r="35" spans="1:12" ht="18" customHeight="1" thickTop="1">
      <c r="A35" s="114" t="s">
        <v>197</v>
      </c>
      <c r="B35" s="93"/>
      <c r="C35" s="93"/>
      <c r="D35" s="93"/>
      <c r="E35" s="93"/>
      <c r="F35" s="93"/>
      <c r="G35" s="93"/>
      <c r="H35" s="93"/>
      <c r="I35" s="112"/>
      <c r="J35" s="93"/>
      <c r="K35" s="93"/>
      <c r="L35" s="93"/>
    </row>
    <row r="36" spans="1:12" ht="13.5">
      <c r="A36" s="93"/>
      <c r="B36" s="93"/>
      <c r="C36" s="93"/>
      <c r="D36" s="93"/>
      <c r="E36" s="93"/>
      <c r="F36" s="93"/>
      <c r="G36" s="93"/>
      <c r="H36" s="93"/>
      <c r="I36" s="112"/>
      <c r="J36" s="93"/>
      <c r="K36" s="93"/>
      <c r="L36" s="93"/>
    </row>
  </sheetData>
  <sheetProtection/>
  <mergeCells count="65">
    <mergeCell ref="A6:B6"/>
    <mergeCell ref="E14:F14"/>
    <mergeCell ref="B15:D15"/>
    <mergeCell ref="E21:F21"/>
    <mergeCell ref="H13:J13"/>
    <mergeCell ref="A3:B3"/>
    <mergeCell ref="E13:G13"/>
    <mergeCell ref="E19:F19"/>
    <mergeCell ref="A4:B4"/>
    <mergeCell ref="H15:I15"/>
    <mergeCell ref="A13:D13"/>
    <mergeCell ref="E16:F16"/>
    <mergeCell ref="B16:D16"/>
    <mergeCell ref="E23:F23"/>
    <mergeCell ref="E24:F24"/>
    <mergeCell ref="E26:F26"/>
    <mergeCell ref="A5:B5"/>
    <mergeCell ref="E15:F15"/>
    <mergeCell ref="B19:D19"/>
    <mergeCell ref="B18:D18"/>
    <mergeCell ref="E18:F18"/>
    <mergeCell ref="B22:D22"/>
    <mergeCell ref="E20:F20"/>
    <mergeCell ref="E17:F17"/>
    <mergeCell ref="A14:D14"/>
    <mergeCell ref="B21:D21"/>
    <mergeCell ref="E27:F27"/>
    <mergeCell ref="E25:F25"/>
    <mergeCell ref="E28:F28"/>
    <mergeCell ref="B17:D17"/>
    <mergeCell ref="B23:D23"/>
    <mergeCell ref="E22:F22"/>
    <mergeCell ref="B27:D27"/>
    <mergeCell ref="B26:D26"/>
    <mergeCell ref="A34:B34"/>
    <mergeCell ref="A28:D28"/>
    <mergeCell ref="I34:J34"/>
    <mergeCell ref="E34:F34"/>
    <mergeCell ref="G33:H33"/>
    <mergeCell ref="G34:H34"/>
    <mergeCell ref="I33:J33"/>
    <mergeCell ref="H28:I28"/>
    <mergeCell ref="K33:L33"/>
    <mergeCell ref="K34:L34"/>
    <mergeCell ref="C34:D34"/>
    <mergeCell ref="B20:D20"/>
    <mergeCell ref="B25:D25"/>
    <mergeCell ref="B24:D24"/>
    <mergeCell ref="C33:D33"/>
    <mergeCell ref="E33:F33"/>
    <mergeCell ref="A33:B33"/>
    <mergeCell ref="A15:A27"/>
    <mergeCell ref="H27:I27"/>
    <mergeCell ref="H16:I16"/>
    <mergeCell ref="H17:I17"/>
    <mergeCell ref="H18:I18"/>
    <mergeCell ref="H19:I19"/>
    <mergeCell ref="H20:I20"/>
    <mergeCell ref="H21:I21"/>
    <mergeCell ref="H14:I14"/>
    <mergeCell ref="H22:I22"/>
    <mergeCell ref="H23:I23"/>
    <mergeCell ref="H24:I24"/>
    <mergeCell ref="H25:I25"/>
    <mergeCell ref="H26:I26"/>
  </mergeCells>
  <printOptions horizont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workbookViewId="0" topLeftCell="A1">
      <selection activeCell="A1" sqref="A1"/>
    </sheetView>
  </sheetViews>
  <sheetFormatPr defaultColWidth="9.00390625" defaultRowHeight="13.5"/>
  <cols>
    <col min="1" max="1" width="18.00390625" style="38" customWidth="1"/>
    <col min="2" max="7" width="11.00390625" style="38" customWidth="1"/>
    <col min="8" max="16384" width="9.00390625" style="38" customWidth="1"/>
  </cols>
  <sheetData>
    <row r="1" s="35" customFormat="1" ht="26.25" customHeight="1" thickBot="1">
      <c r="A1" s="34" t="s">
        <v>177</v>
      </c>
    </row>
    <row r="2" spans="1:7" s="36" customFormat="1" ht="36" customHeight="1" thickTop="1">
      <c r="A2" s="334" t="s">
        <v>178</v>
      </c>
      <c r="B2" s="336" t="s">
        <v>179</v>
      </c>
      <c r="C2" s="336"/>
      <c r="D2" s="337"/>
      <c r="E2" s="338" t="s">
        <v>180</v>
      </c>
      <c r="F2" s="336"/>
      <c r="G2" s="337"/>
    </row>
    <row r="3" spans="1:7" s="36" customFormat="1" ht="36" customHeight="1">
      <c r="A3" s="335"/>
      <c r="B3" s="50" t="s">
        <v>207</v>
      </c>
      <c r="C3" s="50" t="s">
        <v>208</v>
      </c>
      <c r="D3" s="50" t="s">
        <v>209</v>
      </c>
      <c r="E3" s="51" t="s">
        <v>207</v>
      </c>
      <c r="F3" s="50" t="s">
        <v>208</v>
      </c>
      <c r="G3" s="50" t="s">
        <v>209</v>
      </c>
    </row>
    <row r="4" spans="1:7" s="37" customFormat="1" ht="28.5" customHeight="1">
      <c r="A4" s="52" t="s">
        <v>246</v>
      </c>
      <c r="B4" s="53">
        <v>15.8</v>
      </c>
      <c r="C4" s="54">
        <v>34.4</v>
      </c>
      <c r="D4" s="54">
        <v>-2.5</v>
      </c>
      <c r="E4" s="54">
        <v>61.8</v>
      </c>
      <c r="F4" s="54">
        <v>99.9</v>
      </c>
      <c r="G4" s="54">
        <v>7.6</v>
      </c>
    </row>
    <row r="5" spans="1:7" s="37" customFormat="1" ht="27.75" customHeight="1">
      <c r="A5" s="133" t="s">
        <v>243</v>
      </c>
      <c r="B5" s="53">
        <v>16.3</v>
      </c>
      <c r="C5" s="54">
        <v>35.5</v>
      </c>
      <c r="D5" s="54">
        <v>-4.5</v>
      </c>
      <c r="E5" s="54">
        <v>67.7</v>
      </c>
      <c r="F5" s="54">
        <v>99.9</v>
      </c>
      <c r="G5" s="54">
        <v>10</v>
      </c>
    </row>
    <row r="6" spans="1:7" s="37" customFormat="1" ht="27.75" customHeight="1">
      <c r="A6" s="133" t="s">
        <v>260</v>
      </c>
      <c r="B6" s="134">
        <f>SUM(B8:B19)/12</f>
        <v>16.525</v>
      </c>
      <c r="C6" s="135">
        <f>MAX(C8:C19)</f>
        <v>34.4</v>
      </c>
      <c r="D6" s="135">
        <f>MIN(D8:D19)</f>
        <v>-4.3</v>
      </c>
      <c r="E6" s="135">
        <f>SUM(E8:E19)/12</f>
        <v>69.425</v>
      </c>
      <c r="F6" s="135">
        <f>MAX(F8:F19)</f>
        <v>97.7</v>
      </c>
      <c r="G6" s="135">
        <f>MIN(G8:G19)</f>
        <v>9.6</v>
      </c>
    </row>
    <row r="7" spans="1:7" s="37" customFormat="1" ht="9" customHeight="1">
      <c r="A7" s="55"/>
      <c r="B7" s="56"/>
      <c r="C7" s="57"/>
      <c r="D7" s="57"/>
      <c r="E7" s="57"/>
      <c r="F7" s="57"/>
      <c r="G7" s="57"/>
    </row>
    <row r="8" spans="1:12" ht="21" customHeight="1">
      <c r="A8" s="119" t="s">
        <v>247</v>
      </c>
      <c r="B8" s="125">
        <v>6.2</v>
      </c>
      <c r="C8" s="126">
        <v>17</v>
      </c>
      <c r="D8" s="126">
        <v>-4.3</v>
      </c>
      <c r="E8" s="126">
        <v>54.3</v>
      </c>
      <c r="F8" s="126">
        <v>95.6</v>
      </c>
      <c r="G8" s="126">
        <v>9.6</v>
      </c>
      <c r="L8" s="37"/>
    </row>
    <row r="9" spans="1:12" ht="21" customHeight="1">
      <c r="A9" s="119" t="s">
        <v>181</v>
      </c>
      <c r="B9" s="125">
        <v>7.4</v>
      </c>
      <c r="C9" s="126">
        <v>21</v>
      </c>
      <c r="D9" s="126">
        <v>0</v>
      </c>
      <c r="E9" s="126">
        <v>55.5</v>
      </c>
      <c r="F9" s="126">
        <v>95.5</v>
      </c>
      <c r="G9" s="126">
        <v>12.2</v>
      </c>
      <c r="L9" s="37"/>
    </row>
    <row r="10" spans="1:12" ht="21" customHeight="1">
      <c r="A10" s="119" t="s">
        <v>165</v>
      </c>
      <c r="B10" s="125">
        <v>10.2</v>
      </c>
      <c r="C10" s="126">
        <v>19.1</v>
      </c>
      <c r="D10" s="126">
        <v>1</v>
      </c>
      <c r="E10" s="126">
        <v>61.9</v>
      </c>
      <c r="F10" s="126">
        <v>96.9</v>
      </c>
      <c r="G10" s="126">
        <v>12.2</v>
      </c>
      <c r="L10" s="37"/>
    </row>
    <row r="11" spans="1:12" ht="21" customHeight="1">
      <c r="A11" s="119" t="s">
        <v>166</v>
      </c>
      <c r="B11" s="125">
        <v>15.6</v>
      </c>
      <c r="C11" s="126">
        <v>23.1</v>
      </c>
      <c r="D11" s="126">
        <v>5.7</v>
      </c>
      <c r="E11" s="126">
        <v>67.4</v>
      </c>
      <c r="F11" s="126">
        <v>97.2</v>
      </c>
      <c r="G11" s="126">
        <v>11.3</v>
      </c>
      <c r="L11" s="37"/>
    </row>
    <row r="12" spans="1:12" ht="21" customHeight="1">
      <c r="A12" s="119" t="s">
        <v>167</v>
      </c>
      <c r="B12" s="125">
        <v>19.8</v>
      </c>
      <c r="C12" s="126">
        <v>29.5</v>
      </c>
      <c r="D12" s="126">
        <v>12</v>
      </c>
      <c r="E12" s="126">
        <v>68.6</v>
      </c>
      <c r="F12" s="126">
        <v>96.6</v>
      </c>
      <c r="G12" s="126">
        <v>13.8</v>
      </c>
      <c r="L12" s="37"/>
    </row>
    <row r="13" spans="1:12" ht="21" customHeight="1">
      <c r="A13" s="119" t="s">
        <v>168</v>
      </c>
      <c r="B13" s="125">
        <v>22</v>
      </c>
      <c r="C13" s="126">
        <v>29.3</v>
      </c>
      <c r="D13" s="126">
        <v>14.1</v>
      </c>
      <c r="E13" s="126">
        <v>77.4</v>
      </c>
      <c r="F13" s="126">
        <v>97.4</v>
      </c>
      <c r="G13" s="126">
        <v>20.2</v>
      </c>
      <c r="L13" s="37"/>
    </row>
    <row r="14" spans="1:7" ht="21" customHeight="1">
      <c r="A14" s="119" t="s">
        <v>169</v>
      </c>
      <c r="B14" s="144">
        <v>24.9</v>
      </c>
      <c r="C14" s="126">
        <v>33.5</v>
      </c>
      <c r="D14" s="126">
        <v>19.8</v>
      </c>
      <c r="E14" s="126">
        <v>82</v>
      </c>
      <c r="F14" s="126">
        <v>97.4</v>
      </c>
      <c r="G14" s="126">
        <v>47.5</v>
      </c>
    </row>
    <row r="15" spans="1:7" ht="21" customHeight="1">
      <c r="A15" s="119" t="s">
        <v>170</v>
      </c>
      <c r="B15" s="125">
        <v>27</v>
      </c>
      <c r="C15" s="126">
        <v>34.4</v>
      </c>
      <c r="D15" s="126">
        <v>19.9</v>
      </c>
      <c r="E15" s="126">
        <v>78.6</v>
      </c>
      <c r="F15" s="126">
        <v>96.9</v>
      </c>
      <c r="G15" s="126">
        <v>41.1</v>
      </c>
    </row>
    <row r="16" spans="1:7" ht="21" customHeight="1">
      <c r="A16" s="119" t="s">
        <v>171</v>
      </c>
      <c r="B16" s="125">
        <v>24.5</v>
      </c>
      <c r="C16" s="126">
        <v>32.2</v>
      </c>
      <c r="D16" s="126">
        <v>17.8</v>
      </c>
      <c r="E16" s="126">
        <v>84.4</v>
      </c>
      <c r="F16" s="126">
        <v>97.5</v>
      </c>
      <c r="G16" s="126">
        <v>41.3</v>
      </c>
    </row>
    <row r="17" spans="1:7" ht="21" customHeight="1">
      <c r="A17" s="119" t="s">
        <v>182</v>
      </c>
      <c r="B17" s="125">
        <v>19.1</v>
      </c>
      <c r="C17" s="126">
        <v>29.7</v>
      </c>
      <c r="D17" s="126">
        <v>10</v>
      </c>
      <c r="E17" s="126">
        <v>71.3</v>
      </c>
      <c r="F17" s="126">
        <v>97.5</v>
      </c>
      <c r="G17" s="126">
        <v>25.5</v>
      </c>
    </row>
    <row r="18" spans="1:7" ht="21" customHeight="1">
      <c r="A18" s="119" t="s">
        <v>183</v>
      </c>
      <c r="B18" s="125">
        <v>11.9</v>
      </c>
      <c r="C18" s="126">
        <v>21.1</v>
      </c>
      <c r="D18" s="126">
        <v>0.5</v>
      </c>
      <c r="E18" s="126">
        <v>70.7</v>
      </c>
      <c r="F18" s="126">
        <v>97.7</v>
      </c>
      <c r="G18" s="126">
        <v>25.8</v>
      </c>
    </row>
    <row r="19" spans="1:7" ht="21" customHeight="1">
      <c r="A19" s="119" t="s">
        <v>184</v>
      </c>
      <c r="B19" s="125">
        <v>9.7</v>
      </c>
      <c r="C19" s="126">
        <v>19.9</v>
      </c>
      <c r="D19" s="126">
        <v>0.1</v>
      </c>
      <c r="E19" s="126">
        <v>61</v>
      </c>
      <c r="F19" s="126">
        <v>97.5</v>
      </c>
      <c r="G19" s="126">
        <v>21.1</v>
      </c>
    </row>
    <row r="20" spans="1:7" ht="9" customHeight="1" thickBot="1">
      <c r="A20" s="55"/>
      <c r="B20" s="58"/>
      <c r="C20" s="57"/>
      <c r="D20" s="57"/>
      <c r="E20" s="57"/>
      <c r="F20" s="57"/>
      <c r="G20" s="57"/>
    </row>
    <row r="21" spans="1:7" ht="28.5" customHeight="1">
      <c r="A21" s="59"/>
      <c r="B21" s="60"/>
      <c r="C21" s="61"/>
      <c r="D21" s="61"/>
      <c r="E21" s="61"/>
      <c r="F21" s="61"/>
      <c r="G21" s="61"/>
    </row>
    <row r="22" spans="1:7" ht="21" customHeight="1">
      <c r="A22" s="118" t="s">
        <v>267</v>
      </c>
      <c r="B22" s="202">
        <f>SUM(B24:B35)/12</f>
        <v>15.916666666666666</v>
      </c>
      <c r="C22" s="203">
        <f>MAX(C24:C35)</f>
        <v>36.2</v>
      </c>
      <c r="D22" s="203">
        <f>MIN(D24:D35)</f>
        <v>-2.3</v>
      </c>
      <c r="E22" s="203">
        <f>SUM(E24:E35)/12</f>
        <v>69.44166666666668</v>
      </c>
      <c r="F22" s="203">
        <f>MAX(F24:F35)</f>
        <v>97.7</v>
      </c>
      <c r="G22" s="203">
        <f>MIN(G24:G35)</f>
        <v>9.4</v>
      </c>
    </row>
    <row r="23" spans="1:7" s="37" customFormat="1" ht="9" customHeight="1">
      <c r="A23" s="55"/>
      <c r="B23" s="56"/>
      <c r="C23" s="57"/>
      <c r="D23" s="57"/>
      <c r="E23" s="57"/>
      <c r="F23" s="57"/>
      <c r="G23" s="57"/>
    </row>
    <row r="24" spans="1:7" ht="21" customHeight="1">
      <c r="A24" s="119" t="s">
        <v>247</v>
      </c>
      <c r="B24" s="125">
        <v>6.5</v>
      </c>
      <c r="C24" s="126">
        <v>20.4</v>
      </c>
      <c r="D24" s="126">
        <v>-2.3</v>
      </c>
      <c r="E24" s="126">
        <v>51.5</v>
      </c>
      <c r="F24" s="126">
        <v>95.8</v>
      </c>
      <c r="G24" s="126">
        <v>9.9</v>
      </c>
    </row>
    <row r="25" spans="1:11" ht="21" customHeight="1">
      <c r="A25" s="119" t="s">
        <v>181</v>
      </c>
      <c r="B25" s="125">
        <v>7.2</v>
      </c>
      <c r="C25" s="126">
        <v>18.3</v>
      </c>
      <c r="D25" s="126">
        <v>-1.1</v>
      </c>
      <c r="E25" s="126">
        <v>50.4</v>
      </c>
      <c r="F25" s="126">
        <v>97.2</v>
      </c>
      <c r="G25" s="126">
        <v>9.4</v>
      </c>
      <c r="K25" s="143"/>
    </row>
    <row r="26" spans="1:7" ht="21" customHeight="1">
      <c r="A26" s="119" t="s">
        <v>165</v>
      </c>
      <c r="B26" s="125">
        <v>8.5</v>
      </c>
      <c r="C26" s="126">
        <v>16.3</v>
      </c>
      <c r="D26" s="126">
        <v>0.4</v>
      </c>
      <c r="E26" s="126">
        <v>61.8</v>
      </c>
      <c r="F26" s="126">
        <v>96.9</v>
      </c>
      <c r="G26" s="126">
        <v>16.6</v>
      </c>
    </row>
    <row r="27" spans="1:7" ht="21" customHeight="1">
      <c r="A27" s="119" t="s">
        <v>166</v>
      </c>
      <c r="B27" s="125">
        <v>14.4</v>
      </c>
      <c r="C27" s="126">
        <v>25.2</v>
      </c>
      <c r="D27" s="126">
        <v>3.8</v>
      </c>
      <c r="E27" s="126">
        <v>69.1</v>
      </c>
      <c r="F27" s="126">
        <v>97.5</v>
      </c>
      <c r="G27" s="126">
        <v>11.9</v>
      </c>
    </row>
    <row r="28" spans="1:7" ht="21" customHeight="1">
      <c r="A28" s="119" t="s">
        <v>167</v>
      </c>
      <c r="B28" s="125">
        <v>19.5</v>
      </c>
      <c r="C28" s="126">
        <v>26.9</v>
      </c>
      <c r="D28" s="126">
        <v>11.1</v>
      </c>
      <c r="E28" s="126">
        <v>74.9</v>
      </c>
      <c r="F28" s="126">
        <v>97.2</v>
      </c>
      <c r="G28" s="126">
        <v>27.7</v>
      </c>
    </row>
    <row r="29" spans="1:7" ht="21" customHeight="1">
      <c r="A29" s="119" t="s">
        <v>168</v>
      </c>
      <c r="B29" s="125">
        <v>21.6</v>
      </c>
      <c r="C29" s="126">
        <v>29.3</v>
      </c>
      <c r="D29" s="126">
        <v>14.8</v>
      </c>
      <c r="E29" s="126">
        <v>75.4</v>
      </c>
      <c r="F29" s="126">
        <v>97.4</v>
      </c>
      <c r="G29" s="126">
        <v>21.3</v>
      </c>
    </row>
    <row r="30" spans="1:7" ht="21" customHeight="1">
      <c r="A30" s="119" t="s">
        <v>169</v>
      </c>
      <c r="B30" s="144">
        <v>26.4</v>
      </c>
      <c r="C30" s="126">
        <v>32.7</v>
      </c>
      <c r="D30" s="126">
        <v>21.9</v>
      </c>
      <c r="E30" s="126">
        <v>83.7</v>
      </c>
      <c r="F30" s="126">
        <v>97.4</v>
      </c>
      <c r="G30" s="126">
        <v>54.1</v>
      </c>
    </row>
    <row r="31" spans="1:7" ht="21" customHeight="1">
      <c r="A31" s="119" t="s">
        <v>170</v>
      </c>
      <c r="B31" s="125">
        <v>26.5</v>
      </c>
      <c r="C31" s="126">
        <v>36.2</v>
      </c>
      <c r="D31" s="126">
        <v>21</v>
      </c>
      <c r="E31" s="126">
        <v>84.1</v>
      </c>
      <c r="F31" s="126">
        <v>97.5</v>
      </c>
      <c r="G31" s="126">
        <v>41.6</v>
      </c>
    </row>
    <row r="32" spans="1:7" ht="21" customHeight="1">
      <c r="A32" s="119" t="s">
        <v>171</v>
      </c>
      <c r="B32" s="125">
        <v>23</v>
      </c>
      <c r="C32" s="126">
        <v>32.1</v>
      </c>
      <c r="D32" s="126">
        <v>16.7</v>
      </c>
      <c r="E32" s="126">
        <v>78.2</v>
      </c>
      <c r="F32" s="126">
        <v>97.7</v>
      </c>
      <c r="G32" s="126">
        <v>35.5</v>
      </c>
    </row>
    <row r="33" spans="1:7" ht="21" customHeight="1">
      <c r="A33" s="119" t="s">
        <v>182</v>
      </c>
      <c r="B33" s="125">
        <v>17.4</v>
      </c>
      <c r="C33" s="126">
        <v>28.1</v>
      </c>
      <c r="D33" s="126">
        <v>10.1</v>
      </c>
      <c r="E33" s="126">
        <v>79.6</v>
      </c>
      <c r="F33" s="126">
        <v>97.7</v>
      </c>
      <c r="G33" s="126">
        <v>26.1</v>
      </c>
    </row>
    <row r="34" spans="1:7" ht="21" customHeight="1">
      <c r="A34" s="119" t="s">
        <v>183</v>
      </c>
      <c r="B34" s="125">
        <v>12.9</v>
      </c>
      <c r="C34" s="126">
        <v>22.4</v>
      </c>
      <c r="D34" s="126">
        <v>3.7</v>
      </c>
      <c r="E34" s="126">
        <v>65.7</v>
      </c>
      <c r="F34" s="126">
        <v>97.5</v>
      </c>
      <c r="G34" s="126">
        <v>24.1</v>
      </c>
    </row>
    <row r="35" spans="1:7" ht="21" customHeight="1" thickBot="1">
      <c r="A35" s="120" t="s">
        <v>184</v>
      </c>
      <c r="B35" s="204">
        <v>7.1</v>
      </c>
      <c r="C35" s="205">
        <v>17.7</v>
      </c>
      <c r="D35" s="205">
        <v>-1.1</v>
      </c>
      <c r="E35" s="205">
        <v>58.9</v>
      </c>
      <c r="F35" s="205">
        <v>97.4</v>
      </c>
      <c r="G35" s="205">
        <v>13</v>
      </c>
    </row>
    <row r="36" ht="18" customHeight="1" thickTop="1">
      <c r="A36" s="21" t="s">
        <v>254</v>
      </c>
    </row>
    <row r="37" ht="18" customHeight="1">
      <c r="A37" s="87" t="s">
        <v>210</v>
      </c>
    </row>
  </sheetData>
  <sheetProtection/>
  <mergeCells count="3">
    <mergeCell ref="A2:A3"/>
    <mergeCell ref="B2:D2"/>
    <mergeCell ref="E2:G2"/>
  </mergeCells>
  <printOptions horizontalCentered="1" vertic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9" width="10.00390625" style="38" customWidth="1"/>
    <col min="10" max="16384" width="9.00390625" style="38" customWidth="1"/>
  </cols>
  <sheetData>
    <row r="1" ht="26.25" customHeight="1" thickBot="1">
      <c r="A1" s="40"/>
    </row>
    <row r="2" spans="1:9" s="36" customFormat="1" ht="36" customHeight="1" thickTop="1">
      <c r="A2" s="334" t="s">
        <v>178</v>
      </c>
      <c r="B2" s="340" t="s">
        <v>185</v>
      </c>
      <c r="C2" s="337"/>
      <c r="D2" s="338" t="s">
        <v>186</v>
      </c>
      <c r="E2" s="336"/>
      <c r="F2" s="336"/>
      <c r="G2" s="337"/>
      <c r="H2" s="338" t="s">
        <v>187</v>
      </c>
      <c r="I2" s="337"/>
    </row>
    <row r="3" spans="1:9" s="36" customFormat="1" ht="36" customHeight="1">
      <c r="A3" s="339"/>
      <c r="B3" s="63" t="s">
        <v>239</v>
      </c>
      <c r="C3" s="64" t="s">
        <v>240</v>
      </c>
      <c r="D3" s="50" t="s">
        <v>188</v>
      </c>
      <c r="E3" s="50" t="s">
        <v>189</v>
      </c>
      <c r="F3" s="50" t="s">
        <v>190</v>
      </c>
      <c r="G3" s="50" t="s">
        <v>191</v>
      </c>
      <c r="H3" s="50" t="s">
        <v>192</v>
      </c>
      <c r="I3" s="65" t="s">
        <v>193</v>
      </c>
    </row>
    <row r="4" spans="1:9" s="37" customFormat="1" ht="28.5" customHeight="1">
      <c r="A4" s="66" t="s">
        <v>246</v>
      </c>
      <c r="B4" s="67">
        <v>2.4</v>
      </c>
      <c r="C4" s="68" t="s">
        <v>244</v>
      </c>
      <c r="D4" s="69">
        <v>209</v>
      </c>
      <c r="E4" s="69">
        <v>97</v>
      </c>
      <c r="F4" s="69">
        <v>57</v>
      </c>
      <c r="G4" s="69">
        <v>2</v>
      </c>
      <c r="H4" s="70">
        <v>1484.5</v>
      </c>
      <c r="I4" s="70">
        <v>161</v>
      </c>
    </row>
    <row r="5" spans="1:9" s="37" customFormat="1" ht="27.75" customHeight="1">
      <c r="A5" s="137" t="s">
        <v>243</v>
      </c>
      <c r="B5" s="67">
        <v>2.4</v>
      </c>
      <c r="C5" s="68" t="s">
        <v>244</v>
      </c>
      <c r="D5" s="69">
        <v>173</v>
      </c>
      <c r="E5" s="69">
        <v>130</v>
      </c>
      <c r="F5" s="69">
        <v>61</v>
      </c>
      <c r="G5" s="69">
        <v>1</v>
      </c>
      <c r="H5" s="70">
        <v>1520</v>
      </c>
      <c r="I5" s="70">
        <v>82.5</v>
      </c>
    </row>
    <row r="6" spans="1:9" s="37" customFormat="1" ht="27.75" customHeight="1">
      <c r="A6" s="137" t="s">
        <v>260</v>
      </c>
      <c r="B6" s="138">
        <f>SUM(B8:B19)/12</f>
        <v>1.8250000000000002</v>
      </c>
      <c r="C6" s="136" t="str">
        <f>INDEX(C8:C19,MODE(MATCH(C8:C19,C8:C19,0)))</f>
        <v>北東</v>
      </c>
      <c r="D6" s="139">
        <f>SUM(D8:D19)</f>
        <v>180</v>
      </c>
      <c r="E6" s="139">
        <f>SUM(E8:E19)</f>
        <v>151</v>
      </c>
      <c r="F6" s="139">
        <f>SUM(F8:F19)</f>
        <v>35</v>
      </c>
      <c r="G6" s="139">
        <f>SUM(G8:G19)</f>
        <v>0</v>
      </c>
      <c r="H6" s="140">
        <f>SUM(H8:H19)</f>
        <v>1629.5</v>
      </c>
      <c r="I6" s="140">
        <f>MAX(I8:I19)</f>
        <v>138.5</v>
      </c>
    </row>
    <row r="7" spans="1:9" s="37" customFormat="1" ht="9" customHeight="1">
      <c r="A7" s="62"/>
      <c r="B7" s="71"/>
      <c r="C7" s="72"/>
      <c r="D7" s="73"/>
      <c r="E7" s="73"/>
      <c r="F7" s="73"/>
      <c r="G7" s="73"/>
      <c r="H7" s="74"/>
      <c r="I7" s="74"/>
    </row>
    <row r="8" spans="1:12" ht="21" customHeight="1">
      <c r="A8" s="122" t="s">
        <v>247</v>
      </c>
      <c r="B8" s="145">
        <v>1.9</v>
      </c>
      <c r="C8" s="132" t="s">
        <v>249</v>
      </c>
      <c r="D8" s="127">
        <v>21</v>
      </c>
      <c r="E8" s="127">
        <v>9</v>
      </c>
      <c r="F8" s="128">
        <v>1</v>
      </c>
      <c r="G8" s="128">
        <v>0</v>
      </c>
      <c r="H8" s="129">
        <v>77.5</v>
      </c>
      <c r="I8" s="129">
        <v>44.5</v>
      </c>
      <c r="L8" s="37"/>
    </row>
    <row r="9" spans="1:12" ht="21" customHeight="1">
      <c r="A9" s="123" t="s">
        <v>181</v>
      </c>
      <c r="B9" s="145">
        <v>1.8</v>
      </c>
      <c r="C9" s="132" t="s">
        <v>249</v>
      </c>
      <c r="D9" s="127">
        <v>16</v>
      </c>
      <c r="E9" s="127">
        <v>11</v>
      </c>
      <c r="F9" s="127">
        <v>2</v>
      </c>
      <c r="G9" s="128">
        <v>0</v>
      </c>
      <c r="H9" s="129">
        <v>83.5</v>
      </c>
      <c r="I9" s="129">
        <v>38.5</v>
      </c>
      <c r="L9" s="37"/>
    </row>
    <row r="10" spans="1:12" ht="21" customHeight="1">
      <c r="A10" s="123" t="s">
        <v>165</v>
      </c>
      <c r="B10" s="145">
        <v>1.8</v>
      </c>
      <c r="C10" s="132" t="s">
        <v>263</v>
      </c>
      <c r="D10" s="127">
        <v>9</v>
      </c>
      <c r="E10" s="127">
        <v>19</v>
      </c>
      <c r="F10" s="127">
        <v>3</v>
      </c>
      <c r="G10" s="128">
        <v>0</v>
      </c>
      <c r="H10" s="129">
        <v>142</v>
      </c>
      <c r="I10" s="129">
        <v>43.5</v>
      </c>
      <c r="L10" s="37"/>
    </row>
    <row r="11" spans="1:12" ht="21" customHeight="1">
      <c r="A11" s="123" t="s">
        <v>166</v>
      </c>
      <c r="B11" s="145">
        <v>1.9</v>
      </c>
      <c r="C11" s="132" t="s">
        <v>250</v>
      </c>
      <c r="D11" s="127">
        <v>12</v>
      </c>
      <c r="E11" s="127">
        <v>13</v>
      </c>
      <c r="F11" s="127">
        <v>5</v>
      </c>
      <c r="G11" s="128">
        <v>0</v>
      </c>
      <c r="H11" s="129">
        <v>144</v>
      </c>
      <c r="I11" s="129">
        <v>39.5</v>
      </c>
      <c r="L11" s="37"/>
    </row>
    <row r="12" spans="1:12" ht="21" customHeight="1">
      <c r="A12" s="123" t="s">
        <v>167</v>
      </c>
      <c r="B12" s="145">
        <v>2.2</v>
      </c>
      <c r="C12" s="132" t="s">
        <v>250</v>
      </c>
      <c r="D12" s="127">
        <v>17</v>
      </c>
      <c r="E12" s="127">
        <v>12</v>
      </c>
      <c r="F12" s="127">
        <v>2</v>
      </c>
      <c r="G12" s="128">
        <v>0</v>
      </c>
      <c r="H12" s="129">
        <v>100</v>
      </c>
      <c r="I12" s="129">
        <v>35.5</v>
      </c>
      <c r="L12" s="37"/>
    </row>
    <row r="13" spans="1:12" ht="21" customHeight="1">
      <c r="A13" s="123" t="s">
        <v>168</v>
      </c>
      <c r="B13" s="145">
        <v>1.8</v>
      </c>
      <c r="C13" s="132" t="s">
        <v>264</v>
      </c>
      <c r="D13" s="127">
        <v>12</v>
      </c>
      <c r="E13" s="127">
        <v>17</v>
      </c>
      <c r="F13" s="127">
        <v>1</v>
      </c>
      <c r="G13" s="128">
        <v>0</v>
      </c>
      <c r="H13" s="129">
        <v>141</v>
      </c>
      <c r="I13" s="129">
        <v>54</v>
      </c>
      <c r="L13" s="37"/>
    </row>
    <row r="14" spans="1:9" ht="21" customHeight="1">
      <c r="A14" s="123" t="s">
        <v>169</v>
      </c>
      <c r="B14" s="145">
        <v>1.6</v>
      </c>
      <c r="C14" s="132" t="s">
        <v>264</v>
      </c>
      <c r="D14" s="127">
        <v>21</v>
      </c>
      <c r="E14" s="127">
        <v>8</v>
      </c>
      <c r="F14" s="128">
        <v>2</v>
      </c>
      <c r="G14" s="128">
        <v>0</v>
      </c>
      <c r="H14" s="129">
        <v>138</v>
      </c>
      <c r="I14" s="129">
        <v>52</v>
      </c>
    </row>
    <row r="15" spans="1:9" ht="21" customHeight="1">
      <c r="A15" s="123" t="s">
        <v>170</v>
      </c>
      <c r="B15" s="145">
        <v>2.1</v>
      </c>
      <c r="C15" s="132" t="s">
        <v>264</v>
      </c>
      <c r="D15" s="127">
        <v>12</v>
      </c>
      <c r="E15" s="127">
        <v>17</v>
      </c>
      <c r="F15" s="127">
        <v>2</v>
      </c>
      <c r="G15" s="128">
        <v>0</v>
      </c>
      <c r="H15" s="129">
        <v>247</v>
      </c>
      <c r="I15" s="129">
        <v>138.5</v>
      </c>
    </row>
    <row r="16" spans="1:9" ht="21" customHeight="1">
      <c r="A16" s="123" t="s">
        <v>171</v>
      </c>
      <c r="B16" s="145">
        <v>1.7</v>
      </c>
      <c r="C16" s="132" t="s">
        <v>250</v>
      </c>
      <c r="D16" s="127">
        <v>8</v>
      </c>
      <c r="E16" s="127">
        <v>13</v>
      </c>
      <c r="F16" s="127">
        <v>9</v>
      </c>
      <c r="G16" s="128">
        <v>0</v>
      </c>
      <c r="H16" s="129">
        <v>249.5</v>
      </c>
      <c r="I16" s="129">
        <v>73</v>
      </c>
    </row>
    <row r="17" spans="1:9" ht="21" customHeight="1">
      <c r="A17" s="123" t="s">
        <v>182</v>
      </c>
      <c r="B17" s="145">
        <v>1.7</v>
      </c>
      <c r="C17" s="132" t="s">
        <v>263</v>
      </c>
      <c r="D17" s="127">
        <v>12</v>
      </c>
      <c r="E17" s="127">
        <v>16</v>
      </c>
      <c r="F17" s="127">
        <v>3</v>
      </c>
      <c r="G17" s="128">
        <v>0</v>
      </c>
      <c r="H17" s="129">
        <v>71</v>
      </c>
      <c r="I17" s="129">
        <v>20</v>
      </c>
    </row>
    <row r="18" spans="1:9" ht="21" customHeight="1">
      <c r="A18" s="123" t="s">
        <v>183</v>
      </c>
      <c r="B18" s="145">
        <v>1.8</v>
      </c>
      <c r="C18" s="132" t="s">
        <v>263</v>
      </c>
      <c r="D18" s="127">
        <v>16</v>
      </c>
      <c r="E18" s="127">
        <v>11</v>
      </c>
      <c r="F18" s="127">
        <v>3</v>
      </c>
      <c r="G18" s="128">
        <v>0</v>
      </c>
      <c r="H18" s="129">
        <v>141.5</v>
      </c>
      <c r="I18" s="129">
        <v>45.5</v>
      </c>
    </row>
    <row r="19" spans="1:9" ht="21" customHeight="1">
      <c r="A19" s="123" t="s">
        <v>184</v>
      </c>
      <c r="B19" s="131">
        <v>1.6</v>
      </c>
      <c r="C19" s="132" t="s">
        <v>263</v>
      </c>
      <c r="D19" s="127">
        <v>24</v>
      </c>
      <c r="E19" s="127">
        <v>5</v>
      </c>
      <c r="F19" s="127">
        <v>2</v>
      </c>
      <c r="G19" s="128">
        <v>0</v>
      </c>
      <c r="H19" s="129">
        <v>94.5</v>
      </c>
      <c r="I19" s="129">
        <v>29.5</v>
      </c>
    </row>
    <row r="20" spans="1:9" ht="9" customHeight="1" thickBot="1">
      <c r="A20" s="75"/>
      <c r="B20" s="76"/>
      <c r="C20" s="77"/>
      <c r="D20" s="78"/>
      <c r="E20" s="78"/>
      <c r="F20" s="78"/>
      <c r="G20" s="79"/>
      <c r="H20" s="80"/>
      <c r="I20" s="80"/>
    </row>
    <row r="21" spans="1:9" ht="28.5" customHeight="1">
      <c r="A21" s="81"/>
      <c r="B21" s="82"/>
      <c r="C21" s="83"/>
      <c r="D21" s="84"/>
      <c r="E21" s="84"/>
      <c r="F21" s="84"/>
      <c r="G21" s="85"/>
      <c r="H21" s="82"/>
      <c r="I21" s="82"/>
    </row>
    <row r="22" spans="1:9" ht="21" customHeight="1">
      <c r="A22" s="121" t="s">
        <v>267</v>
      </c>
      <c r="B22" s="206">
        <f>SUM(B24:B35)/12</f>
        <v>1.8416666666666666</v>
      </c>
      <c r="C22" s="207" t="s">
        <v>271</v>
      </c>
      <c r="D22" s="208">
        <f>SUM(D24:D35)</f>
        <v>210</v>
      </c>
      <c r="E22" s="208">
        <f>SUM(E24:E35)</f>
        <v>113</v>
      </c>
      <c r="F22" s="208">
        <f>SUM(F24:F35)</f>
        <v>40</v>
      </c>
      <c r="G22" s="208">
        <f>SUM(G24:G35)</f>
        <v>2</v>
      </c>
      <c r="H22" s="209">
        <f>SUM(H24:H35)</f>
        <v>1446.5</v>
      </c>
      <c r="I22" s="209">
        <f>MAX(I24:I35)</f>
        <v>101.5</v>
      </c>
    </row>
    <row r="23" spans="1:9" s="37" customFormat="1" ht="9" customHeight="1">
      <c r="A23" s="62"/>
      <c r="B23" s="71"/>
      <c r="C23" s="72"/>
      <c r="D23" s="73"/>
      <c r="E23" s="73"/>
      <c r="F23" s="73"/>
      <c r="G23" s="73"/>
      <c r="H23" s="74"/>
      <c r="I23" s="74"/>
    </row>
    <row r="24" spans="1:9" ht="21" customHeight="1">
      <c r="A24" s="122" t="s">
        <v>247</v>
      </c>
      <c r="B24" s="210">
        <v>1.6</v>
      </c>
      <c r="C24" s="132" t="s">
        <v>263</v>
      </c>
      <c r="D24" s="127">
        <v>26</v>
      </c>
      <c r="E24" s="127">
        <v>4</v>
      </c>
      <c r="F24" s="128">
        <v>1</v>
      </c>
      <c r="G24" s="128">
        <v>0</v>
      </c>
      <c r="H24" s="129">
        <v>25</v>
      </c>
      <c r="I24" s="129">
        <v>21</v>
      </c>
    </row>
    <row r="25" spans="1:9" ht="21" customHeight="1">
      <c r="A25" s="123" t="s">
        <v>181</v>
      </c>
      <c r="B25" s="210">
        <v>1.8</v>
      </c>
      <c r="C25" s="132" t="s">
        <v>263</v>
      </c>
      <c r="D25" s="127">
        <v>19</v>
      </c>
      <c r="E25" s="127">
        <v>4</v>
      </c>
      <c r="F25" s="127">
        <v>3</v>
      </c>
      <c r="G25" s="128">
        <v>2</v>
      </c>
      <c r="H25" s="129">
        <v>12.5</v>
      </c>
      <c r="I25" s="129">
        <v>4</v>
      </c>
    </row>
    <row r="26" spans="1:9" ht="21" customHeight="1">
      <c r="A26" s="123" t="s">
        <v>165</v>
      </c>
      <c r="B26" s="210">
        <v>1.8</v>
      </c>
      <c r="C26" s="132" t="s">
        <v>263</v>
      </c>
      <c r="D26" s="127">
        <v>13</v>
      </c>
      <c r="E26" s="127">
        <v>14</v>
      </c>
      <c r="F26" s="127">
        <v>4</v>
      </c>
      <c r="G26" s="128">
        <v>0</v>
      </c>
      <c r="H26" s="129">
        <v>83</v>
      </c>
      <c r="I26" s="129">
        <v>23.5</v>
      </c>
    </row>
    <row r="27" spans="1:9" ht="21" customHeight="1">
      <c r="A27" s="123" t="s">
        <v>166</v>
      </c>
      <c r="B27" s="210">
        <v>2.1</v>
      </c>
      <c r="C27" s="211" t="s">
        <v>250</v>
      </c>
      <c r="D27" s="127">
        <v>15</v>
      </c>
      <c r="E27" s="127">
        <v>9</v>
      </c>
      <c r="F27" s="127">
        <v>6</v>
      </c>
      <c r="G27" s="128">
        <v>0</v>
      </c>
      <c r="H27" s="129">
        <v>148.5</v>
      </c>
      <c r="I27" s="129">
        <v>45</v>
      </c>
    </row>
    <row r="28" spans="1:9" ht="21" customHeight="1">
      <c r="A28" s="123" t="s">
        <v>167</v>
      </c>
      <c r="B28" s="210">
        <v>1.9</v>
      </c>
      <c r="C28" s="211" t="s">
        <v>250</v>
      </c>
      <c r="D28" s="127">
        <v>16</v>
      </c>
      <c r="E28" s="127">
        <v>12</v>
      </c>
      <c r="F28" s="127">
        <v>3</v>
      </c>
      <c r="G28" s="128">
        <v>0</v>
      </c>
      <c r="H28" s="129">
        <v>78.5</v>
      </c>
      <c r="I28" s="129">
        <v>40</v>
      </c>
    </row>
    <row r="29" spans="1:9" ht="21" customHeight="1">
      <c r="A29" s="123" t="s">
        <v>168</v>
      </c>
      <c r="B29" s="210">
        <v>1.9</v>
      </c>
      <c r="C29" s="211" t="s">
        <v>269</v>
      </c>
      <c r="D29" s="127">
        <v>11</v>
      </c>
      <c r="E29" s="127">
        <v>17</v>
      </c>
      <c r="F29" s="127">
        <v>2</v>
      </c>
      <c r="G29" s="128">
        <v>0</v>
      </c>
      <c r="H29" s="129">
        <v>119.5</v>
      </c>
      <c r="I29" s="129">
        <v>72.5</v>
      </c>
    </row>
    <row r="30" spans="1:9" ht="21" customHeight="1">
      <c r="A30" s="123" t="s">
        <v>169</v>
      </c>
      <c r="B30" s="210">
        <v>2</v>
      </c>
      <c r="C30" s="211" t="s">
        <v>250</v>
      </c>
      <c r="D30" s="127">
        <v>20</v>
      </c>
      <c r="E30" s="127">
        <v>10</v>
      </c>
      <c r="F30" s="128">
        <v>1</v>
      </c>
      <c r="G30" s="128">
        <v>0</v>
      </c>
      <c r="H30" s="129">
        <v>100.5</v>
      </c>
      <c r="I30" s="129">
        <v>56.5</v>
      </c>
    </row>
    <row r="31" spans="1:9" ht="21" customHeight="1">
      <c r="A31" s="123" t="s">
        <v>170</v>
      </c>
      <c r="B31" s="210">
        <v>1.7</v>
      </c>
      <c r="C31" s="211" t="s">
        <v>263</v>
      </c>
      <c r="D31" s="127">
        <v>11</v>
      </c>
      <c r="E31" s="127">
        <v>16</v>
      </c>
      <c r="F31" s="127">
        <v>4</v>
      </c>
      <c r="G31" s="128">
        <v>0</v>
      </c>
      <c r="H31" s="129">
        <v>172</v>
      </c>
      <c r="I31" s="129">
        <v>75.5</v>
      </c>
    </row>
    <row r="32" spans="1:9" ht="21" customHeight="1">
      <c r="A32" s="123" t="s">
        <v>171</v>
      </c>
      <c r="B32" s="210">
        <v>1.9</v>
      </c>
      <c r="C32" s="211" t="s">
        <v>250</v>
      </c>
      <c r="D32" s="127">
        <v>14</v>
      </c>
      <c r="E32" s="127">
        <v>12</v>
      </c>
      <c r="F32" s="127">
        <v>4</v>
      </c>
      <c r="G32" s="128">
        <v>0</v>
      </c>
      <c r="H32" s="129">
        <v>220</v>
      </c>
      <c r="I32" s="129">
        <v>70.5</v>
      </c>
    </row>
    <row r="33" spans="1:9" ht="21" customHeight="1">
      <c r="A33" s="123" t="s">
        <v>182</v>
      </c>
      <c r="B33" s="210">
        <v>2.3</v>
      </c>
      <c r="C33" s="211" t="s">
        <v>270</v>
      </c>
      <c r="D33" s="127">
        <v>13</v>
      </c>
      <c r="E33" s="127">
        <v>8</v>
      </c>
      <c r="F33" s="127">
        <v>10</v>
      </c>
      <c r="G33" s="128">
        <v>0</v>
      </c>
      <c r="H33" s="129">
        <v>415</v>
      </c>
      <c r="I33" s="129">
        <v>101.5</v>
      </c>
    </row>
    <row r="34" spans="1:9" ht="21" customHeight="1">
      <c r="A34" s="123" t="s">
        <v>183</v>
      </c>
      <c r="B34" s="210">
        <v>1.7</v>
      </c>
      <c r="C34" s="132" t="s">
        <v>249</v>
      </c>
      <c r="D34" s="127">
        <v>24</v>
      </c>
      <c r="E34" s="127">
        <v>4</v>
      </c>
      <c r="F34" s="127">
        <v>2</v>
      </c>
      <c r="G34" s="128">
        <v>0</v>
      </c>
      <c r="H34" s="129">
        <v>53.5</v>
      </c>
      <c r="I34" s="129">
        <v>32.5</v>
      </c>
    </row>
    <row r="35" spans="1:9" ht="21" customHeight="1" thickBot="1">
      <c r="A35" s="124" t="s">
        <v>184</v>
      </c>
      <c r="B35" s="212">
        <v>1.4</v>
      </c>
      <c r="C35" s="213" t="s">
        <v>249</v>
      </c>
      <c r="D35" s="214">
        <v>28</v>
      </c>
      <c r="E35" s="214">
        <v>3</v>
      </c>
      <c r="F35" s="214">
        <v>0</v>
      </c>
      <c r="G35" s="215">
        <v>0</v>
      </c>
      <c r="H35" s="216">
        <v>18.5</v>
      </c>
      <c r="I35" s="216">
        <v>15</v>
      </c>
    </row>
    <row r="36" ht="15.75" customHeight="1" thickTop="1">
      <c r="A36" s="39"/>
    </row>
  </sheetData>
  <sheetProtection/>
  <mergeCells count="4">
    <mergeCell ref="A2:A3"/>
    <mergeCell ref="B2:C2"/>
    <mergeCell ref="D2:G2"/>
    <mergeCell ref="H2:I2"/>
  </mergeCells>
  <printOptions horizontalCentered="1" verticalCentered="1"/>
  <pageMargins left="0.7086614173228347" right="0.31496062992125984" top="0.8661417322834646" bottom="0.511811023622047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I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s="8" customFormat="1" ht="13.5"/>
    <row r="6" ht="13.5">
      <c r="C6" s="8"/>
    </row>
    <row r="10" spans="2:4" ht="13.5">
      <c r="B10" s="17"/>
      <c r="C10" s="223"/>
      <c r="D10" s="222"/>
    </row>
    <row r="11" spans="2:4" ht="13.5">
      <c r="B11" s="17"/>
      <c r="C11" s="223"/>
      <c r="D11" s="222"/>
    </row>
    <row r="14" s="8" customFormat="1" ht="13.5"/>
    <row r="24" spans="3:9" ht="13.5">
      <c r="C24" s="16"/>
      <c r="D24" s="16"/>
      <c r="E24" s="16"/>
      <c r="F24" s="16"/>
      <c r="G24" s="16"/>
      <c r="H24" s="16"/>
      <c r="I24" s="16"/>
    </row>
    <row r="25" spans="3:9" ht="13.5">
      <c r="C25" s="16"/>
      <c r="D25" s="16"/>
      <c r="E25" s="16"/>
      <c r="F25" s="16"/>
      <c r="G25" s="16"/>
      <c r="H25" s="16"/>
      <c r="I25" s="16"/>
    </row>
    <row r="26" spans="3:9" ht="13.5">
      <c r="C26" s="16"/>
      <c r="D26" s="16"/>
      <c r="E26" s="16"/>
      <c r="F26" s="16"/>
      <c r="G26" s="16"/>
      <c r="H26" s="16"/>
      <c r="I26" s="16"/>
    </row>
    <row r="27" spans="3:9" ht="13.5">
      <c r="C27" s="16"/>
      <c r="D27" s="16"/>
      <c r="E27" s="16"/>
      <c r="F27" s="16"/>
      <c r="G27" s="16"/>
      <c r="H27" s="16"/>
      <c r="I27" s="16"/>
    </row>
  </sheetData>
  <sheetProtection/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22.25390625" style="0" bestFit="1" customWidth="1"/>
  </cols>
  <sheetData>
    <row r="1" spans="1:8" ht="14.25" thickTop="1">
      <c r="A1" s="5"/>
      <c r="B1" s="1" t="s">
        <v>29</v>
      </c>
      <c r="C1" s="2" t="s">
        <v>30</v>
      </c>
      <c r="D1" s="1" t="s">
        <v>31</v>
      </c>
      <c r="E1" s="1" t="s">
        <v>255</v>
      </c>
      <c r="F1" s="1" t="s">
        <v>33</v>
      </c>
      <c r="G1" s="1" t="s">
        <v>34</v>
      </c>
      <c r="H1" s="2" t="s">
        <v>35</v>
      </c>
    </row>
    <row r="2" spans="1:8" ht="14.25" thickBot="1">
      <c r="A2" s="49" t="s">
        <v>272</v>
      </c>
      <c r="B2" s="141">
        <v>53</v>
      </c>
      <c r="C2" s="142">
        <v>403</v>
      </c>
      <c r="D2" s="141">
        <v>1514</v>
      </c>
      <c r="E2" s="142" t="s">
        <v>238</v>
      </c>
      <c r="F2" s="141">
        <v>169</v>
      </c>
      <c r="G2" s="141">
        <v>6</v>
      </c>
      <c r="H2" s="141">
        <v>343</v>
      </c>
    </row>
    <row r="3" ht="14.25" thickTop="1"/>
    <row r="33" ht="14.25" thickBot="1"/>
    <row r="34" spans="1:2" ht="14.25" thickTop="1">
      <c r="A34" s="6"/>
      <c r="B34" s="2" t="s">
        <v>42</v>
      </c>
    </row>
    <row r="35" spans="1:2" ht="13.5" customHeight="1">
      <c r="A35" s="3" t="s">
        <v>10</v>
      </c>
      <c r="B35" s="220">
        <v>15.5</v>
      </c>
    </row>
    <row r="36" spans="1:2" ht="13.5" customHeight="1">
      <c r="A36" s="3" t="s">
        <v>11</v>
      </c>
      <c r="B36" s="220">
        <v>0.14821029082774048</v>
      </c>
    </row>
    <row r="37" spans="1:2" ht="13.5" customHeight="1">
      <c r="A37" s="3" t="s">
        <v>12</v>
      </c>
      <c r="B37" s="220">
        <v>22.90268456375839</v>
      </c>
    </row>
    <row r="38" spans="1:2" ht="13.5" customHeight="1">
      <c r="A38" s="3" t="s">
        <v>13</v>
      </c>
      <c r="B38" s="220">
        <v>1.2024608501118568</v>
      </c>
    </row>
    <row r="39" spans="1:2" ht="13.5" customHeight="1">
      <c r="A39" s="3" t="s">
        <v>14</v>
      </c>
      <c r="B39" s="220">
        <v>10.6</v>
      </c>
    </row>
    <row r="40" spans="1:2" ht="13.5" customHeight="1">
      <c r="A40" s="3" t="s">
        <v>15</v>
      </c>
      <c r="B40" s="220">
        <v>1.3</v>
      </c>
    </row>
    <row r="41" spans="1:2" ht="13.5">
      <c r="A41" s="3" t="s">
        <v>16</v>
      </c>
      <c r="B41" s="220">
        <v>0.27125279642058164</v>
      </c>
    </row>
    <row r="42" spans="1:2" ht="13.5" customHeight="1">
      <c r="A42" s="3" t="s">
        <v>17</v>
      </c>
      <c r="B42" s="220">
        <v>1.761744966442953</v>
      </c>
    </row>
    <row r="43" spans="1:2" ht="13.5">
      <c r="A43" s="3" t="s">
        <v>18</v>
      </c>
      <c r="B43" s="220">
        <v>0.7550335570469799</v>
      </c>
    </row>
    <row r="44" spans="1:2" ht="13.5">
      <c r="A44" s="3" t="s">
        <v>19</v>
      </c>
      <c r="B44" s="220">
        <v>3.54384787472036</v>
      </c>
    </row>
    <row r="45" spans="1:2" ht="13.5">
      <c r="A45" s="3" t="s">
        <v>20</v>
      </c>
      <c r="B45" s="220">
        <v>1.31431767337808</v>
      </c>
    </row>
    <row r="46" spans="1:2" ht="13.5" customHeight="1">
      <c r="A46" s="3" t="s">
        <v>21</v>
      </c>
      <c r="B46" s="220">
        <v>2.8</v>
      </c>
    </row>
    <row r="47" spans="1:2" ht="14.25" customHeight="1" thickBot="1">
      <c r="A47" s="4" t="s">
        <v>23</v>
      </c>
      <c r="B47" s="221">
        <v>37.9</v>
      </c>
    </row>
    <row r="48" ht="14.25" thickTop="1"/>
  </sheetData>
  <sheetProtection/>
  <printOptions/>
  <pageMargins left="0.59" right="0.6" top="0.86" bottom="0.72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36"/>
  <sheetViews>
    <sheetView zoomScaleSheetLayoutView="100" workbookViewId="0" topLeftCell="A16">
      <selection activeCell="C23" sqref="C23"/>
    </sheetView>
  </sheetViews>
  <sheetFormatPr defaultColWidth="9.00390625" defaultRowHeight="13.5"/>
  <cols>
    <col min="1" max="9" width="10.00390625" style="38" customWidth="1"/>
    <col min="10" max="16384" width="9.00390625" style="38" customWidth="1"/>
  </cols>
  <sheetData>
    <row r="1" ht="26.25" customHeight="1" thickBot="1">
      <c r="A1" s="40"/>
    </row>
    <row r="2" spans="1:9" s="36" customFormat="1" ht="36" customHeight="1" thickTop="1">
      <c r="A2" s="334" t="s">
        <v>178</v>
      </c>
      <c r="B2" s="340" t="s">
        <v>185</v>
      </c>
      <c r="C2" s="337"/>
      <c r="D2" s="338" t="s">
        <v>186</v>
      </c>
      <c r="E2" s="336"/>
      <c r="F2" s="336"/>
      <c r="G2" s="337"/>
      <c r="H2" s="338" t="s">
        <v>187</v>
      </c>
      <c r="I2" s="337"/>
    </row>
    <row r="3" spans="1:9" s="36" customFormat="1" ht="36" customHeight="1">
      <c r="A3" s="339"/>
      <c r="B3" s="63" t="s">
        <v>239</v>
      </c>
      <c r="C3" s="64" t="s">
        <v>240</v>
      </c>
      <c r="D3" s="50" t="s">
        <v>188</v>
      </c>
      <c r="E3" s="50" t="s">
        <v>189</v>
      </c>
      <c r="F3" s="50" t="s">
        <v>190</v>
      </c>
      <c r="G3" s="50" t="s">
        <v>191</v>
      </c>
      <c r="H3" s="50" t="s">
        <v>192</v>
      </c>
      <c r="I3" s="65" t="s">
        <v>193</v>
      </c>
    </row>
    <row r="4" spans="1:9" s="37" customFormat="1" ht="28.5" customHeight="1">
      <c r="A4" s="66" t="s">
        <v>246</v>
      </c>
      <c r="B4" s="67">
        <v>2.4</v>
      </c>
      <c r="C4" s="68" t="s">
        <v>244</v>
      </c>
      <c r="D4" s="69">
        <v>209</v>
      </c>
      <c r="E4" s="69">
        <v>97</v>
      </c>
      <c r="F4" s="69">
        <v>57</v>
      </c>
      <c r="G4" s="69">
        <v>2</v>
      </c>
      <c r="H4" s="70">
        <v>1484.5</v>
      </c>
      <c r="I4" s="70">
        <v>161</v>
      </c>
    </row>
    <row r="5" spans="1:9" s="37" customFormat="1" ht="27.75" customHeight="1">
      <c r="A5" s="137" t="s">
        <v>243</v>
      </c>
      <c r="B5" s="67">
        <v>2.4</v>
      </c>
      <c r="C5" s="68" t="s">
        <v>244</v>
      </c>
      <c r="D5" s="69">
        <v>173</v>
      </c>
      <c r="E5" s="69">
        <v>130</v>
      </c>
      <c r="F5" s="69">
        <v>61</v>
      </c>
      <c r="G5" s="69">
        <v>1</v>
      </c>
      <c r="H5" s="70">
        <v>1520</v>
      </c>
      <c r="I5" s="70">
        <v>82.5</v>
      </c>
    </row>
    <row r="6" spans="1:9" s="37" customFormat="1" ht="27.75" customHeight="1">
      <c r="A6" s="137" t="s">
        <v>260</v>
      </c>
      <c r="B6" s="138">
        <f>SUM(B8:B19)/12</f>
        <v>1.8250000000000002</v>
      </c>
      <c r="C6" s="136" t="str">
        <f>INDEX(C8:C19,MODE(MATCH(C8:C19,C8:C19,0)))</f>
        <v>北東</v>
      </c>
      <c r="D6" s="139">
        <f>SUM(D8:D19)</f>
        <v>180</v>
      </c>
      <c r="E6" s="139">
        <f>SUM(E8:E19)</f>
        <v>151</v>
      </c>
      <c r="F6" s="139">
        <f>SUM(F8:F19)</f>
        <v>35</v>
      </c>
      <c r="G6" s="139">
        <f>SUM(G8:G19)</f>
        <v>0</v>
      </c>
      <c r="H6" s="140">
        <f>SUM(H8:H19)</f>
        <v>1629.5</v>
      </c>
      <c r="I6" s="140">
        <f>MAX(I8:I19)</f>
        <v>138.5</v>
      </c>
    </row>
    <row r="7" spans="1:9" s="37" customFormat="1" ht="9" customHeight="1">
      <c r="A7" s="62"/>
      <c r="B7" s="71"/>
      <c r="C7" s="72"/>
      <c r="D7" s="73"/>
      <c r="E7" s="73"/>
      <c r="F7" s="73"/>
      <c r="G7" s="73"/>
      <c r="H7" s="74"/>
      <c r="I7" s="74"/>
    </row>
    <row r="8" spans="1:12" ht="21" customHeight="1">
      <c r="A8" s="122" t="s">
        <v>247</v>
      </c>
      <c r="B8" s="145">
        <v>1.9</v>
      </c>
      <c r="C8" s="132" t="s">
        <v>249</v>
      </c>
      <c r="D8" s="127">
        <v>21</v>
      </c>
      <c r="E8" s="127">
        <v>9</v>
      </c>
      <c r="F8" s="128">
        <v>1</v>
      </c>
      <c r="G8" s="128">
        <v>0</v>
      </c>
      <c r="H8" s="129">
        <v>77.5</v>
      </c>
      <c r="I8" s="129">
        <v>44.5</v>
      </c>
      <c r="L8" s="37"/>
    </row>
    <row r="9" spans="1:12" ht="21" customHeight="1">
      <c r="A9" s="123" t="s">
        <v>181</v>
      </c>
      <c r="B9" s="145">
        <v>1.8</v>
      </c>
      <c r="C9" s="132" t="s">
        <v>249</v>
      </c>
      <c r="D9" s="127">
        <v>16</v>
      </c>
      <c r="E9" s="127">
        <v>11</v>
      </c>
      <c r="F9" s="127">
        <v>2</v>
      </c>
      <c r="G9" s="128">
        <v>0</v>
      </c>
      <c r="H9" s="129">
        <v>83.5</v>
      </c>
      <c r="I9" s="129">
        <v>38.5</v>
      </c>
      <c r="L9" s="37"/>
    </row>
    <row r="10" spans="1:12" ht="21" customHeight="1">
      <c r="A10" s="123" t="s">
        <v>165</v>
      </c>
      <c r="B10" s="145">
        <v>1.8</v>
      </c>
      <c r="C10" s="132" t="s">
        <v>263</v>
      </c>
      <c r="D10" s="127">
        <v>9</v>
      </c>
      <c r="E10" s="127">
        <v>19</v>
      </c>
      <c r="F10" s="127">
        <v>3</v>
      </c>
      <c r="G10" s="128">
        <v>0</v>
      </c>
      <c r="H10" s="129">
        <v>142</v>
      </c>
      <c r="I10" s="129">
        <v>43.5</v>
      </c>
      <c r="L10" s="37"/>
    </row>
    <row r="11" spans="1:12" ht="21" customHeight="1">
      <c r="A11" s="123" t="s">
        <v>166</v>
      </c>
      <c r="B11" s="145">
        <v>1.9</v>
      </c>
      <c r="C11" s="132" t="s">
        <v>250</v>
      </c>
      <c r="D11" s="127">
        <v>12</v>
      </c>
      <c r="E11" s="127">
        <v>13</v>
      </c>
      <c r="F11" s="127">
        <v>5</v>
      </c>
      <c r="G11" s="128">
        <v>0</v>
      </c>
      <c r="H11" s="129">
        <v>144</v>
      </c>
      <c r="I11" s="129">
        <v>39.5</v>
      </c>
      <c r="L11" s="37"/>
    </row>
    <row r="12" spans="1:12" ht="21" customHeight="1">
      <c r="A12" s="123" t="s">
        <v>167</v>
      </c>
      <c r="B12" s="145">
        <v>2.2</v>
      </c>
      <c r="C12" s="132" t="s">
        <v>250</v>
      </c>
      <c r="D12" s="127">
        <v>17</v>
      </c>
      <c r="E12" s="127">
        <v>12</v>
      </c>
      <c r="F12" s="127">
        <v>2</v>
      </c>
      <c r="G12" s="128">
        <v>0</v>
      </c>
      <c r="H12" s="129">
        <v>100</v>
      </c>
      <c r="I12" s="129">
        <v>35.5</v>
      </c>
      <c r="L12" s="37"/>
    </row>
    <row r="13" spans="1:12" ht="21" customHeight="1">
      <c r="A13" s="123" t="s">
        <v>168</v>
      </c>
      <c r="B13" s="145">
        <v>1.8</v>
      </c>
      <c r="C13" s="132" t="s">
        <v>264</v>
      </c>
      <c r="D13" s="127">
        <v>12</v>
      </c>
      <c r="E13" s="127">
        <v>17</v>
      </c>
      <c r="F13" s="127">
        <v>1</v>
      </c>
      <c r="G13" s="128">
        <v>0</v>
      </c>
      <c r="H13" s="129">
        <v>141</v>
      </c>
      <c r="I13" s="129">
        <v>54</v>
      </c>
      <c r="L13" s="37"/>
    </row>
    <row r="14" spans="1:9" ht="21" customHeight="1">
      <c r="A14" s="123" t="s">
        <v>169</v>
      </c>
      <c r="B14" s="145">
        <v>1.6</v>
      </c>
      <c r="C14" s="132" t="s">
        <v>264</v>
      </c>
      <c r="D14" s="127">
        <v>21</v>
      </c>
      <c r="E14" s="127">
        <v>8</v>
      </c>
      <c r="F14" s="128">
        <v>2</v>
      </c>
      <c r="G14" s="128">
        <v>0</v>
      </c>
      <c r="H14" s="129">
        <v>138</v>
      </c>
      <c r="I14" s="129">
        <v>52</v>
      </c>
    </row>
    <row r="15" spans="1:9" ht="21" customHeight="1">
      <c r="A15" s="123" t="s">
        <v>170</v>
      </c>
      <c r="B15" s="145">
        <v>2.1</v>
      </c>
      <c r="C15" s="132" t="s">
        <v>264</v>
      </c>
      <c r="D15" s="127">
        <v>12</v>
      </c>
      <c r="E15" s="127">
        <v>17</v>
      </c>
      <c r="F15" s="127">
        <v>2</v>
      </c>
      <c r="G15" s="128">
        <v>0</v>
      </c>
      <c r="H15" s="129">
        <v>247</v>
      </c>
      <c r="I15" s="129">
        <v>138.5</v>
      </c>
    </row>
    <row r="16" spans="1:9" ht="21" customHeight="1">
      <c r="A16" s="123" t="s">
        <v>171</v>
      </c>
      <c r="B16" s="145">
        <v>1.7</v>
      </c>
      <c r="C16" s="132" t="s">
        <v>250</v>
      </c>
      <c r="D16" s="127">
        <v>8</v>
      </c>
      <c r="E16" s="127">
        <v>13</v>
      </c>
      <c r="F16" s="127">
        <v>9</v>
      </c>
      <c r="G16" s="128">
        <v>0</v>
      </c>
      <c r="H16" s="129">
        <v>249.5</v>
      </c>
      <c r="I16" s="129">
        <v>73</v>
      </c>
    </row>
    <row r="17" spans="1:9" ht="21" customHeight="1">
      <c r="A17" s="123" t="s">
        <v>182</v>
      </c>
      <c r="B17" s="145">
        <v>1.7</v>
      </c>
      <c r="C17" s="132" t="s">
        <v>263</v>
      </c>
      <c r="D17" s="127">
        <v>12</v>
      </c>
      <c r="E17" s="127">
        <v>16</v>
      </c>
      <c r="F17" s="127">
        <v>3</v>
      </c>
      <c r="G17" s="128">
        <v>0</v>
      </c>
      <c r="H17" s="129">
        <v>71</v>
      </c>
      <c r="I17" s="129">
        <v>20</v>
      </c>
    </row>
    <row r="18" spans="1:9" ht="21" customHeight="1">
      <c r="A18" s="123" t="s">
        <v>183</v>
      </c>
      <c r="B18" s="145">
        <v>1.8</v>
      </c>
      <c r="C18" s="132" t="s">
        <v>263</v>
      </c>
      <c r="D18" s="127">
        <v>16</v>
      </c>
      <c r="E18" s="127">
        <v>11</v>
      </c>
      <c r="F18" s="127">
        <v>3</v>
      </c>
      <c r="G18" s="128">
        <v>0</v>
      </c>
      <c r="H18" s="129">
        <v>141.5</v>
      </c>
      <c r="I18" s="129">
        <v>45.5</v>
      </c>
    </row>
    <row r="19" spans="1:9" ht="21" customHeight="1">
      <c r="A19" s="123" t="s">
        <v>184</v>
      </c>
      <c r="B19" s="131">
        <v>1.6</v>
      </c>
      <c r="C19" s="132" t="s">
        <v>263</v>
      </c>
      <c r="D19" s="127">
        <v>24</v>
      </c>
      <c r="E19" s="127">
        <v>5</v>
      </c>
      <c r="F19" s="127">
        <v>2</v>
      </c>
      <c r="G19" s="128">
        <v>0</v>
      </c>
      <c r="H19" s="129">
        <v>94.5</v>
      </c>
      <c r="I19" s="129">
        <v>29.5</v>
      </c>
    </row>
    <row r="20" spans="1:9" ht="9" customHeight="1" thickBot="1">
      <c r="A20" s="75"/>
      <c r="B20" s="76"/>
      <c r="C20" s="77"/>
      <c r="D20" s="78"/>
      <c r="E20" s="78"/>
      <c r="F20" s="78"/>
      <c r="G20" s="79"/>
      <c r="H20" s="80"/>
      <c r="I20" s="80"/>
    </row>
    <row r="21" spans="1:9" ht="28.5" customHeight="1">
      <c r="A21" s="81"/>
      <c r="B21" s="82"/>
      <c r="C21" s="83"/>
      <c r="D21" s="84"/>
      <c r="E21" s="84"/>
      <c r="F21" s="84"/>
      <c r="G21" s="85"/>
      <c r="H21" s="82"/>
      <c r="I21" s="82"/>
    </row>
    <row r="22" spans="1:9" ht="21" customHeight="1">
      <c r="A22" s="121" t="s">
        <v>267</v>
      </c>
      <c r="B22" s="206">
        <f>SUM(B24:B35)/12</f>
        <v>1.8416666666666666</v>
      </c>
      <c r="C22" s="207" t="str">
        <f>INDEX(C24:C35,MODE(MATCH(C24:C35,C24:C35,0)))</f>
        <v>北東</v>
      </c>
      <c r="D22" s="208">
        <f>SUM(D24:D35)</f>
        <v>210</v>
      </c>
      <c r="E22" s="208">
        <f>SUM(E24:E35)</f>
        <v>113</v>
      </c>
      <c r="F22" s="208">
        <f>SUM(F24:F35)</f>
        <v>40</v>
      </c>
      <c r="G22" s="208">
        <f>SUM(G24:G35)</f>
        <v>2</v>
      </c>
      <c r="H22" s="209">
        <f>SUM(H24:H35)</f>
        <v>1446.5</v>
      </c>
      <c r="I22" s="209">
        <f>MAX(I24:I35)</f>
        <v>101.5</v>
      </c>
    </row>
    <row r="23" spans="1:9" s="37" customFormat="1" ht="9" customHeight="1">
      <c r="A23" s="62"/>
      <c r="B23" s="71"/>
      <c r="C23" s="72"/>
      <c r="D23" s="73"/>
      <c r="E23" s="73"/>
      <c r="F23" s="73"/>
      <c r="G23" s="73"/>
      <c r="H23" s="74"/>
      <c r="I23" s="74"/>
    </row>
    <row r="24" spans="1:9" ht="21" customHeight="1">
      <c r="A24" s="122" t="s">
        <v>248</v>
      </c>
      <c r="B24" s="210">
        <v>1.6</v>
      </c>
      <c r="C24" s="132" t="s">
        <v>263</v>
      </c>
      <c r="D24" s="127">
        <v>26</v>
      </c>
      <c r="E24" s="127">
        <v>4</v>
      </c>
      <c r="F24" s="128">
        <v>1</v>
      </c>
      <c r="G24" s="128">
        <v>0</v>
      </c>
      <c r="H24" s="129">
        <v>25</v>
      </c>
      <c r="I24" s="129">
        <v>21</v>
      </c>
    </row>
    <row r="25" spans="1:9" ht="21" customHeight="1">
      <c r="A25" s="123" t="s">
        <v>181</v>
      </c>
      <c r="B25" s="210">
        <v>1.8</v>
      </c>
      <c r="C25" s="132" t="s">
        <v>263</v>
      </c>
      <c r="D25" s="127">
        <v>19</v>
      </c>
      <c r="E25" s="127">
        <v>4</v>
      </c>
      <c r="F25" s="127">
        <v>3</v>
      </c>
      <c r="G25" s="128">
        <v>2</v>
      </c>
      <c r="H25" s="129">
        <v>12.5</v>
      </c>
      <c r="I25" s="129">
        <v>4</v>
      </c>
    </row>
    <row r="26" spans="1:9" ht="21" customHeight="1">
      <c r="A26" s="123" t="s">
        <v>165</v>
      </c>
      <c r="B26" s="210">
        <v>1.8</v>
      </c>
      <c r="C26" s="132" t="s">
        <v>263</v>
      </c>
      <c r="D26" s="127">
        <v>13</v>
      </c>
      <c r="E26" s="127">
        <v>14</v>
      </c>
      <c r="F26" s="127">
        <v>4</v>
      </c>
      <c r="G26" s="128">
        <v>0</v>
      </c>
      <c r="H26" s="129">
        <v>83</v>
      </c>
      <c r="I26" s="129">
        <v>23.5</v>
      </c>
    </row>
    <row r="27" spans="1:9" ht="21" customHeight="1">
      <c r="A27" s="123" t="s">
        <v>166</v>
      </c>
      <c r="B27" s="210">
        <v>2.1</v>
      </c>
      <c r="C27" s="211" t="s">
        <v>250</v>
      </c>
      <c r="D27" s="127">
        <v>15</v>
      </c>
      <c r="E27" s="127">
        <v>9</v>
      </c>
      <c r="F27" s="127">
        <v>6</v>
      </c>
      <c r="G27" s="128">
        <v>0</v>
      </c>
      <c r="H27" s="129">
        <v>148.5</v>
      </c>
      <c r="I27" s="129">
        <v>45</v>
      </c>
    </row>
    <row r="28" spans="1:9" ht="21" customHeight="1">
      <c r="A28" s="123" t="s">
        <v>167</v>
      </c>
      <c r="B28" s="210">
        <v>1.9</v>
      </c>
      <c r="C28" s="211" t="s">
        <v>250</v>
      </c>
      <c r="D28" s="127">
        <v>16</v>
      </c>
      <c r="E28" s="127">
        <v>12</v>
      </c>
      <c r="F28" s="127">
        <v>3</v>
      </c>
      <c r="G28" s="128">
        <v>0</v>
      </c>
      <c r="H28" s="129">
        <v>78.5</v>
      </c>
      <c r="I28" s="129">
        <v>40</v>
      </c>
    </row>
    <row r="29" spans="1:9" ht="21" customHeight="1">
      <c r="A29" s="123" t="s">
        <v>168</v>
      </c>
      <c r="B29" s="210">
        <v>1.9</v>
      </c>
      <c r="C29" s="211" t="s">
        <v>269</v>
      </c>
      <c r="D29" s="127">
        <v>11</v>
      </c>
      <c r="E29" s="127">
        <v>17</v>
      </c>
      <c r="F29" s="127">
        <v>2</v>
      </c>
      <c r="G29" s="128">
        <v>0</v>
      </c>
      <c r="H29" s="129">
        <v>119.5</v>
      </c>
      <c r="I29" s="129">
        <v>72.5</v>
      </c>
    </row>
    <row r="30" spans="1:9" ht="21" customHeight="1">
      <c r="A30" s="123" t="s">
        <v>169</v>
      </c>
      <c r="B30" s="210">
        <v>2</v>
      </c>
      <c r="C30" s="211" t="s">
        <v>250</v>
      </c>
      <c r="D30" s="127">
        <v>20</v>
      </c>
      <c r="E30" s="127">
        <v>10</v>
      </c>
      <c r="F30" s="128">
        <v>1</v>
      </c>
      <c r="G30" s="128">
        <v>0</v>
      </c>
      <c r="H30" s="129">
        <v>100.5</v>
      </c>
      <c r="I30" s="129">
        <v>56.5</v>
      </c>
    </row>
    <row r="31" spans="1:9" ht="21" customHeight="1">
      <c r="A31" s="123" t="s">
        <v>170</v>
      </c>
      <c r="B31" s="210">
        <v>1.7</v>
      </c>
      <c r="C31" s="211" t="s">
        <v>263</v>
      </c>
      <c r="D31" s="127">
        <v>11</v>
      </c>
      <c r="E31" s="127">
        <v>16</v>
      </c>
      <c r="F31" s="127">
        <v>4</v>
      </c>
      <c r="G31" s="128">
        <v>0</v>
      </c>
      <c r="H31" s="129">
        <v>172</v>
      </c>
      <c r="I31" s="129">
        <v>75.5</v>
      </c>
    </row>
    <row r="32" spans="1:9" ht="21" customHeight="1">
      <c r="A32" s="123" t="s">
        <v>171</v>
      </c>
      <c r="B32" s="210">
        <v>1.9</v>
      </c>
      <c r="C32" s="211" t="s">
        <v>250</v>
      </c>
      <c r="D32" s="127">
        <v>14</v>
      </c>
      <c r="E32" s="127">
        <v>12</v>
      </c>
      <c r="F32" s="127">
        <v>4</v>
      </c>
      <c r="G32" s="128">
        <v>0</v>
      </c>
      <c r="H32" s="129">
        <v>220</v>
      </c>
      <c r="I32" s="129">
        <v>70.5</v>
      </c>
    </row>
    <row r="33" spans="1:9" ht="21" customHeight="1">
      <c r="A33" s="123" t="s">
        <v>182</v>
      </c>
      <c r="B33" s="210">
        <v>2.3</v>
      </c>
      <c r="C33" s="211" t="s">
        <v>270</v>
      </c>
      <c r="D33" s="127">
        <v>13</v>
      </c>
      <c r="E33" s="127">
        <v>8</v>
      </c>
      <c r="F33" s="127">
        <v>10</v>
      </c>
      <c r="G33" s="128">
        <v>0</v>
      </c>
      <c r="H33" s="129">
        <v>415</v>
      </c>
      <c r="I33" s="129">
        <v>101.5</v>
      </c>
    </row>
    <row r="34" spans="1:9" ht="21" customHeight="1">
      <c r="A34" s="123" t="s">
        <v>183</v>
      </c>
      <c r="B34" s="210">
        <v>1.7</v>
      </c>
      <c r="C34" s="132" t="s">
        <v>249</v>
      </c>
      <c r="D34" s="127">
        <v>24</v>
      </c>
      <c r="E34" s="127">
        <v>4</v>
      </c>
      <c r="F34" s="127">
        <v>2</v>
      </c>
      <c r="G34" s="128">
        <v>0</v>
      </c>
      <c r="H34" s="129">
        <v>53.5</v>
      </c>
      <c r="I34" s="129">
        <v>32.5</v>
      </c>
    </row>
    <row r="35" spans="1:9" ht="21" customHeight="1" thickBot="1">
      <c r="A35" s="124" t="s">
        <v>184</v>
      </c>
      <c r="B35" s="212">
        <v>1.4</v>
      </c>
      <c r="C35" s="213" t="s">
        <v>249</v>
      </c>
      <c r="D35" s="214">
        <v>28</v>
      </c>
      <c r="E35" s="214">
        <v>3</v>
      </c>
      <c r="F35" s="214">
        <v>0</v>
      </c>
      <c r="G35" s="215">
        <v>0</v>
      </c>
      <c r="H35" s="216">
        <v>18.5</v>
      </c>
      <c r="I35" s="216">
        <v>15</v>
      </c>
    </row>
    <row r="36" ht="15.75" customHeight="1" thickTop="1">
      <c r="A36" s="39"/>
    </row>
  </sheetData>
  <sheetProtection/>
  <mergeCells count="4">
    <mergeCell ref="D2:G2"/>
    <mergeCell ref="H2:I2"/>
    <mergeCell ref="A2:A3"/>
    <mergeCell ref="B2:C2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2018-04-04T08:58:43Z</cp:lastPrinted>
  <dcterms:created xsi:type="dcterms:W3CDTF">1999-10-05T23:45:41Z</dcterms:created>
  <dcterms:modified xsi:type="dcterms:W3CDTF">2018-05-24T06:41:32Z</dcterms:modified>
  <cp:category/>
  <cp:version/>
  <cp:contentType/>
  <cp:contentStatus/>
</cp:coreProperties>
</file>