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D:\Documents\20515\デスクトップ\R7処遇実績\"/>
    </mc:Choice>
  </mc:AlternateContent>
  <bookViews>
    <workbookView xWindow="0" yWindow="0" windowWidth="28800" windowHeight="1221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authors>
    <author>塚原 遊尋(tsukahara-yuujin.xt6)</author>
    <author>鶴巻 明梨(tsurumaki-akari.2p2)</author>
    <author>作成者</author>
  </authors>
  <commentList>
    <comment ref="G18" authorId="0" shapeId="0">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authors>
    <author>作成者</author>
    <author>塚原 遊尋(tsukahara-yuujin.xt6)</author>
    <author>鶴巻 明梨(tsurumaki-akari.2p2)</author>
  </authors>
  <commentList>
    <comment ref="W21" authorId="0" shapeId="0">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text>
        <r>
          <rPr>
            <sz val="9"/>
            <color indexed="81"/>
            <rFont val="MS P ゴシック"/>
            <family val="3"/>
            <charset val="128"/>
          </rPr>
          <t xml:space="preserve">R8.7修正
</t>
        </r>
      </text>
    </comment>
    <comment ref="AK163" authorId="2" shapeId="0">
      <text>
        <r>
          <rPr>
            <sz val="9"/>
            <color indexed="81"/>
            <rFont val="MS P ゴシック"/>
            <family val="3"/>
            <charset val="128"/>
          </rPr>
          <t>R8.7修正</t>
        </r>
      </text>
    </comment>
    <comment ref="AK165" authorId="2" shapeId="0">
      <text>
        <r>
          <rPr>
            <sz val="9"/>
            <color indexed="81"/>
            <rFont val="MS P ゴシック"/>
            <family val="3"/>
            <charset val="128"/>
          </rPr>
          <t xml:space="preserve">R8.7修正
</t>
        </r>
      </text>
    </comment>
  </commentList>
</comments>
</file>

<file path=xl/comments3.xml><?xml version="1.0" encoding="utf-8"?>
<comments xmlns="http://schemas.openxmlformats.org/spreadsheetml/2006/main">
  <authors>
    <author>鶴巻 明梨(tsurumaki-akari.2p2)</author>
    <author>塚原 遊尋(tsukahara-yuujin.xt6)</author>
  </authors>
  <commentList>
    <comment ref="N7" authorId="0" shapeId="0">
      <text>
        <r>
          <rPr>
            <sz val="9"/>
            <color indexed="81"/>
            <rFont val="MS P ゴシック"/>
            <family val="3"/>
            <charset val="128"/>
          </rPr>
          <t>R7.7修正</t>
        </r>
      </text>
    </comment>
    <comment ref="W12" authorId="1" shapeId="0">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<sst xmlns="http://schemas.openxmlformats.org/spreadsheetml/2006/main" count="4321" uniqueCount="2205">
  <si>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</si>
  <si>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</si>
  <si>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</si>
  <si>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</si>
  <si>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</si>
  <si>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</si>
  <si>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</si>
  <si>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</si>
  <si>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</si>
  <si>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</si>
  <si>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</si>
  <si>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</si>
  <si>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</si>
  <si>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</si>
  <si>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</si>
  <si>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</si>
  <si>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</si>
  <si>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</si>
  <si>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</si>
  <si>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</si>
  <si>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</si>
  <si>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</si>
  <si>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</si>
  <si>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</si>
  <si>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</si>
  <si>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</si>
  <si>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</si>
  <si>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</si>
  <si>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</si>
  <si>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</si>
  <si>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</si>
  <si>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</si>
  <si>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</si>
  <si>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</si>
  <si>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</si>
  <si>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</si>
  <si>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</si>
  <si>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</si>
  <si>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</si>
  <si>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</si>
  <si>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</si>
  <si>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</si>
  <si>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</si>
  <si>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</si>
  <si>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</si>
  <si>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</si>
  <si>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</si>
  <si>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</si>
  <si>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</si>
  <si>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</si>
  <si>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</si>
  <si>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</si>
  <si>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</si>
  <si>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</si>
  <si>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</si>
  <si>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</si>
  <si>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</si>
  <si>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</si>
  <si>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</si>
  <si>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</si>
  <si>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</si>
  <si>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</si>
  <si>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</si>
  <si>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</si>
  <si>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</si>
  <si>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</si>
  <si>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</si>
  <si>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</si>
  <si>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</si>
  <si>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</si>
  <si>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</si>
  <si>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</si>
  <si>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</si>
  <si>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</si>
  <si>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</si>
  <si>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</si>
  <si>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</si>
  <si>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</si>
  <si>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</si>
  <si>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</si>
  <si>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</si>
  <si>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</si>
  <si>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</si>
  <si>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</si>
  <si>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</si>
  <si>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</si>
  <si>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</si>
  <si>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</si>
  <si>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</si>
  <si>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</si>
  <si>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</si>
  <si>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</si>
  <si>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</si>
  <si>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</si>
  <si>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</si>
  <si>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</si>
  <si>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</si>
  <si>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</si>
  <si>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</si>
  <si>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</si>
  <si>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</si>
  <si>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</si>
  <si>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</si>
  <si>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</si>
  <si>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</si>
  <si>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</si>
  <si>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</si>
  <si>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</si>
  <si>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</si>
  <si>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</si>
  <si>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</si>
  <si>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</si>
  <si>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</si>
  <si>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</si>
  <si>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</si>
  <si>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</si>
  <si>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</si>
  <si>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</si>
  <si>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</si>
  <si>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</si>
  <si>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</si>
  <si>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</si>
  <si>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</si>
  <si>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</si>
  <si>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</si>
  <si>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</si>
  <si>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</si>
  <si>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</si>
  <si>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</si>
  <si>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</si>
  <si>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</si>
  <si>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</si>
  <si>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</si>
  <si>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</si>
  <si>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</si>
  <si>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</si>
  <si>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</si>
  <si>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</si>
  <si>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</si>
  <si>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</si>
  <si>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</si>
  <si>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</si>
  <si>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</si>
  <si>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</si>
  <si>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</si>
  <si>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</si>
  <si>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</si>
  <si>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</si>
  <si>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</si>
  <si>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</si>
  <si>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</si>
  <si>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</si>
  <si>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</si>
  <si>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</si>
  <si>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</si>
  <si>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</si>
  <si>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</si>
  <si>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</si>
  <si>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</si>
  <si>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</si>
  <si>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</si>
  <si>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</si>
  <si>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</si>
  <si>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</si>
  <si>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</si>
  <si>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</si>
  <si>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</si>
  <si>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</si>
  <si>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</si>
  <si>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</si>
  <si>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</si>
  <si>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</si>
  <si>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</si>
  <si>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</si>
  <si>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</si>
  <si>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</si>
  <si>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</si>
  <si>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</si>
  <si>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</si>
  <si>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</si>
  <si>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</si>
  <si>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</si>
  <si>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</si>
  <si>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</si>
  <si>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</si>
  <si>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</si>
  <si>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</si>
  <si>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</si>
  <si>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</si>
  <si>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</si>
  <si>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</si>
  <si>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</si>
  <si>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</si>
  <si>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</si>
  <si>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</si>
  <si>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</si>
  <si>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</si>
  <si>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</si>
  <si>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</si>
  <si>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</si>
  <si>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</si>
  <si>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</si>
  <si>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</si>
  <si>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</si>
  <si>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</si>
  <si>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</si>
  <si>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</si>
  <si>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</si>
  <si>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</si>
  <si>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</si>
  <si>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</si>
  <si>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</si>
  <si>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</si>
  <si>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</si>
  <si>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</si>
  <si>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</si>
  <si>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</si>
  <si>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</si>
  <si>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</si>
  <si>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</si>
  <si>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</si>
  <si>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</si>
  <si>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</si>
  <si>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</si>
  <si>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</si>
  <si>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</si>
  <si>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</si>
  <si>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</si>
  <si>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</si>
  <si>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</si>
  <si>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</si>
  <si>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</si>
  <si>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</si>
  <si>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</si>
  <si>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</si>
  <si>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</si>
  <si>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</si>
  <si>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</si>
  <si>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</si>
  <si>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</si>
  <si>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</si>
  <si>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</si>
  <si>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</si>
  <si>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</si>
  <si>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</si>
  <si>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</si>
  <si>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</si>
  <si>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</si>
  <si>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</si>
  <si>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</si>
  <si>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</si>
  <si>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</si>
  <si>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</si>
  <si>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</si>
  <si>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</si>
  <si>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</si>
  <si>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</si>
  <si>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</si>
  <si>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</si>
  <si>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</si>
  <si>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</si>
  <si>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</si>
  <si>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</si>
  <si>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</si>
  <si>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</si>
  <si>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</si>
  <si>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</si>
  <si>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</si>
  <si>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</si>
  <si>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</si>
  <si>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</si>
  <si>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</si>
  <si>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</si>
  <si>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</si>
  <si>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</si>
  <si>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</si>
  <si>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</si>
  <si>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</si>
  <si>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</si>
  <si>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</si>
  <si>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</si>
  <si>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</si>
  <si>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</si>
  <si>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</si>
  <si>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</si>
  <si>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</si>
  <si>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</si>
  <si>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</si>
  <si>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</si>
  <si>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</si>
  <si>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</si>
  <si>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</si>
  <si>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</si>
  <si>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</si>
  <si>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</si>
  <si>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</si>
  <si>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</si>
  <si>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</si>
  <si>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</si>
  <si>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</si>
  <si>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</si>
  <si>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</si>
  <si>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</si>
  <si>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</si>
  <si>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</si>
  <si>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</si>
  <si>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</si>
  <si>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</si>
  <si>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</si>
  <si>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</si>
  <si>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</si>
  <si>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</si>
  <si>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</si>
  <si>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</si>
  <si>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</si>
  <si>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</si>
  <si>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</si>
  <si>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</si>
  <si>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</si>
  <si>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</si>
  <si>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</si>
  <si>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</si>
  <si>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</si>
  <si>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</si>
  <si>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</si>
  <si>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</si>
  <si>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</si>
  <si>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</si>
  <si>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</si>
  <si>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</si>
  <si>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</si>
  <si>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</si>
  <si>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</si>
  <si>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</si>
  <si>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</si>
  <si>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</si>
  <si>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</si>
  <si>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</si>
  <si>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</si>
  <si>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</si>
  <si>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</si>
  <si>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</si>
  <si>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</si>
  <si>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</si>
  <si>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</si>
  <si>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</si>
  <si>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</si>
  <si>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</si>
  <si>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</si>
  <si>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</si>
  <si>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</si>
  <si>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</si>
  <si>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</si>
  <si>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</si>
  <si>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</si>
  <si>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</si>
  <si>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</si>
  <si>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</si>
  <si>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</si>
  <si>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</si>
  <si>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</si>
  <si>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</si>
  <si>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</si>
  <si>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</si>
  <si>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</si>
  <si>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</si>
  <si>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</si>
  <si>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</si>
  <si>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</si>
  <si>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</si>
  <si>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</si>
  <si>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</si>
  <si>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</si>
  <si>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</si>
  <si>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</si>
  <si>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</si>
  <si>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</si>
  <si>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</si>
  <si>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</si>
  <si>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</si>
  <si>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</si>
  <si>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</si>
  <si>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</si>
  <si>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</si>
  <si>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</si>
  <si>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</si>
  <si>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</si>
  <si>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</si>
  <si>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</si>
  <si>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</si>
  <si>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</si>
  <si>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</si>
  <si>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</si>
  <si>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</si>
  <si>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</si>
  <si>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</si>
  <si>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</si>
  <si>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</si>
  <si>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</si>
  <si>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</si>
  <si>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</si>
  <si>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</si>
  <si>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</si>
  <si>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</si>
  <si>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</si>
  <si>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</si>
  <si>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</si>
  <si>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</si>
  <si>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</si>
  <si>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</si>
  <si>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</si>
  <si>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</si>
  <si>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</si>
  <si>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</si>
  <si>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</si>
  <si>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</si>
  <si>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</si>
  <si>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</si>
  <si>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</si>
  <si>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</si>
  <si>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</si>
  <si>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</si>
  <si>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</si>
  <si>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</si>
  <si>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</si>
  <si>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</si>
  <si>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</si>
  <si>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</si>
  <si>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</si>
  <si>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</si>
  <si>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</si>
  <si>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</si>
  <si>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</si>
  <si>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</si>
  <si>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</si>
  <si>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</si>
  <si>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</si>
  <si>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</si>
  <si>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</si>
  <si>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</si>
  <si>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</si>
  <si>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</si>
  <si>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</si>
  <si>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</si>
  <si>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</si>
  <si>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</si>
  <si>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</si>
  <si>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</si>
  <si>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</si>
  <si>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</si>
  <si>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</si>
  <si>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</si>
  <si>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</si>
  <si>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</si>
  <si>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</si>
  <si>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</si>
  <si>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</si>
  <si>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</si>
  <si>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</si>
  <si>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</si>
  <si>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</si>
  <si>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</si>
  <si>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</si>
  <si>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</si>
  <si>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</si>
  <si>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</si>
  <si>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</si>
  <si>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</si>
  <si>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</si>
  <si>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</si>
  <si>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</si>
  <si>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</si>
  <si>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</si>
  <si>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</si>
  <si>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</si>
  <si>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</si>
  <si>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</si>
  <si>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</si>
  <si>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</si>
  <si>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</si>
  <si>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</si>
  <si>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</si>
  <si>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</si>
  <si>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</si>
  <si>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</si>
  <si>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</si>
  <si>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</si>
  <si>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</si>
  <si>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</si>
  <si>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</si>
  <si>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</si>
  <si>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</si>
  <si>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</si>
  <si>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</si>
  <si>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</si>
  <si>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</si>
  <si>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</si>
  <si>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</si>
  <si>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</si>
  <si>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</si>
  <si>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</si>
  <si>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</si>
  <si>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</si>
  <si>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</si>
  <si>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</si>
  <si>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</si>
  <si>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</si>
  <si>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</si>
  <si>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</si>
  <si>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</si>
  <si>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</si>
  <si>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</si>
  <si>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</si>
  <si>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</si>
  <si>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</si>
  <si>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</si>
  <si>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</si>
  <si>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</si>
  <si>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</si>
  <si>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</si>
  <si>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</si>
  <si>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</si>
  <si>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</si>
  <si>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</si>
  <si>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</si>
  <si>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</si>
  <si>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</si>
  <si>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</si>
  <si>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</si>
  <si>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</si>
  <si>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</si>
  <si>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</si>
  <si>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</si>
  <si>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</si>
  <si>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</si>
  <si>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</si>
  <si>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</si>
  <si>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</si>
  <si>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</si>
  <si>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</si>
  <si>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</si>
  <si>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</si>
  <si>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</si>
  <si>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</si>
  <si>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</si>
  <si>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</si>
  <si>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</si>
  <si>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</si>
  <si>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</si>
  <si>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</si>
  <si>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</si>
  <si>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</si>
  <si>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</si>
  <si>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</si>
  <si>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</si>
  <si>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</si>
  <si>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</si>
  <si>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</si>
  <si>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</si>
  <si>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</si>
  <si>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</si>
  <si>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</si>
  <si>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</si>
  <si>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</si>
  <si>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</si>
  <si>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</si>
  <si>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</si>
  <si>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</si>
  <si>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</si>
  <si>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</si>
  <si>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</si>
  <si>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</si>
  <si>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</si>
  <si>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</si>
  <si>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</si>
  <si>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</si>
  <si>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</si>
  <si>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</si>
  <si>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</si>
  <si>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</si>
  <si>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</si>
  <si>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</si>
  <si>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</si>
  <si>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</si>
  <si>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</si>
  <si>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</si>
  <si>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</si>
  <si>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</si>
  <si>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</si>
  <si>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</si>
  <si>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</si>
  <si>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</si>
  <si>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</si>
  <si>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</si>
  <si>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</si>
  <si>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</si>
  <si>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</si>
  <si>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</si>
  <si>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</si>
  <si>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</si>
  <si>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</si>
  <si>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</si>
  <si>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</si>
  <si>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</si>
  <si>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</si>
  <si>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</si>
  <si>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</si>
  <si>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</si>
  <si>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</si>
  <si>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</si>
  <si>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</si>
  <si>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</si>
  <si>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</si>
  <si>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</si>
  <si>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</si>
  <si>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</si>
  <si>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</si>
  <si>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</si>
  <si>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</si>
  <si>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</si>
  <si>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</si>
  <si>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</si>
  <si>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</si>
  <si>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</si>
  <si>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</si>
  <si>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</si>
  <si>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</si>
  <si>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</si>
  <si>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</si>
  <si>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</si>
  <si>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</si>
  <si>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</si>
  <si>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</si>
  <si>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</si>
  <si>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</si>
  <si>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</si>
  <si>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</si>
  <si>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</si>
  <si>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</si>
  <si>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</si>
  <si>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</si>
  <si>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</si>
  <si>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</si>
  <si>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</si>
  <si>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</si>
  <si>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</si>
  <si>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</si>
  <si>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</si>
  <si>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</si>
  <si>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</si>
  <si>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</si>
  <si>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</si>
  <si>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</si>
  <si>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</si>
  <si>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</si>
  <si>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</si>
  <si>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</si>
  <si>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</si>
  <si>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</si>
  <si>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</si>
  <si>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</si>
  <si>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</si>
  <si>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</si>
  <si>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</si>
  <si>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</si>
  <si>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</si>
  <si>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</si>
  <si>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</si>
  <si>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</si>
  <si>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</si>
  <si>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</si>
  <si>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</si>
  <si>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</si>
  <si>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</si>
  <si>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</si>
  <si>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</si>
  <si>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</si>
  <si>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</si>
  <si>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</si>
  <si>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</si>
  <si>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</si>
  <si>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</si>
  <si>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</si>
  <si>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</si>
  <si>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</si>
  <si>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</si>
  <si>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</si>
  <si>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</si>
  <si>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</si>
  <si>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</si>
  <si>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</si>
  <si>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</si>
  <si>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</si>
  <si>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</si>
  <si>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</si>
  <si>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</si>
  <si>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</si>
  <si>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</si>
  <si>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</si>
  <si>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</si>
  <si>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</si>
  <si>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</si>
  <si>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</si>
  <si>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</si>
  <si>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</si>
  <si>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</si>
  <si>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</si>
  <si>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</si>
  <si>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</si>
  <si>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</si>
  <si>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</si>
  <si>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</si>
  <si>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</si>
  <si>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</si>
  <si>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</si>
  <si>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</si>
  <si>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</si>
  <si>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</si>
  <si>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</si>
  <si>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</si>
  <si>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</si>
  <si>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</si>
  <si>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</si>
  <si>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</si>
  <si>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</si>
  <si>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</si>
  <si>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</si>
  <si>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</si>
  <si>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</si>
  <si>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</si>
  <si>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</si>
  <si>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</si>
  <si>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</si>
  <si>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</si>
  <si>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</si>
  <si>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</si>
  <si>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</si>
  <si>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</si>
  <si>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</si>
  <si>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</si>
  <si>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</si>
  <si>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</si>
  <si>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</si>
  <si>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</si>
  <si>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</si>
  <si>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</si>
  <si>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</si>
  <si>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</si>
  <si>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</si>
  <si>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</si>
  <si>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</si>
  <si>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</si>
  <si>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</si>
  <si>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</si>
  <si>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</si>
  <si>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</si>
  <si>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</si>
  <si>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</si>
  <si>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</si>
  <si>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</si>
  <si>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</si>
  <si>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</si>
  <si>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</si>
  <si>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</si>
  <si>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</si>
  <si>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</si>
  <si>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</si>
  <si>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</si>
  <si>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</si>
  <si>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</si>
  <si>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</si>
  <si>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</si>
  <si>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</si>
  <si>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</si>
  <si>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</si>
  <si>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</si>
  <si>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</si>
  <si>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</si>
  <si>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</si>
  <si>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</si>
  <si>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</si>
  <si>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</si>
  <si>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</si>
  <si>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</si>
  <si>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</si>
  <si>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</si>
  <si>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</si>
  <si>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</si>
  <si>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</si>
  <si>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</si>
  <si>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</si>
  <si>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</si>
  <si>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</si>
  <si>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</si>
  <si>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</si>
  <si>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</si>
  <si>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</si>
  <si>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</si>
  <si>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</si>
  <si>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</si>
  <si>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</si>
  <si>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</si>
  <si>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</si>
  <si>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</si>
  <si>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</si>
  <si>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</si>
  <si>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</si>
  <si>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</si>
  <si>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</si>
  <si>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</si>
  <si>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</si>
  <si>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</si>
  <si>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</si>
  <si>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</si>
  <si>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</si>
  <si>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</si>
  <si>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</si>
  <si>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</si>
  <si>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</si>
  <si>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</si>
  <si>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</si>
  <si>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</si>
  <si>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</si>
  <si>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</si>
  <si>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</si>
  <si>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</si>
  <si>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</si>
  <si>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</si>
  <si>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</si>
  <si>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</si>
  <si>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</si>
  <si>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</si>
  <si>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</si>
  <si>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</si>
  <si>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</si>
  <si>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</si>
  <si>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</si>
  <si>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</si>
  <si>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</si>
  <si>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</si>
  <si>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</si>
  <si>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</si>
  <si>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</si>
  <si>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</si>
  <si>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</si>
  <si>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</si>
  <si>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</si>
  <si>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</si>
  <si>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</si>
  <si>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</si>
  <si>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</si>
  <si>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</si>
  <si>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</si>
  <si>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</si>
  <si>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</si>
  <si>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</si>
  <si>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</si>
  <si>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</si>
  <si>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</si>
  <si>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</si>
  <si>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</si>
  <si>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</si>
  <si>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</si>
  <si>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</si>
  <si>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</si>
  <si>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</si>
  <si>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</si>
  <si>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</si>
  <si>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</si>
  <si>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</si>
  <si>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</si>
  <si>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</si>
  <si>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</si>
  <si>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</si>
  <si>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</si>
  <si>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</si>
  <si>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</si>
  <si>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</si>
  <si>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</si>
  <si>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</si>
  <si>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</si>
  <si>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</si>
  <si>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</si>
  <si>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</si>
  <si>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</si>
  <si>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</si>
  <si>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</si>
  <si>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</si>
  <si>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</si>
  <si>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</si>
  <si>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</si>
  <si>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</si>
  <si>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</si>
  <si>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</si>
  <si>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</si>
  <si>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</si>
  <si>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</si>
  <si>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</si>
  <si>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</si>
  <si>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</si>
  <si>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</si>
  <si>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</si>
  <si>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</si>
  <si>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</si>
  <si>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</si>
  <si>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</si>
  <si>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</si>
  <si>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</si>
  <si>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</si>
  <si>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</si>
  <si>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</si>
  <si>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</si>
  <si>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</si>
  <si>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</si>
  <si>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</si>
  <si>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</si>
  <si>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</si>
  <si>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</si>
  <si>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</si>
  <si>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</si>
  <si>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</si>
  <si>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</si>
  <si>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</si>
  <si>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</si>
  <si>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</si>
  <si>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</si>
  <si>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</si>
  <si>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</si>
  <si>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</si>
  <si>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</si>
  <si>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</si>
  <si>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</si>
  <si>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</si>
  <si>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</si>
  <si>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</si>
  <si>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</si>
  <si>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</si>
  <si>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</si>
  <si>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</si>
  <si>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</si>
  <si>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</si>
  <si>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</si>
  <si>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</si>
  <si>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</si>
  <si>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</si>
  <si>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</si>
  <si>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</si>
  <si>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</si>
  <si>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</si>
  <si>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</si>
  <si>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</si>
  <si>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</si>
  <si>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</si>
  <si>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</si>
  <si>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</si>
  <si>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</si>
  <si>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</si>
  <si>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</si>
  <si>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</si>
  <si>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</si>
  <si>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</si>
  <si>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</si>
  <si>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</si>
  <si>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</si>
  <si>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</si>
  <si>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</si>
  <si>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</si>
  <si>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</si>
  <si>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</si>
  <si>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</si>
  <si>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</si>
  <si>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</si>
  <si>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</si>
  <si>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</si>
  <si>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</si>
  <si>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</si>
  <si>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</si>
  <si>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</si>
  <si>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</si>
  <si>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</si>
  <si>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</si>
  <si>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</si>
  <si>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</si>
  <si>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</si>
  <si>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</si>
  <si>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</si>
  <si>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</si>
  <si>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</si>
  <si>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</si>
  <si>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</si>
  <si>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</si>
  <si>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</si>
  <si>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</si>
  <si>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</si>
  <si>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</si>
  <si>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</si>
  <si>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</si>
  <si>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</si>
  <si>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</si>
  <si>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</si>
  <si>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</si>
  <si>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</si>
  <si>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</si>
  <si>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</si>
  <si>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</si>
  <si>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</si>
  <si>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</si>
  <si>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</si>
  <si>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</si>
  <si>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</si>
  <si>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</si>
  <si>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</si>
  <si>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</si>
  <si>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</si>
  <si>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</si>
  <si>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</si>
  <si>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</si>
  <si>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</si>
  <si>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</si>
  <si>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</si>
  <si>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</si>
  <si>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</si>
  <si>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</si>
  <si>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</si>
  <si>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</si>
  <si>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</si>
  <si>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</si>
  <si>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</si>
  <si>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</si>
  <si>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</si>
  <si>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</si>
  <si>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</si>
  <si>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</si>
  <si>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</si>
  <si>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</si>
  <si>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</si>
  <si>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</si>
  <si>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</si>
  <si>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</si>
  <si>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</si>
  <si>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</si>
  <si>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</si>
  <si>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</si>
  <si>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</si>
  <si>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</si>
  <si>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</si>
  <si>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</si>
  <si>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</si>
  <si>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</si>
  <si>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</si>
  <si>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</si>
  <si>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</si>
  <si>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</si>
  <si>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</si>
  <si>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</si>
  <si>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</si>
  <si>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</si>
  <si>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</si>
  <si>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</si>
  <si>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</si>
  <si>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</si>
  <si>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</si>
  <si>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</si>
  <si>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</si>
  <si>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</si>
  <si>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</si>
  <si>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</si>
  <si>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</si>
  <si>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</si>
  <si>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</si>
  <si>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</si>
  <si>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</si>
  <si>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</si>
  <si>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</si>
  <si>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</si>
  <si>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</si>
  <si>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</si>
  <si>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</si>
  <si>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</si>
  <si>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</si>
  <si>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</si>
  <si>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</si>
  <si>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</si>
  <si>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</si>
  <si>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</si>
  <si>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</si>
  <si>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</si>
  <si>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</si>
  <si>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</si>
  <si>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</si>
  <si>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</si>
  <si>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</si>
  <si>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</si>
  <si>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</si>
  <si>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</si>
  <si>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</si>
  <si>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</si>
  <si>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</si>
  <si>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</si>
  <si>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</si>
  <si>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</si>
  <si>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</si>
  <si>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</si>
  <si>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</si>
  <si>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</si>
  <si>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</si>
  <si>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</si>
  <si>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</si>
  <si>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</si>
  <si>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</si>
  <si>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</si>
  <si>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</si>
  <si>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</si>
  <si>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</si>
  <si>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</si>
  <si>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</si>
  <si>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</si>
  <si>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</si>
  <si>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</si>
  <si>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</si>
  <si>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</si>
  <si>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</si>
  <si>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</si>
  <si>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</si>
  <si>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</si>
  <si>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</si>
  <si>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</si>
  <si>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</si>
  <si>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</si>
  <si>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</si>
  <si>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</si>
  <si>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</si>
  <si>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</si>
  <si>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</si>
  <si>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</si>
  <si>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</si>
  <si>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</si>
  <si>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</si>
  <si>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</si>
  <si>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</si>
  <si>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</si>
  <si>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</si>
  <si>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</si>
  <si>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</si>
  <si>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</si>
  <si>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</si>
  <si>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</si>
  <si>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</si>
  <si>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</si>
  <si>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</si>
  <si>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</si>
  <si>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</si>
  <si>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</si>
  <si>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</si>
  <si>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</si>
  <si>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</si>
  <si>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</si>
  <si>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</si>
  <si>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</si>
  <si>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</si>
  <si>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</si>
  <si>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</si>
  <si>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</si>
  <si>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</si>
  <si>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</si>
  <si>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</si>
  <si>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</si>
  <si>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</si>
  <si>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</si>
  <si>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</si>
  <si>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</si>
  <si>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</si>
  <si>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</si>
  <si>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</si>
  <si>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</si>
  <si>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</si>
  <si>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</si>
  <si>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</si>
  <si>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</si>
  <si>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</si>
  <si>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</si>
  <si>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</si>
  <si>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</si>
  <si>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</si>
  <si>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</si>
  <si>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</si>
  <si>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</si>
  <si>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</si>
  <si>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</si>
  <si>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</si>
  <si>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</si>
  <si>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</si>
  <si>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</si>
  <si>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</si>
  <si>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</si>
  <si>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</si>
  <si>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</si>
  <si>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</si>
  <si>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</si>
  <si>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</si>
  <si>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</si>
  <si>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</si>
  <si>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</si>
  <si>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</si>
  <si>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</si>
  <si>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</si>
  <si>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</si>
  <si>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</si>
  <si>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</si>
  <si>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</si>
  <si>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</si>
  <si>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</si>
  <si>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</si>
  <si>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</si>
  <si>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</si>
  <si>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</si>
  <si>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</si>
  <si>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</si>
  <si>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</si>
  <si>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</si>
  <si>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</si>
  <si>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</si>
  <si>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</si>
  <si>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</si>
  <si>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</si>
  <si>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</si>
  <si>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</si>
  <si>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</si>
  <si>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</si>
  <si>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</si>
  <si>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</si>
  <si>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</si>
  <si>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</si>
  <si>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</si>
  <si>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</si>
  <si>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</si>
  <si>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</si>
  <si>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</si>
  <si>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</si>
  <si>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</si>
  <si>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</si>
  <si>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</si>
  <si>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</si>
  <si>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</si>
  <si>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</si>
  <si>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</si>
  <si>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</si>
  <si>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</si>
  <si>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</si>
  <si>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</si>
  <si>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</si>
  <si>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</si>
  <si>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</si>
  <si>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</si>
  <si>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</si>
  <si>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</si>
  <si>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</si>
  <si>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</si>
  <si>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</si>
  <si>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</si>
  <si>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</si>
  <si>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</si>
  <si>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</si>
  <si>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</si>
  <si>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</si>
  <si>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</si>
  <si>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</si>
  <si>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</si>
  <si>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</si>
  <si>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</si>
  <si>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</si>
  <si>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</si>
  <si>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</si>
  <si>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</si>
  <si>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</si>
  <si>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</si>
  <si>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</si>
  <si>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</si>
  <si>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</si>
  <si>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</si>
  <si>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</si>
  <si>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</si>
  <si>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</si>
  <si>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</si>
  <si>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</si>
  <si>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</si>
  <si>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</si>
  <si>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</si>
  <si>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</si>
  <si>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</si>
  <si>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</si>
  <si>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</si>
  <si>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</si>
  <si>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</si>
  <si>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</si>
  <si>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</si>
  <si>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</si>
  <si>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</si>
  <si>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</si>
  <si>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</si>
  <si>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</si>
  <si>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</si>
  <si>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</si>
  <si>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</si>
  <si>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</si>
  <si>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</si>
  <si>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</si>
  <si>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</si>
  <si>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</si>
  <si>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</si>
  <si>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</si>
  <si>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</si>
  <si>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</si>
  <si>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</si>
  <si>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</si>
  <si>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</si>
  <si>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</si>
  <si>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</si>
  <si>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</si>
  <si>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</si>
  <si>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</si>
  <si>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</si>
  <si>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</si>
  <si>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</si>
  <si>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</si>
  <si>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</si>
  <si>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</si>
  <si>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</si>
  <si>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</si>
  <si>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</si>
  <si>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</si>
  <si>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</si>
  <si>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</si>
  <si>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</si>
  <si>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</si>
  <si>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</si>
  <si>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</si>
  <si>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</si>
  <si>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</si>
  <si>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</si>
  <si>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</si>
  <si>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</si>
  <si>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</si>
  <si>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</si>
  <si>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</si>
  <si>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</si>
  <si>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</si>
  <si>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</si>
  <si>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</si>
  <si>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</si>
  <si>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</si>
  <si>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</si>
  <si>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</si>
  <si>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</si>
  <si>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</si>
  <si>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</si>
  <si>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</si>
  <si>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</si>
  <si>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</si>
  <si>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</si>
  <si>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</si>
  <si>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</si>
  <si>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</si>
  <si>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</si>
  <si>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</si>
  <si>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</si>
  <si>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</si>
  <si>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</si>
  <si>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</si>
  <si>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</si>
  <si>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</si>
  <si>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</si>
  <si>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</si>
  <si>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</si>
  <si>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</si>
  <si>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</si>
  <si>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</si>
  <si>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</si>
  <si>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</si>
  <si>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</si>
  <si>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</si>
  <si>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</si>
  <si>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</si>
  <si>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</si>
  <si>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</si>
  <si>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</si>
  <si>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</si>
  <si>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</si>
  <si>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</si>
  <si>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</si>
  <si>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</si>
  <si>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</si>
  <si>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</si>
  <si>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</si>
  <si>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</si>
  <si>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</si>
  <si>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</si>
  <si>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</si>
  <si>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</si>
  <si>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</si>
  <si>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</si>
  <si>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</si>
  <si>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</si>
  <si>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</si>
  <si>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</si>
  <si>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</si>
  <si>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</si>
  <si>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</si>
  <si>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</si>
  <si>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</si>
  <si>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</si>
  <si>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</si>
  <si>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</si>
  <si>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</si>
  <si>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</si>
  <si>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</si>
  <si>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</si>
  <si>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</si>
  <si>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</si>
  <si>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</si>
  <si>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</si>
  <si>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</si>
  <si>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</si>
  <si>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</si>
  <si>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</si>
  <si>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</si>
  <si>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</si>
  <si>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</si>
  <si>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</si>
  <si>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</si>
  <si>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</si>
  <si>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</si>
  <si>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</si>
  <si>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</si>
  <si>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</si>
  <si>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</si>
  <si>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</si>
  <si>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</si>
  <si>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</si>
  <si>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</si>
  <si>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</si>
  <si>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</si>
  <si>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</si>
  <si>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</si>
  <si>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</si>
  <si>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</si>
  <si>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</si>
  <si>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</si>
  <si>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</si>
  <si>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</si>
  <si>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</si>
  <si>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</si>
  <si>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</si>
  <si>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</si>
  <si>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</si>
  <si>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</si>
  <si>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</si>
  <si>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</si>
  <si>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</si>
  <si>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</si>
  <si>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</si>
  <si>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</si>
  <si>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</si>
  <si>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</si>
  <si>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</si>
  <si>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</si>
  <si>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</si>
  <si>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</si>
  <si>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</si>
  <si>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</si>
  <si>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</si>
  <si>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</si>
  <si>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</si>
  <si>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</si>
  <si>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</si>
  <si>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</si>
  <si>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</si>
  <si>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</si>
  <si>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</si>
  <si>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</si>
  <si>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</si>
  <si>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</si>
  <si>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</si>
  <si>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</si>
  <si>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</si>
  <si>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</si>
  <si>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</si>
  <si>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</si>
  <si>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</si>
  <si>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</si>
  <si>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</si>
  <si>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</si>
  <si>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</si>
  <si>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</si>
  <si>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</si>
  <si>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</si>
  <si>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</si>
  <si>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</si>
  <si>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</si>
  <si>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</si>
  <si>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</si>
  <si>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</si>
  <si>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</si>
  <si>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</si>
  <si>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</si>
  <si>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</si>
  <si>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</si>
  <si>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</si>
  <si>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</si>
  <si>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</si>
  <si>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</si>
  <si>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</si>
  <si>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</si>
  <si>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</si>
  <si>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</si>
  <si>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</si>
  <si>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</si>
  <si>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</si>
  <si>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</si>
  <si>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</si>
  <si>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</si>
  <si>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</si>
  <si>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</si>
  <si>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</si>
  <si>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</si>
  <si>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</si>
  <si>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</si>
  <si>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</si>
  <si>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</si>
  <si>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</si>
  <si>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</si>
  <si>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</si>
  <si>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</si>
  <si>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</si>
  <si>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</si>
  <si>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</si>
  <si>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</si>
  <si>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</si>
  <si>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</si>
  <si>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</si>
  <si>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</si>
  <si>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</si>
  <si>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</si>
  <si>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</si>
  <si>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</si>
  <si>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</si>
  <si>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</si>
  <si>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</si>
  <si>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</si>
  <si>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</si>
  <si>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</si>
  <si>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</si>
  <si>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</si>
  <si>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</si>
  <si>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</si>
  <si>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</si>
  <si>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</si>
  <si>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</si>
  <si>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</si>
  <si>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</si>
  <si>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</si>
  <si>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</si>
  <si>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</si>
  <si>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</si>
  <si>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</si>
  <si>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</si>
  <si>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</si>
  <si>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</si>
  <si>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</si>
  <si>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</si>
  <si>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</si>
  <si>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</si>
  <si>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</si>
  <si>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</si>
  <si>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</si>
  <si>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</si>
  <si>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</si>
  <si>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</si>
  <si>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</si>
  <si>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</si>
  <si>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</si>
  <si>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</si>
  <si>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</si>
  <si>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</si>
  <si>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</si>
  <si>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</si>
  <si>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</si>
  <si>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</si>
  <si>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</si>
  <si>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</si>
  <si>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</si>
  <si>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</si>
  <si>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</si>
  <si>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</si>
  <si>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</si>
  <si>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</si>
  <si>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</si>
  <si>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</si>
  <si>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</si>
  <si>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</si>
  <si>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</si>
  <si>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</si>
  <si>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</si>
  <si>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</si>
  <si>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</si>
  <si>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</si>
  <si>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</si>
  <si>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</si>
  <si>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</si>
  <si>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</si>
  <si>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</si>
  <si>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</si>
  <si>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</si>
  <si>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</si>
  <si>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</si>
  <si>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</si>
  <si>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</si>
  <si>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</si>
  <si>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</si>
  <si>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</si>
  <si>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</si>
  <si>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</si>
  <si>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</si>
  <si>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</si>
  <si>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</si>
  <si>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</si>
  <si>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</si>
  <si>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</si>
  <si>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</si>
  <si>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</si>
  <si>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</si>
  <si>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</si>
  <si>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</si>
  <si>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</si>
  <si>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</si>
  <si>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</si>
  <si>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</si>
  <si>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</si>
  <si>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</si>
  <si>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</si>
  <si>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</si>
  <si>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</si>
  <si>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</si>
  <si>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</si>
  <si>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</si>
  <si>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</si>
  <si>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</si>
  <si>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</si>
  <si>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</si>
  <si>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</si>
  <si>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</si>
  <si>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</si>
  <si>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</si>
  <si>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</si>
  <si>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</si>
  <si>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</si>
  <si>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</si>
  <si>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</si>
  <si>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</si>
  <si>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</si>
  <si>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</si>
  <si>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</si>
  <si>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</si>
  <si>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</si>
  <si>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</si>
  <si>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</si>
  <si>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</si>
  <si>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</si>
  <si>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</si>
  <si>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</si>
  <si>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</si>
  <si>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</si>
  <si>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</si>
  <si>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</si>
  <si>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</si>
  <si>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</si>
  <si>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</si>
  <si>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</si>
  <si>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</si>
  <si>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</si>
  <si>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</si>
  <si>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</si>
  <si>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</si>
  <si>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</si>
  <si>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</si>
  <si>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</si>
  <si>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</si>
  <si>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</si>
  <si>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</si>
  <si>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</si>
  <si>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</si>
  <si>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</si>
  <si>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</si>
  <si>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</si>
  <si>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</si>
  <si>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</si>
  <si>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</si>
  <si>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</si>
  <si>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</si>
  <si>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</si>
  <si>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</si>
  <si>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</si>
  <si>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</si>
  <si>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</si>
  <si>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</si>
  <si>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</si>
  <si>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</si>
  <si>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</si>
  <si>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</si>
  <si>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</si>
  <si>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</si>
  <si>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</si>
  <si>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</si>
  <si>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</si>
  <si>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</si>
  <si>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</si>
  <si>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</si>
  <si>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</si>
  <si>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</si>
  <si>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</si>
  <si>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</si>
  <si>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</si>
  <si>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</si>
  <si>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</si>
  <si>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</si>
  <si>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</si>
  <si>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</si>
  <si>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</si>
  <si>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</si>
  <si>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</si>
  <si>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</si>
  <si>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</si>
  <si>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</si>
  <si>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</si>
  <si>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</si>
  <si>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</si>
  <si>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</si>
  <si>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</si>
  <si>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</si>
  <si>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</si>
  <si>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</si>
  <si>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</si>
  <si>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</si>
  <si>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</si>
  <si>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</si>
  <si>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</si>
  <si>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</si>
  <si>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</si>
  <si>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</si>
  <si>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</si>
  <si>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</si>
  <si>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</si>
  <si>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</si>
  <si>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</si>
  <si>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</si>
  <si>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</si>
  <si>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</si>
  <si>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</si>
  <si>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</si>
  <si>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</si>
  <si>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</si>
  <si>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</si>
  <si>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</si>
  <si>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</si>
  <si>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</si>
  <si>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</si>
  <si>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</si>
  <si>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</si>
  <si>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</si>
  <si>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</si>
  <si>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</si>
  <si>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</si>
  <si>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</si>
  <si>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</si>
  <si>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</si>
  <si>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</si>
  <si>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</si>
  <si>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</si>
  <si>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</si>
  <si>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</si>
  <si>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</si>
  <si>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</si>
  <si>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</si>
  <si>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</si>
  <si>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</si>
  <si>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</si>
  <si>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</si>
  <si>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</si>
  <si>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</si>
  <si>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</si>
  <si>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</si>
  <si>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</si>
  <si>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</si>
  <si>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</si>
  <si>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</si>
  <si>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</si>
  <si>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</si>
  <si>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</si>
  <si>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</si>
  <si>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</si>
  <si>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</si>
  <si>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</si>
  <si>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</si>
  <si>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</si>
  <si>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</si>
  <si>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</si>
  <si>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</si>
  <si>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</si>
  <si>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</si>
  <si>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</si>
  <si>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</si>
  <si>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</si>
  <si>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</si>
  <si>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</si>
  <si>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</si>
  <si>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</si>
  <si>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</si>
  <si>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</si>
  <si>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</si>
  <si>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</si>
  <si>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</si>
  <si>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</si>
  <si>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</si>
  <si>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</si>
  <si>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</si>
  <si>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</si>
  <si>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</si>
  <si>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</si>
  <si>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</si>
  <si>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</si>
  <si>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</si>
  <si>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</si>
  <si>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</si>
  <si>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</si>
  <si>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</si>
  <si>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</si>
  <si>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</si>
  <si>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</si>
  <si>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</si>
  <si>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</si>
  <si>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</si>
  <si>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</si>
  <si>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</si>
  <si>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</si>
  <si>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</si>
  <si>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</si>
  <si>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</si>
  <si>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</si>
  <si>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</si>
  <si>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</si>
  <si>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</si>
  <si>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</si>
  <si>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</si>
  <si>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</si>
  <si>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</si>
  <si>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</si>
  <si>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</si>
  <si>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</si>
  <si>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</si>
  <si>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</si>
  <si>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</si>
  <si>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</si>
  <si>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</si>
  <si>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</si>
  <si>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</si>
  <si>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</si>
  <si>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</si>
  <si>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</si>
  <si>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</si>
  <si>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</si>
  <si>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</si>
  <si>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</si>
  <si>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</si>
  <si>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</si>
  <si>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</si>
  <si>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</si>
  <si>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</si>
  <si>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</si>
  <si>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</si>
  <si>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</si>
  <si>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</si>
  <si>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</si>
  <si>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</si>
  <si>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</si>
  <si>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</si>
  <si>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</si>
  <si>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</si>
  <si>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</si>
  <si>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</si>
  <si>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</si>
  <si>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</si>
  <si>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</si>
  <si>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</si>
  <si>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</si>
  <si>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</si>
  <si>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</si>
  <si>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</si>
  <si>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</si>
  <si>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</si>
  <si>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</si>
  <si>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</si>
  <si>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</si>
  <si>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</si>
  <si>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</si>
  <si>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</si>
  <si>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</si>
  <si>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</si>
  <si>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</si>
  <si>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</si>
  <si>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</si>
  <si>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</si>
  <si>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</si>
  <si>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</si>
  <si>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</si>
  <si>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</si>
  <si>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</si>
  <si>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</si>
  <si>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</si>
  <si>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</si>
  <si>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</si>
  <si>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</si>
  <si>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</si>
  <si>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</si>
  <si>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</si>
  <si>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</si>
  <si>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</si>
  <si>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</si>
  <si>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</si>
  <si>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</si>
  <si>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</si>
  <si>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</si>
  <si>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</si>
  <si>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</si>
  <si>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</si>
  <si>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</si>
  <si>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</si>
  <si>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</si>
  <si>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</si>
  <si>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</si>
  <si>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</si>
  <si>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</si>
  <si>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</si>
  <si>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</si>
  <si>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</si>
  <si>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</si>
  <si>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</si>
  <si>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</si>
  <si>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</si>
  <si>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</si>
  <si>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</si>
  <si>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</si>
  <si>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</si>
  <si>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</si>
  <si>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</si>
  <si>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</si>
  <si>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</si>
  <si>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</si>
  <si>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</si>
  <si>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</si>
  <si>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</si>
  <si>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</si>
  <si>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</si>
  <si>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</si>
  <si>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</si>
  <si>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</si>
  <si>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</si>
  <si>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</si>
  <si>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</si>
  <si>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</si>
  <si>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</si>
  <si>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</si>
  <si>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</si>
  <si>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</si>
  <si>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</si>
  <si>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</si>
  <si>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</si>
  <si>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</si>
  <si>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</si>
  <si>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</si>
  <si>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</si>
  <si>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</si>
  <si>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</si>
  <si>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</si>
  <si>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</si>
  <si>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</si>
  <si>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</si>
  <si>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</si>
  <si>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</si>
  <si>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</si>
  <si>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</si>
  <si>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</si>
  <si>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</si>
  <si>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</si>
  <si>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</si>
  <si>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</si>
  <si>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</si>
  <si>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</si>
  <si>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</si>
  <si>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</si>
  <si>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</si>
  <si>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</si>
  <si>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</si>
  <si>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</si>
  <si>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</si>
  <si>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</si>
  <si>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</si>
  <si>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</si>
  <si>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</si>
  <si>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</si>
  <si>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</si>
  <si>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</si>
  <si>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</si>
  <si>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</si>
  <si>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</si>
  <si>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</si>
  <si>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</si>
  <si>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</si>
  <si>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</si>
  <si>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</si>
  <si>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</si>
  <si>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</si>
  <si>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</si>
  <si>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</si>
  <si>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</si>
  <si>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</si>
  <si>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</si>
  <si>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</si>
  <si>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</si>
  <si>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</si>
  <si>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</si>
  <si>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</si>
  <si>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</si>
  <si>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</si>
  <si>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</si>
  <si>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</si>
  <si>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</si>
  <si>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</si>
  <si>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</si>
  <si>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</si>
  <si>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</si>
  <si>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</si>
  <si>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</si>
  <si>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</si>
  <si>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</si>
  <si>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</si>
  <si>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</si>
  <si>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</si>
  <si>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</si>
  <si>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</si>
  <si>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</si>
  <si>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</si>
  <si>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</si>
  <si>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</si>
  <si>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</si>
  <si>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</si>
  <si>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</si>
  <si>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</si>
  <si>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</si>
  <si>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</si>
  <si>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</si>
  <si>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</si>
  <si>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</si>
  <si>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</si>
  <si>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</si>
  <si>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</si>
  <si>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</si>
  <si>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</si>
  <si>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</si>
  <si>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</si>
  <si>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</si>
  <si>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</si>
  <si>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</si>
  <si>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</si>
  <si>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</si>
  <si>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</si>
  <si>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</si>
  <si>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</si>
  <si>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</si>
  <si>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</si>
  <si>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</si>
  <si>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</si>
  <si>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</si>
  <si>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</si>
  <si>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</si>
  <si>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</si>
  <si>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</si>
  <si>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</si>
  <si>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</si>
  <si>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</si>
  <si>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</si>
  <si>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</si>
  <si>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</si>
  <si>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</si>
  <si>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</si>
  <si>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</si>
  <si>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</si>
  <si>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</si>
  <si>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</si>
  <si>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</si>
  <si>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</si>
  <si>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</si>
  <si>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</si>
  <si>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</si>
  <si>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</si>
  <si>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</si>
  <si>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</si>
  <si>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</si>
  <si>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</si>
  <si>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</si>
  <si>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</si>
  <si>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</si>
  <si>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</si>
  <si>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</si>
  <si>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</si>
  <si>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</si>
  <si>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</si>
  <si>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</si>
  <si>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</si>
  <si>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</si>
  <si>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</si>
  <si>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</si>
  <si>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</si>
  <si>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</si>
  <si>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</si>
  <si>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</si>
  <si>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</si>
  <si>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</si>
  <si>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</si>
  <si>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</si>
  <si>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</si>
  <si>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</si>
  <si>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</si>
  <si>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</si>
  <si>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</si>
  <si>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</si>
  <si>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</si>
  <si>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</si>
  <si>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</si>
  <si>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</si>
  <si>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</si>
  <si>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</si>
  <si>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</si>
  <si>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</si>
  <si>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</si>
  <si>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</si>
  <si>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</si>
  <si>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</si>
  <si>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</si>
  <si>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</si>
  <si>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</si>
  <si>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</si>
  <si>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</si>
  <si>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</si>
  <si>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</si>
  <si>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</si>
  <si>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</si>
  <si>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</si>
  <si>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</si>
  <si>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</si>
  <si>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</si>
  <si>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</si>
  <si>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</si>
  <si>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</si>
  <si>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</si>
  <si>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</si>
  <si>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</si>
  <si>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</si>
  <si>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</si>
  <si>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</si>
  <si>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</si>
  <si>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</si>
  <si>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</si>
  <si>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</si>
  <si>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</si>
  <si>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</si>
  <si>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</si>
  <si>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</si>
  <si>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</si>
  <si>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</si>
  <si>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</si>
  <si>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</si>
  <si>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</si>
  <si>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</si>
  <si>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</si>
  <si>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</si>
  <si>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</si>
  <si>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</si>
  <si>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</si>
  <si>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</si>
  <si>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</si>
  <si>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</si>
  <si>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</si>
  <si>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</si>
  <si>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</si>
  <si>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</si>
  <si>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</si>
  <si>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</si>
  <si>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</si>
  <si>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</si>
  <si>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</si>
  <si>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</si>
  <si>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</si>
  <si>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</si>
  <si>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</si>
  <si>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茅ヶ崎市</t>
    <rPh sb="0" eb="4">
      <t>チガサキシ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</si>
</sst>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11" fillId="0" borderId="1" xfId="0" applyFont="1" applyBorder="1" applyAlignment="1">
      <alignment horizontal="left"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1" fillId="0" borderId="4" xfId="0" applyFont="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55" builtinId="5"/>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10" xfId="56"/>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xmlns:a14="http://schemas.microsoft.com/office/drawing/2010/main"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xmlns:a14="http://schemas.microsoft.com/office/drawing/2010/main"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xmlns:a14="http://schemas.microsoft.com/office/drawing/2010/main"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xmlns:a14="http://schemas.microsoft.com/office/drawing/2010/main"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xmlns:a14="http://schemas.microsoft.com/office/drawing/2010/main"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xmlns:a14="http://schemas.microsoft.com/office/drawing/2010/main"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xmlns:a14="http://schemas.microsoft.com/office/drawing/2010/main"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xmlns:a14="http://schemas.microsoft.com/office/drawing/2010/main"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xmlns:a14="http://schemas.microsoft.com/office/drawing/2010/main"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xmlns:a14="http://schemas.microsoft.com/office/drawing/2010/main"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xmlns:a14="http://schemas.microsoft.com/office/drawing/2010/main"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xmlns:a14="http://schemas.microsoft.com/office/drawing/2010/main"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xmlns:a14="http://schemas.microsoft.com/office/drawing/2010/main"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xmlns:a14="http://schemas.microsoft.com/office/drawing/2010/main"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xmlns:a14="http://schemas.microsoft.com/office/drawing/2010/main"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xmlns:a14="http://schemas.microsoft.com/office/drawing/2010/main"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xmlns:a14="http://schemas.microsoft.com/office/drawing/2010/main"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xmlns:a14="http://schemas.microsoft.com/office/drawing/2010/main"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xmlns:a14="http://schemas.microsoft.com/office/drawing/2010/main"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xmlns:a14="http://schemas.microsoft.com/office/drawing/2010/main"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xmlns:a14="http://schemas.microsoft.com/office/drawing/2010/main"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xmlns:a14="http://schemas.microsoft.com/office/drawing/2010/main"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xmlns:a14="http://schemas.microsoft.com/office/drawing/2010/main"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xmlns:a14="http://schemas.microsoft.com/office/drawing/2010/main"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xmlns:a14="http://schemas.microsoft.com/office/drawing/2010/main"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xmlns:a14="http://schemas.microsoft.com/office/drawing/2010/main"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xmlns:a14="http://schemas.microsoft.com/office/drawing/2010/main"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xmlns:a14="http://schemas.microsoft.com/office/drawing/2010/main"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xmlns:a14="http://schemas.microsoft.com/office/drawing/2010/main"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xmlns:a14="http://schemas.microsoft.com/office/drawing/2010/main"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xmlns:a14="http://schemas.microsoft.com/office/drawing/2010/main"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xmlns:a14="http://schemas.microsoft.com/office/drawing/2010/main"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xmlns:a14="http://schemas.microsoft.com/office/drawing/2010/main"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xmlns:a14="http://schemas.microsoft.com/office/drawing/2010/main"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xmlns:a14="http://schemas.microsoft.com/office/drawing/2010/main"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xmlns:a14="http://schemas.microsoft.com/office/drawing/2010/main"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xmlns:a14="http://schemas.microsoft.com/office/drawing/2010/main"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xmlns:a14="http://schemas.microsoft.com/office/drawing/2010/main"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xmlns:a14="http://schemas.microsoft.com/office/drawing/2010/main"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xmlns:a14="http://schemas.microsoft.com/office/drawing/2010/main"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xmlns:a14="http://schemas.microsoft.com/office/drawing/2010/main"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xmlns:a14="http://schemas.microsoft.com/office/drawing/2010/main"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xmlns:a14="http://schemas.microsoft.com/office/drawing/2010/main"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xmlns:a14="http://schemas.microsoft.com/office/drawing/2010/main"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2" name="Check Box 220" hidden="1">
              <a:extLst>
                <a:ext uri="{63B3BB69-23CF-44E3-9099-C40C66FF867C}">
                  <a14:compatExt spid="_x0000_s155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3" name="Check Box 253" hidden="1">
              <a:extLst>
                <a:ext uri="{63B3BB69-23CF-44E3-9099-C40C66FF867C}">
                  <a14:compatExt spid="_x0000_s15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6" name="Check Box 254" hidden="1">
              <a:extLst>
                <a:ext uri="{63B3BB69-23CF-44E3-9099-C40C66FF867C}">
                  <a14:compatExt spid="_x0000_s1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8" name="Check Box 255" hidden="1">
              <a:extLst>
                <a:ext uri="{63B3BB69-23CF-44E3-9099-C40C66FF867C}">
                  <a14:compatExt spid="_x0000_s15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9" name="Check Box 256" hidden="1">
              <a:extLst>
                <a:ext uri="{63B3BB69-23CF-44E3-9099-C40C66FF867C}">
                  <a14:compatExt spid="_x0000_s15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0" name="Check Box 258" hidden="1">
              <a:extLst>
                <a:ext uri="{63B3BB69-23CF-44E3-9099-C40C66FF867C}">
                  <a14:compatExt spid="_x0000_s15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6" name="Check Box 259" hidden="1">
              <a:extLst>
                <a:ext uri="{63B3BB69-23CF-44E3-9099-C40C66FF867C}">
                  <a14:compatExt spid="_x0000_s15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7" name="Check Box 260" hidden="1">
              <a:extLst>
                <a:ext uri="{63B3BB69-23CF-44E3-9099-C40C66FF867C}">
                  <a14:compatExt spid="_x0000_s15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8" name="Check Box 261" hidden="1">
              <a:extLst>
                <a:ext uri="{63B3BB69-23CF-44E3-9099-C40C66FF867C}">
                  <a14:compatExt spid="_x0000_s15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9" name="Check Box 262" hidden="1">
              <a:extLst>
                <a:ext uri="{63B3BB69-23CF-44E3-9099-C40C66FF867C}">
                  <a14:compatExt spid="_x0000_s15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21" name="Check Box 263" hidden="1">
              <a:extLst>
                <a:ext uri="{63B3BB69-23CF-44E3-9099-C40C66FF867C}">
                  <a14:compatExt spid="_x0000_s15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25" name="Check Box 264" hidden="1">
              <a:extLst>
                <a:ext uri="{63B3BB69-23CF-44E3-9099-C40C66FF867C}">
                  <a14:compatExt spid="_x0000_s15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28" name="Check Box 309" hidden="1">
              <a:extLst>
                <a:ext uri="{63B3BB69-23CF-44E3-9099-C40C66FF867C}">
                  <a14:compatExt spid="_x0000_s156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29" name="Check Box 310" hidden="1">
              <a:extLst>
                <a:ext uri="{63B3BB69-23CF-44E3-9099-C40C66FF867C}">
                  <a14:compatExt spid="_x0000_s156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30" name="Check Box 311" hidden="1">
              <a:extLst>
                <a:ext uri="{63B3BB69-23CF-44E3-9099-C40C66FF867C}">
                  <a14:compatExt spid="_x0000_s156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99" name="Check Box 312" hidden="1">
              <a:extLst>
                <a:ext uri="{63B3BB69-23CF-44E3-9099-C40C66FF867C}">
                  <a14:compatExt spid="_x0000_s156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700" name="Check Box 313" hidden="1">
              <a:extLst>
                <a:ext uri="{63B3BB69-23CF-44E3-9099-C40C66FF867C}">
                  <a14:compatExt spid="_x0000_s156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701" name="Check Box 314" hidden="1">
              <a:extLst>
                <a:ext uri="{63B3BB69-23CF-44E3-9099-C40C66FF867C}">
                  <a14:compatExt spid="_x0000_s156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702" name="Check Box 315" hidden="1">
              <a:extLst>
                <a:ext uri="{63B3BB69-23CF-44E3-9099-C40C66FF867C}">
                  <a14:compatExt spid="_x0000_s156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703" name="Check Box 316" hidden="1">
              <a:extLst>
                <a:ext uri="{63B3BB69-23CF-44E3-9099-C40C66FF867C}">
                  <a14:compatExt spid="_x0000_s156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704" name="Check Box 317" hidden="1">
              <a:extLst>
                <a:ext uri="{63B3BB69-23CF-44E3-9099-C40C66FF867C}">
                  <a14:compatExt spid="_x0000_s156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705" name="Check Box 318" hidden="1">
              <a:extLst>
                <a:ext uri="{63B3BB69-23CF-44E3-9099-C40C66FF867C}">
                  <a14:compatExt spid="_x0000_s156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706" name="Check Box 319" hidden="1">
              <a:extLst>
                <a:ext uri="{63B3BB69-23CF-44E3-9099-C40C66FF867C}">
                  <a14:compatExt spid="_x0000_s156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707" name="Check Box 320" hidden="1">
              <a:extLst>
                <a:ext uri="{63B3BB69-23CF-44E3-9099-C40C66FF867C}">
                  <a14:compatExt spid="_x0000_s156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708" name="Check Box 321" hidden="1">
              <a:extLst>
                <a:ext uri="{63B3BB69-23CF-44E3-9099-C40C66FF867C}">
                  <a14:compatExt spid="_x0000_s156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709" name="Check Box 322" hidden="1">
              <a:extLst>
                <a:ext uri="{63B3BB69-23CF-44E3-9099-C40C66FF867C}">
                  <a14:compatExt spid="_x0000_s156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710" name="Check Box 323" hidden="1">
              <a:extLst>
                <a:ext uri="{63B3BB69-23CF-44E3-9099-C40C66FF867C}">
                  <a14:compatExt spid="_x0000_s156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711" name="Check Box 324" hidden="1">
              <a:extLst>
                <a:ext uri="{63B3BB69-23CF-44E3-9099-C40C66FF867C}">
                  <a14:compatExt spid="_x0000_s156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32" name="Check Box 325" hidden="1">
              <a:extLst>
                <a:ext uri="{63B3BB69-23CF-44E3-9099-C40C66FF867C}">
                  <a14:compatExt spid="_x0000_s156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37" name="Check Box 326" hidden="1">
              <a:extLst>
                <a:ext uri="{63B3BB69-23CF-44E3-9099-C40C66FF867C}">
                  <a14:compatExt spid="_x0000_s156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38" name="Check Box 327" hidden="1">
              <a:extLst>
                <a:ext uri="{63B3BB69-23CF-44E3-9099-C40C66FF867C}">
                  <a14:compatExt spid="_x0000_s1568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42" name="Check Box 328" hidden="1">
              <a:extLst>
                <a:ext uri="{63B3BB69-23CF-44E3-9099-C40C66FF867C}">
                  <a14:compatExt spid="_x0000_s156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43" name="Check Box 329" hidden="1">
              <a:extLst>
                <a:ext uri="{63B3BB69-23CF-44E3-9099-C40C66FF867C}">
                  <a14:compatExt spid="_x0000_s156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44" name="Check Box 330" hidden="1">
              <a:extLst>
                <a:ext uri="{63B3BB69-23CF-44E3-9099-C40C66FF867C}">
                  <a14:compatExt spid="_x0000_s156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45" name="Check Box 331" hidden="1">
              <a:extLst>
                <a:ext uri="{63B3BB69-23CF-44E3-9099-C40C66FF867C}">
                  <a14:compatExt spid="_x0000_s156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46" name="Check Box 332" hidden="1">
              <a:extLst>
                <a:ext uri="{63B3BB69-23CF-44E3-9099-C40C66FF867C}">
                  <a14:compatExt spid="_x0000_s1569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47" name="Check Box 333" hidden="1">
              <a:extLst>
                <a:ext uri="{63B3BB69-23CF-44E3-9099-C40C66FF867C}">
                  <a14:compatExt spid="_x0000_s156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48" name="Check Box 334" hidden="1">
              <a:extLst>
                <a:ext uri="{63B3BB69-23CF-44E3-9099-C40C66FF867C}">
                  <a14:compatExt spid="_x0000_s1569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49" name="Check Box 335" hidden="1">
              <a:extLst>
                <a:ext uri="{63B3BB69-23CF-44E3-9099-C40C66FF867C}">
                  <a14:compatExt spid="_x0000_s1569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50" name="Check Box 336" hidden="1">
              <a:extLst>
                <a:ext uri="{63B3BB69-23CF-44E3-9099-C40C66FF867C}">
                  <a14:compatExt spid="_x0000_s156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53" name="Check Box 252" hidden="1">
              <a:extLst>
                <a:ext uri="{63B3BB69-23CF-44E3-9099-C40C66FF867C}">
                  <a14:compatExt spid="_x0000_s15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55" name="Check Box 337" hidden="1">
              <a:extLst>
                <a:ext uri="{63B3BB69-23CF-44E3-9099-C40C66FF867C}">
                  <a14:compatExt spid="_x0000_s1569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60" name="Check Box 257" hidden="1">
              <a:extLst>
                <a:ext uri="{63B3BB69-23CF-44E3-9099-C40C66FF867C}">
                  <a14:compatExt spid="_x0000_s15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61" name="Check Box 338" hidden="1">
              <a:extLst>
                <a:ext uri="{63B3BB69-23CF-44E3-9099-C40C66FF867C}">
                  <a14:compatExt spid="_x0000_s15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E2038"/>
  <sheetViews>
    <sheetView showGridLines="0" tabSelected="1" view="pageBreakPreview" topLeftCell="A16" zoomScale="74" zoomScaleNormal="100" zoomScaleSheetLayoutView="74" workbookViewId="0">
      <selection activeCell="M22" sqref="M22:X22"/>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t="s">
        <v>2204</v>
      </c>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【参考】数式用2!$A$3:$A$49</xm:f>
          </x14:formula1>
          <xm:sqref>R39:V2038</xm:sqref>
        </x14:dataValidation>
        <x14:dataValidation type="list" allowBlank="1"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茅ヶ崎市</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dataValidation imeMode="hiragana" allowBlank="1" showInputMessage="1" showErrorMessage="1" sqref="T150"/>
    <dataValidation type="list" allowBlank="1"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6"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8"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9"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0"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6"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7"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8"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9"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21"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25"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28"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29"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30"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99"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700"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701"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702"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703"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704"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705"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706"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707"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708"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709"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710"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711"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32"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37"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38"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42"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43"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44"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45"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46"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47"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48"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49"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50"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53"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55"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60"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61"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02" t="s">
        <v>39</v>
      </c>
      <c r="AC1" s="903"/>
      <c r="AD1" s="904" t="str">
        <f>IF(基本情報入力シート!G18="","",基本情報入力シート!G18)</f>
        <v>茅ヶ崎市</v>
      </c>
      <c r="AE1" s="904"/>
      <c r="AF1" s="904"/>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06" t="s">
        <v>11</v>
      </c>
      <c r="B3" s="906"/>
      <c r="C3" s="906"/>
      <c r="D3" s="906"/>
      <c r="E3" s="907"/>
      <c r="F3" s="908" t="str">
        <f>IF(基本情報入力シート!M23="","",基本情報入力シート!M23)</f>
        <v/>
      </c>
      <c r="G3" s="909"/>
      <c r="H3" s="909"/>
      <c r="I3" s="909"/>
      <c r="J3" s="909"/>
      <c r="K3" s="909"/>
      <c r="L3" s="909"/>
      <c r="M3" s="910"/>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11" t="s">
        <v>222</v>
      </c>
      <c r="C5" s="911"/>
      <c r="D5" s="912"/>
      <c r="E5" s="912"/>
      <c r="F5" s="912"/>
      <c r="G5" s="912"/>
      <c r="H5" s="912"/>
      <c r="I5" s="912"/>
      <c r="J5" s="912"/>
      <c r="K5" s="912"/>
      <c r="L5" s="912"/>
      <c r="M5" s="912"/>
      <c r="N5" s="130">
        <f>IFERROR(SUM(Q:R)+SUM(Z:Z),"")</f>
        <v>0</v>
      </c>
      <c r="O5" s="131" t="s">
        <v>49</v>
      </c>
      <c r="P5" s="132"/>
      <c r="Q5" s="132"/>
      <c r="R5" s="418"/>
      <c r="S5" s="418"/>
      <c r="T5" s="418"/>
      <c r="U5" s="418"/>
      <c r="V5" s="418"/>
      <c r="W5" s="918" t="s">
        <v>223</v>
      </c>
      <c r="X5" s="952" t="s">
        <v>224</v>
      </c>
      <c r="Y5" s="707"/>
      <c r="Z5" s="707"/>
      <c r="AA5" s="953"/>
      <c r="AB5" s="133">
        <f>SUM(W:X)</f>
        <v>0</v>
      </c>
      <c r="AC5" s="919" t="str">
        <f>IF(AB6=0, "", IF(AB5&gt;=AB6,"○","×"))</f>
        <v/>
      </c>
      <c r="AD5" s="958" t="s">
        <v>225</v>
      </c>
      <c r="AE5" s="959"/>
      <c r="AF5" s="959"/>
      <c r="AG5" s="129"/>
      <c r="AH5" s="129"/>
      <c r="AI5" s="125"/>
      <c r="AJ5" s="125"/>
      <c r="AK5" s="125"/>
      <c r="AL5" s="125"/>
      <c r="AM5" s="125"/>
      <c r="AN5" s="125"/>
    </row>
    <row r="6" spans="1:41" ht="30.6" customHeight="1" thickBot="1">
      <c r="A6" s="123"/>
      <c r="B6" s="944"/>
      <c r="C6" s="945"/>
      <c r="D6" s="951" t="s">
        <v>226</v>
      </c>
      <c r="E6" s="951"/>
      <c r="F6" s="951"/>
      <c r="G6" s="951"/>
      <c r="H6" s="951"/>
      <c r="I6" s="951"/>
      <c r="J6" s="951"/>
      <c r="K6" s="951"/>
      <c r="L6" s="951"/>
      <c r="M6" s="951"/>
      <c r="N6" s="130">
        <f>SUM(S:S, AA:AA)</f>
        <v>0</v>
      </c>
      <c r="O6" s="131" t="s">
        <v>49</v>
      </c>
      <c r="P6" s="132"/>
      <c r="Q6" s="132"/>
      <c r="R6" s="132"/>
      <c r="S6" s="132"/>
      <c r="T6" s="123"/>
      <c r="U6" s="123"/>
      <c r="V6" s="123"/>
      <c r="W6" s="918"/>
      <c r="X6" s="952" t="s">
        <v>227</v>
      </c>
      <c r="Y6" s="707"/>
      <c r="Z6" s="707"/>
      <c r="AA6" s="953"/>
      <c r="AB6" s="135">
        <f>SUM(AI:AI)</f>
        <v>0</v>
      </c>
      <c r="AC6" s="920"/>
      <c r="AD6" s="958"/>
      <c r="AE6" s="959"/>
      <c r="AF6" s="959"/>
      <c r="AG6" s="129"/>
      <c r="AH6" s="129"/>
      <c r="AI6" s="125"/>
      <c r="AJ6" s="125"/>
      <c r="AK6" s="125"/>
      <c r="AL6" s="125"/>
      <c r="AM6" s="125"/>
      <c r="AN6" s="125"/>
    </row>
    <row r="7" spans="1:41" ht="33" customHeight="1">
      <c r="A7" s="123"/>
      <c r="B7" s="136"/>
      <c r="C7" s="137"/>
      <c r="D7" s="973" t="s">
        <v>228</v>
      </c>
      <c r="E7" s="951"/>
      <c r="F7" s="951"/>
      <c r="G7" s="951"/>
      <c r="H7" s="951"/>
      <c r="I7" s="951"/>
      <c r="J7" s="951"/>
      <c r="K7" s="951"/>
      <c r="L7" s="951"/>
      <c r="M7" s="951"/>
      <c r="N7" s="130">
        <f>ROUNDDOWN(SUM(U:U,AC:AD),0)</f>
        <v>0</v>
      </c>
      <c r="O7" s="131" t="s">
        <v>49</v>
      </c>
      <c r="P7" s="132"/>
      <c r="Q7" s="132"/>
      <c r="R7" s="132"/>
      <c r="S7" s="132"/>
      <c r="T7" s="123"/>
      <c r="U7" s="123"/>
      <c r="V7" s="123"/>
      <c r="W7" s="913" t="s">
        <v>229</v>
      </c>
      <c r="X7" s="952" t="s">
        <v>224</v>
      </c>
      <c r="Y7" s="707"/>
      <c r="Z7" s="707"/>
      <c r="AA7" s="953"/>
      <c r="AB7" s="138">
        <f>SUM(AF:AF)</f>
        <v>0</v>
      </c>
      <c r="AC7" s="919" t="str">
        <f>IF(AB8=0, "", IF(AB7&gt;=AB8,"○","×"))</f>
        <v/>
      </c>
      <c r="AD7" s="958" t="s">
        <v>225</v>
      </c>
      <c r="AE7" s="959"/>
      <c r="AF7" s="959"/>
      <c r="AG7" s="129"/>
      <c r="AH7" s="129"/>
      <c r="AI7" s="125"/>
      <c r="AJ7" s="125"/>
      <c r="AK7" s="125"/>
      <c r="AL7" s="125"/>
      <c r="AM7" s="125"/>
      <c r="AN7" s="125"/>
    </row>
    <row r="8" spans="1:41" ht="25.5" customHeight="1" thickBot="1">
      <c r="A8" s="123"/>
      <c r="B8" s="960" t="s">
        <v>230</v>
      </c>
      <c r="C8" s="960"/>
      <c r="D8" s="960"/>
      <c r="E8" s="960"/>
      <c r="F8" s="960"/>
      <c r="G8" s="960"/>
      <c r="H8" s="960"/>
      <c r="I8" s="960"/>
      <c r="J8" s="960"/>
      <c r="K8" s="960"/>
      <c r="L8" s="960"/>
      <c r="M8" s="960"/>
      <c r="N8" s="960"/>
      <c r="O8" s="960"/>
      <c r="P8" s="960"/>
      <c r="Q8" s="960"/>
      <c r="R8" s="960"/>
      <c r="S8" s="960"/>
      <c r="T8" s="960"/>
      <c r="U8" s="208"/>
      <c r="V8" s="208"/>
      <c r="W8" s="914"/>
      <c r="X8" s="952" t="s">
        <v>227</v>
      </c>
      <c r="Y8" s="707"/>
      <c r="Z8" s="707"/>
      <c r="AA8" s="953"/>
      <c r="AB8" s="135">
        <f>SUM(AJ:AJ)</f>
        <v>0</v>
      </c>
      <c r="AC8" s="920"/>
      <c r="AD8" s="958"/>
      <c r="AE8" s="959"/>
      <c r="AF8" s="959"/>
      <c r="AI8"/>
      <c r="AJ8" s="125"/>
      <c r="AK8" s="125"/>
      <c r="AL8" s="125"/>
      <c r="AM8" s="125"/>
      <c r="AN8" s="125"/>
    </row>
    <row r="9" spans="1:41" ht="42" customHeight="1" thickBot="1">
      <c r="A9" s="122"/>
      <c r="B9" s="961"/>
      <c r="C9" s="961"/>
      <c r="D9" s="961"/>
      <c r="E9" s="961"/>
      <c r="F9" s="961"/>
      <c r="G9" s="961"/>
      <c r="H9" s="961"/>
      <c r="I9" s="961"/>
      <c r="J9" s="961"/>
      <c r="K9" s="961"/>
      <c r="L9" s="961"/>
      <c r="M9" s="961"/>
      <c r="N9" s="961"/>
      <c r="O9" s="960"/>
      <c r="P9" s="960"/>
      <c r="Q9" s="960"/>
      <c r="R9" s="960"/>
      <c r="S9" s="960"/>
      <c r="T9" s="961"/>
      <c r="U9" s="139"/>
      <c r="V9" s="139"/>
      <c r="W9" s="139"/>
      <c r="X9" s="140"/>
      <c r="Y9" s="139"/>
      <c r="Z9" s="139"/>
      <c r="AA9" s="141"/>
      <c r="AB9" s="141"/>
      <c r="AC9" s="141"/>
      <c r="AD9" s="141"/>
      <c r="AE9" s="141"/>
      <c r="AF9" s="141"/>
      <c r="AG9" s="141"/>
      <c r="AH9" s="140"/>
      <c r="AI9" s="123"/>
      <c r="AM9" s="125"/>
      <c r="AN9" s="125"/>
    </row>
    <row r="10" spans="1:41" ht="24" customHeight="1" thickBot="1">
      <c r="A10" s="921"/>
      <c r="B10" s="924" t="s">
        <v>231</v>
      </c>
      <c r="C10" s="925"/>
      <c r="D10" s="925"/>
      <c r="E10" s="925"/>
      <c r="F10" s="925"/>
      <c r="G10" s="925"/>
      <c r="H10" s="925"/>
      <c r="I10" s="926"/>
      <c r="J10" s="931" t="s">
        <v>232</v>
      </c>
      <c r="K10" s="932" t="s">
        <v>233</v>
      </c>
      <c r="L10" s="933"/>
      <c r="M10" s="938" t="s">
        <v>234</v>
      </c>
      <c r="N10" s="941" t="s">
        <v>34</v>
      </c>
      <c r="O10" s="946" t="s">
        <v>235</v>
      </c>
      <c r="P10" s="915" t="s">
        <v>236</v>
      </c>
      <c r="Q10" s="916"/>
      <c r="R10" s="916"/>
      <c r="S10" s="916"/>
      <c r="T10" s="916"/>
      <c r="U10" s="916"/>
      <c r="V10" s="916"/>
      <c r="W10" s="916"/>
      <c r="X10" s="916"/>
      <c r="Y10" s="916"/>
      <c r="Z10" s="916"/>
      <c r="AA10" s="916"/>
      <c r="AB10" s="916"/>
      <c r="AC10" s="916"/>
      <c r="AD10" s="916"/>
      <c r="AE10" s="916"/>
      <c r="AF10" s="917"/>
      <c r="AG10" s="949" t="s">
        <v>237</v>
      </c>
      <c r="AH10" s="950" t="s">
        <v>238</v>
      </c>
      <c r="AI10" s="949" t="s">
        <v>239</v>
      </c>
      <c r="AJ10" s="950"/>
      <c r="AK10" s="905"/>
      <c r="AL10" s="905"/>
      <c r="AM10" s="125"/>
      <c r="AN10" s="125"/>
    </row>
    <row r="11" spans="1:41" ht="21.75" customHeight="1">
      <c r="A11" s="922"/>
      <c r="B11" s="890"/>
      <c r="C11" s="927"/>
      <c r="D11" s="927"/>
      <c r="E11" s="927"/>
      <c r="F11" s="927"/>
      <c r="G11" s="927"/>
      <c r="H11" s="927"/>
      <c r="I11" s="888"/>
      <c r="J11" s="900"/>
      <c r="K11" s="934"/>
      <c r="L11" s="935"/>
      <c r="M11" s="939"/>
      <c r="N11" s="942"/>
      <c r="O11" s="947"/>
      <c r="P11" s="882" t="s">
        <v>240</v>
      </c>
      <c r="Q11" s="882"/>
      <c r="R11" s="882"/>
      <c r="S11" s="882"/>
      <c r="T11" s="882"/>
      <c r="U11" s="882"/>
      <c r="V11" s="882"/>
      <c r="W11" s="882"/>
      <c r="X11" s="883"/>
      <c r="Y11" s="884" t="s">
        <v>241</v>
      </c>
      <c r="Z11" s="885"/>
      <c r="AA11" s="885"/>
      <c r="AB11" s="885"/>
      <c r="AC11" s="885"/>
      <c r="AD11" s="885"/>
      <c r="AE11" s="885"/>
      <c r="AF11" s="886"/>
      <c r="AG11" s="949"/>
      <c r="AH11" s="950"/>
      <c r="AI11" s="949"/>
      <c r="AJ11" s="950"/>
      <c r="AK11" s="905"/>
      <c r="AL11" s="905"/>
      <c r="AM11" s="125"/>
      <c r="AN11" s="125"/>
    </row>
    <row r="12" spans="1:41" ht="36.75" customHeight="1">
      <c r="A12" s="922"/>
      <c r="B12" s="890"/>
      <c r="C12" s="927"/>
      <c r="D12" s="927"/>
      <c r="E12" s="927"/>
      <c r="F12" s="927"/>
      <c r="G12" s="927"/>
      <c r="H12" s="927"/>
      <c r="I12" s="888"/>
      <c r="J12" s="900"/>
      <c r="K12" s="936"/>
      <c r="L12" s="937"/>
      <c r="M12" s="939"/>
      <c r="N12" s="942"/>
      <c r="O12" s="947"/>
      <c r="P12" s="887" t="s">
        <v>242</v>
      </c>
      <c r="Q12" s="889" t="s">
        <v>243</v>
      </c>
      <c r="R12" s="887"/>
      <c r="S12" s="899" t="s">
        <v>244</v>
      </c>
      <c r="T12" s="899" t="s">
        <v>245</v>
      </c>
      <c r="U12" s="895" t="s">
        <v>246</v>
      </c>
      <c r="V12" s="893" t="s">
        <v>247</v>
      </c>
      <c r="W12" s="891" t="s">
        <v>248</v>
      </c>
      <c r="X12" s="892"/>
      <c r="Y12" s="971" t="s">
        <v>249</v>
      </c>
      <c r="Z12" s="899" t="s">
        <v>243</v>
      </c>
      <c r="AA12" s="899" t="s">
        <v>244</v>
      </c>
      <c r="AB12" s="899" t="s">
        <v>245</v>
      </c>
      <c r="AC12" s="954" t="s">
        <v>246</v>
      </c>
      <c r="AD12" s="955"/>
      <c r="AE12" s="893" t="s">
        <v>247</v>
      </c>
      <c r="AF12" s="142" t="s">
        <v>248</v>
      </c>
      <c r="AG12" s="949"/>
      <c r="AH12" s="950"/>
      <c r="AI12" s="949"/>
      <c r="AJ12" s="950"/>
      <c r="AK12" s="905"/>
      <c r="AL12" s="905"/>
      <c r="AM12" s="125"/>
      <c r="AN12" s="125"/>
    </row>
    <row r="13" spans="1:41" ht="72" customHeight="1" thickBot="1">
      <c r="A13" s="923"/>
      <c r="B13" s="928"/>
      <c r="C13" s="929"/>
      <c r="D13" s="929"/>
      <c r="E13" s="929"/>
      <c r="F13" s="929"/>
      <c r="G13" s="929"/>
      <c r="H13" s="929"/>
      <c r="I13" s="930"/>
      <c r="J13" s="901"/>
      <c r="K13" s="143" t="s">
        <v>36</v>
      </c>
      <c r="L13" s="143" t="s">
        <v>37</v>
      </c>
      <c r="M13" s="940"/>
      <c r="N13" s="943"/>
      <c r="O13" s="948"/>
      <c r="P13" s="888"/>
      <c r="Q13" s="890"/>
      <c r="R13" s="888"/>
      <c r="S13" s="900"/>
      <c r="T13" s="900"/>
      <c r="U13" s="896"/>
      <c r="V13" s="894"/>
      <c r="W13" s="897" t="s">
        <v>250</v>
      </c>
      <c r="X13" s="898"/>
      <c r="Y13" s="972"/>
      <c r="Z13" s="900"/>
      <c r="AA13" s="901"/>
      <c r="AB13" s="901"/>
      <c r="AC13" s="956"/>
      <c r="AD13" s="957"/>
      <c r="AE13" s="894"/>
      <c r="AF13" s="144" t="s">
        <v>250</v>
      </c>
      <c r="AG13" s="949"/>
      <c r="AH13" s="950"/>
      <c r="AI13" s="419" t="s">
        <v>251</v>
      </c>
      <c r="AJ13" s="420" t="s">
        <v>252</v>
      </c>
      <c r="AK13" s="145"/>
      <c r="AL13" s="145"/>
      <c r="AM13" s="125"/>
      <c r="AN13" s="125"/>
    </row>
    <row r="14" spans="1:41" s="152" customFormat="1" ht="30" customHeight="1">
      <c r="A14" s="146" t="s">
        <v>253</v>
      </c>
      <c r="B14" s="966" t="str">
        <f>IF(基本情報入力シート!C39="","",基本情報入力シート!C39)</f>
        <v/>
      </c>
      <c r="C14" s="967"/>
      <c r="D14" s="967"/>
      <c r="E14" s="967"/>
      <c r="F14" s="967"/>
      <c r="G14" s="967"/>
      <c r="H14" s="967"/>
      <c r="I14" s="968"/>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69"/>
      <c r="R14" s="970"/>
      <c r="S14" s="148" t="str">
        <f>IFERROR(ROUNDDOWN(Q14*VLOOKUP(N14,【参考】数式用!$AR$2:$AW$48,MATCH(P14,【参考】数式用!$AT$4:$AW$4)+2,FALSE)*0.5, 0), "")</f>
        <v/>
      </c>
      <c r="T14" s="481"/>
      <c r="U14" s="149" t="str">
        <f>IFERROR(IF(AG14&lt;&gt;"",Q14*VLOOKUP(N14,【参考】数式用!$AG$2:$AL$48,MATCH(P14,【参考】数式用!$AI$4:$AL$4,0)+2,0), ""), "")</f>
        <v/>
      </c>
      <c r="V14" s="41"/>
      <c r="W14" s="962"/>
      <c r="X14" s="963"/>
      <c r="Y14" s="40"/>
      <c r="Z14" s="45"/>
      <c r="AA14" s="150" t="str">
        <f>IFERROR(IF(Y14="ー", "", ROUNDDOWN(Z14*VLOOKUP(N14,【参考】数式用!$AR$2:$AW$48,MATCH(Y14,【参考】数式用!$AT$4:$AW$4)+2,FALSE)*0.5, 0)), "")</f>
        <v/>
      </c>
      <c r="AB14" s="46"/>
      <c r="AC14" s="964" t="str">
        <f>IFERROR(IF(AG14&lt;&gt;"",Z14*VLOOKUP(N14,【参考】数式用!$AG$2:$AL$48,MATCH(Y14,【参考】数式用!$AI$4:$AL$4,0)+2,0), ""), "")</f>
        <v/>
      </c>
      <c r="AD14" s="965"/>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dataValidation type="whole" operator="greaterThanOrEqual" allowBlank="1" showInputMessage="1" showErrorMessage="1" prompt="要件を満たす職員数を記入してください。" sqref="AF14:AF2013 X14:X242 W14:W2013 X279:X2013">
      <formula1>0</formula1>
    </dataValidation>
    <dataValidation operator="greaterThanOrEqual" allowBlank="1" showInputMessage="1" showErrorMessage="1" prompt="要件を満たす職員数を記入してください。" sqref="AH10 AG1:AG4 AG9:AG10 AG14:AG1048576 AH14:AH2013"/>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14:formula1>
            <xm:f>【参考】数式用!$AP$2:$AP$6</xm:f>
          </x14:formula1>
          <xm:sqref>Y14:Y2013</xm:sqref>
        </x14:dataValidation>
        <x14:dataValidation type="list" allowBlank="1" showInputMessage="1" showErrorMessage="1">
          <x14:formula1>
            <xm:f>【参考】数式用!$AN$6:$AN$7</xm:f>
          </x14:formula1>
          <xm:sqref>T14:T2013 AB14:AB2013 V14:V2013 AE14:AE2013</xm:sqref>
        </x14:dataValidation>
        <x14:dataValidation type="list" allowBlank="1" showInputMessage="1" showErrorMessage="1">
          <x14:formula1>
            <xm:f>【参考】数式用!$L$4:$AD$4</xm:f>
          </x14:formula1>
          <xm:sqref>O14:O2013</xm:sqref>
        </x14:dataValidation>
        <x14:dataValidation type="list" allowBlank="1"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原田　祐見</dc:creator>
  <cp:keywords/>
  <dc:description/>
  <cp:lastModifiedBy>Windows ユーザー</cp:lastModifiedBy>
  <cp:revision/>
  <dcterms:created xsi:type="dcterms:W3CDTF">2023-01-10T13:53:21Z</dcterms:created>
  <dcterms:modified xsi:type="dcterms:W3CDTF">2026-07-08T23:53:11Z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