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395" windowHeight="7155"/>
  </bookViews>
  <sheets>
    <sheet name="事務事業評価表 " sheetId="2" r:id="rId1"/>
  </sheets>
  <externalReferences>
    <externalReference r:id="rId2"/>
  </externalReferences>
  <definedNames>
    <definedName name="_xlnm._FilterDatabase" localSheetId="0" hidden="1">'事務事業評価表 '!$A$35:$BW$81</definedName>
    <definedName name="_xlnm.Print_Area" localSheetId="0">'事務事業評価表 '!$A$1:$BP$82</definedName>
  </definedNames>
  <calcPr calcId="145621"/>
</workbook>
</file>

<file path=xl/calcChain.xml><?xml version="1.0" encoding="utf-8"?>
<calcChain xmlns="http://schemas.openxmlformats.org/spreadsheetml/2006/main">
  <c r="AL45" i="2" l="1"/>
  <c r="AL44" i="2"/>
  <c r="AU42" i="2"/>
  <c r="AL42" i="2"/>
  <c r="AE42" i="2"/>
  <c r="B42" i="2"/>
  <c r="AU40" i="2"/>
  <c r="AL40" i="2"/>
  <c r="AE40" i="2"/>
  <c r="B40" i="2"/>
  <c r="AU38" i="2"/>
  <c r="AL38" i="2"/>
  <c r="AE38" i="2"/>
  <c r="B38" i="2"/>
  <c r="A38" i="2"/>
  <c r="AU36" i="2"/>
  <c r="AL36" i="2"/>
  <c r="AE36" i="2"/>
  <c r="B36" i="2"/>
  <c r="Y27" i="2"/>
  <c r="T27" i="2"/>
  <c r="A27" i="2"/>
  <c r="Y24" i="2"/>
  <c r="T24" i="2"/>
  <c r="A24" i="2"/>
  <c r="Y21" i="2"/>
  <c r="T21" i="2"/>
  <c r="A21" i="2"/>
  <c r="X18" i="2"/>
  <c r="S18" i="2"/>
  <c r="A18" i="2"/>
  <c r="X15" i="2"/>
  <c r="S15" i="2"/>
  <c r="A15" i="2"/>
  <c r="X12" i="2"/>
  <c r="S12" i="2"/>
  <c r="A12" i="2"/>
  <c r="Q5" i="2"/>
  <c r="O5" i="2"/>
  <c r="M5" i="2"/>
  <c r="K5" i="2"/>
  <c r="I5" i="2"/>
  <c r="G5" i="2"/>
  <c r="E5" i="2"/>
  <c r="AE44" i="2" l="1"/>
  <c r="A40" i="2"/>
  <c r="A42" i="2" l="1"/>
</calcChain>
</file>

<file path=xl/sharedStrings.xml><?xml version="1.0" encoding="utf-8"?>
<sst xmlns="http://schemas.openxmlformats.org/spreadsheetml/2006/main" count="178" uniqueCount="132">
  <si>
    <t>事務事業評価表</t>
    <rPh sb="0" eb="2">
      <t>ジム</t>
    </rPh>
    <rPh sb="2" eb="4">
      <t>ジギョウ</t>
    </rPh>
    <rPh sb="4" eb="6">
      <t>ヒョウカ</t>
    </rPh>
    <rPh sb="6" eb="7">
      <t>ヒョウ</t>
    </rPh>
    <phoneticPr fontId="4"/>
  </si>
  <si>
    <t>〇基礎情報</t>
    <rPh sb="1" eb="3">
      <t>キソ</t>
    </rPh>
    <rPh sb="3" eb="5">
      <t>ジョウホウ</t>
    </rPh>
    <phoneticPr fontId="4"/>
  </si>
  <si>
    <t>課名</t>
    <rPh sb="0" eb="2">
      <t>カメイ</t>
    </rPh>
    <phoneticPr fontId="4"/>
  </si>
  <si>
    <t>保健予防課</t>
    <rPh sb="0" eb="2">
      <t>ホケン</t>
    </rPh>
    <rPh sb="2" eb="4">
      <t>ヨボウ</t>
    </rPh>
    <rPh sb="4" eb="5">
      <t>カ</t>
    </rPh>
    <phoneticPr fontId="4"/>
  </si>
  <si>
    <t>作成責任者</t>
    <rPh sb="0" eb="2">
      <t>サクセイ</t>
    </rPh>
    <rPh sb="2" eb="5">
      <t>セキニンシャ</t>
    </rPh>
    <phoneticPr fontId="4"/>
  </si>
  <si>
    <t>常勤職員</t>
    <rPh sb="0" eb="2">
      <t>ジョウキン</t>
    </rPh>
    <rPh sb="2" eb="4">
      <t>ショクイン</t>
    </rPh>
    <phoneticPr fontId="4"/>
  </si>
  <si>
    <t>常勤職員以外</t>
    <rPh sb="0" eb="2">
      <t>ジョウキン</t>
    </rPh>
    <rPh sb="2" eb="4">
      <t>ショクイン</t>
    </rPh>
    <rPh sb="4" eb="6">
      <t>イガイ</t>
    </rPh>
    <phoneticPr fontId="4"/>
  </si>
  <si>
    <t>時間外勤務時間</t>
    <rPh sb="0" eb="3">
      <t>ジカンガイ</t>
    </rPh>
    <rPh sb="3" eb="5">
      <t>キンム</t>
    </rPh>
    <rPh sb="5" eb="7">
      <t>ジカン</t>
    </rPh>
    <phoneticPr fontId="4"/>
  </si>
  <si>
    <t>施策目標</t>
    <rPh sb="0" eb="2">
      <t>シサク</t>
    </rPh>
    <rPh sb="2" eb="4">
      <t>モクヒョウ</t>
    </rPh>
    <phoneticPr fontId="4"/>
  </si>
  <si>
    <t>井上　郁子</t>
    <rPh sb="0" eb="2">
      <t>イノウエ</t>
    </rPh>
    <rPh sb="3" eb="5">
      <t>イクコ</t>
    </rPh>
    <phoneticPr fontId="4"/>
  </si>
  <si>
    <t>管理職</t>
    <rPh sb="0" eb="2">
      <t>カンリ</t>
    </rPh>
    <rPh sb="2" eb="3">
      <t>ショク</t>
    </rPh>
    <phoneticPr fontId="4"/>
  </si>
  <si>
    <t>左記以外</t>
    <rPh sb="0" eb="2">
      <t>サキ</t>
    </rPh>
    <rPh sb="2" eb="4">
      <t>イガイ</t>
    </rPh>
    <phoneticPr fontId="4"/>
  </si>
  <si>
    <t>再任用短時間職員</t>
    <rPh sb="0" eb="3">
      <t>サイニンヨウ</t>
    </rPh>
    <rPh sb="3" eb="4">
      <t>タン</t>
    </rPh>
    <rPh sb="4" eb="6">
      <t>ジカン</t>
    </rPh>
    <rPh sb="6" eb="8">
      <t>ショクイン</t>
    </rPh>
    <phoneticPr fontId="4"/>
  </si>
  <si>
    <t>臨時職員</t>
    <rPh sb="0" eb="2">
      <t>リンジ</t>
    </rPh>
    <rPh sb="2" eb="4">
      <t>ショクイン</t>
    </rPh>
    <phoneticPr fontId="4"/>
  </si>
  <si>
    <t>非常勤嘱託職員</t>
    <rPh sb="0" eb="3">
      <t>ヒジョウキン</t>
    </rPh>
    <rPh sb="3" eb="5">
      <t>ショクタク</t>
    </rPh>
    <rPh sb="5" eb="7">
      <t>ショクイン</t>
    </rPh>
    <phoneticPr fontId="4"/>
  </si>
  <si>
    <t>総時間</t>
    <rPh sb="0" eb="1">
      <t>ソウ</t>
    </rPh>
    <rPh sb="1" eb="3">
      <t>ジカン</t>
    </rPh>
    <phoneticPr fontId="4"/>
  </si>
  <si>
    <t>一人あたり月平均</t>
    <rPh sb="0" eb="2">
      <t>ヒトリ</t>
    </rPh>
    <rPh sb="5" eb="6">
      <t>ツキ</t>
    </rPh>
    <rPh sb="6" eb="8">
      <t>ヘイキン</t>
    </rPh>
    <phoneticPr fontId="4"/>
  </si>
  <si>
    <t>人</t>
    <rPh sb="0" eb="1">
      <t>ニン</t>
    </rPh>
    <phoneticPr fontId="4"/>
  </si>
  <si>
    <t>-</t>
    <phoneticPr fontId="4"/>
  </si>
  <si>
    <t>時間</t>
    <rPh sb="0" eb="2">
      <t>ジカン</t>
    </rPh>
    <phoneticPr fontId="4"/>
  </si>
  <si>
    <t>※28年度は福祉政策課（旧保健福祉課）の事務事業</t>
    <rPh sb="3" eb="5">
      <t>ネンド</t>
    </rPh>
    <rPh sb="6" eb="8">
      <t>フクシ</t>
    </rPh>
    <rPh sb="8" eb="10">
      <t>セイサク</t>
    </rPh>
    <rPh sb="10" eb="11">
      <t>カ</t>
    </rPh>
    <rPh sb="12" eb="13">
      <t>キュウ</t>
    </rPh>
    <rPh sb="13" eb="15">
      <t>ホケン</t>
    </rPh>
    <rPh sb="15" eb="18">
      <t>フクシカ</t>
    </rPh>
    <rPh sb="20" eb="22">
      <t>ジム</t>
    </rPh>
    <rPh sb="22" eb="24">
      <t>ジギョウ</t>
    </rPh>
    <phoneticPr fontId="4"/>
  </si>
  <si>
    <t>１　施策指標と実績</t>
    <rPh sb="2" eb="4">
      <t>シサク</t>
    </rPh>
    <rPh sb="4" eb="6">
      <t>シヒョウ</t>
    </rPh>
    <rPh sb="7" eb="9">
      <t>ジッセキ</t>
    </rPh>
    <phoneticPr fontId="4"/>
  </si>
  <si>
    <t>（評価の見方）</t>
    <rPh sb="1" eb="3">
      <t>ヒョウカ</t>
    </rPh>
    <rPh sb="4" eb="6">
      <t>ミカタ</t>
    </rPh>
    <phoneticPr fontId="4"/>
  </si>
  <si>
    <t>施策指標名</t>
    <rPh sb="0" eb="1">
      <t>セ</t>
    </rPh>
    <rPh sb="1" eb="2">
      <t>サク</t>
    </rPh>
    <rPh sb="2" eb="4">
      <t>シヒョウ</t>
    </rPh>
    <rPh sb="4" eb="5">
      <t>メイ</t>
    </rPh>
    <phoneticPr fontId="4"/>
  </si>
  <si>
    <t>第3次実施計画の現状値</t>
    <rPh sb="0" eb="1">
      <t>ダイ</t>
    </rPh>
    <rPh sb="2" eb="3">
      <t>ジ</t>
    </rPh>
    <rPh sb="3" eb="5">
      <t>ジッシ</t>
    </rPh>
    <rPh sb="5" eb="7">
      <t>ケイカク</t>
    </rPh>
    <rPh sb="8" eb="10">
      <t>ゲンジョウ</t>
    </rPh>
    <rPh sb="10" eb="11">
      <t>チ</t>
    </rPh>
    <phoneticPr fontId="4"/>
  </si>
  <si>
    <t>目標値
（30年度）</t>
    <rPh sb="0" eb="3">
      <t>モクヒョウチ</t>
    </rPh>
    <rPh sb="7" eb="9">
      <t>ネンド</t>
    </rPh>
    <phoneticPr fontId="4"/>
  </si>
  <si>
    <t>実績値</t>
    <rPh sb="0" eb="3">
      <t>ジッセキチ</t>
    </rPh>
    <phoneticPr fontId="4"/>
  </si>
  <si>
    <t>・</t>
    <phoneticPr fontId="4"/>
  </si>
  <si>
    <t>Ｓ</t>
    <phoneticPr fontId="4"/>
  </si>
  <si>
    <t>事業の指標を概ね（80%）達成し、成果があがった</t>
    <phoneticPr fontId="4"/>
  </si>
  <si>
    <t>25年度</t>
    <rPh sb="2" eb="4">
      <t>ネンド</t>
    </rPh>
    <phoneticPr fontId="4"/>
  </si>
  <si>
    <t>26年度</t>
    <rPh sb="2" eb="4">
      <t>ネンド</t>
    </rPh>
    <phoneticPr fontId="4"/>
  </si>
  <si>
    <t>27年度</t>
    <rPh sb="2" eb="4">
      <t>ネンド</t>
    </rPh>
    <phoneticPr fontId="4"/>
  </si>
  <si>
    <t>28年度</t>
    <rPh sb="2" eb="3">
      <t>ネン</t>
    </rPh>
    <rPh sb="3" eb="4">
      <t>ド</t>
    </rPh>
    <phoneticPr fontId="4"/>
  </si>
  <si>
    <t>Ａ</t>
  </si>
  <si>
    <t>事業の指標は達成できなかったが、成果はあがった</t>
    <phoneticPr fontId="4"/>
  </si>
  <si>
    <t>12回</t>
    <rPh sb="2" eb="3">
      <t>カイ</t>
    </rPh>
    <phoneticPr fontId="4"/>
  </si>
  <si>
    <t>17回</t>
    <rPh sb="2" eb="3">
      <t>カイ</t>
    </rPh>
    <phoneticPr fontId="4"/>
  </si>
  <si>
    <t>Ｂ</t>
  </si>
  <si>
    <t>事業の指標を概ね（80%）達成し、成果は今後見込める</t>
    <phoneticPr fontId="4"/>
  </si>
  <si>
    <t>Ｃ</t>
  </si>
  <si>
    <t>事業の指標は達成できなかったが、成果は今後見込める</t>
    <phoneticPr fontId="4"/>
  </si>
  <si>
    <t>Ｄ</t>
  </si>
  <si>
    <t>事業の指標を概ね達成したが、成果は見込めない</t>
    <phoneticPr fontId="4"/>
  </si>
  <si>
    <t>9.5人/10万人・年</t>
    <rPh sb="3" eb="4">
      <t>ニン</t>
    </rPh>
    <rPh sb="7" eb="9">
      <t>マンニン</t>
    </rPh>
    <rPh sb="10" eb="11">
      <t>トシ</t>
    </rPh>
    <phoneticPr fontId="4"/>
  </si>
  <si>
    <t>Ｅ</t>
  </si>
  <si>
    <t>事業の指標を達成できず、成果も見込めない</t>
    <phoneticPr fontId="4"/>
  </si>
  <si>
    <t>Ｚ</t>
  </si>
  <si>
    <t>未着手事業</t>
    <phoneticPr fontId="4"/>
  </si>
  <si>
    <t>実績</t>
    <rPh sb="0" eb="2">
      <t>ジッセキ</t>
    </rPh>
    <phoneticPr fontId="4"/>
  </si>
  <si>
    <t>事業実施の体制は整えていたが、実績がなかった</t>
    <phoneticPr fontId="4"/>
  </si>
  <si>
    <t>6回</t>
    <rPh sb="1" eb="2">
      <t>カイ</t>
    </rPh>
    <phoneticPr fontId="4"/>
  </si>
  <si>
    <t>11回</t>
    <rPh sb="2" eb="3">
      <t>カイ</t>
    </rPh>
    <phoneticPr fontId="4"/>
  </si>
  <si>
    <t>なし</t>
    <phoneticPr fontId="4"/>
  </si>
  <si>
    <t>２　事業実績（平成28年度）</t>
    <rPh sb="2" eb="4">
      <t>ジギョウ</t>
    </rPh>
    <rPh sb="4" eb="6">
      <t>ジッセキ</t>
    </rPh>
    <rPh sb="7" eb="9">
      <t>ヘイセイ</t>
    </rPh>
    <rPh sb="11" eb="13">
      <t>ネンド</t>
    </rPh>
    <phoneticPr fontId="4"/>
  </si>
  <si>
    <t>No.</t>
    <phoneticPr fontId="4"/>
  </si>
  <si>
    <t>事務事業名</t>
    <rPh sb="0" eb="2">
      <t>ジム</t>
    </rPh>
    <rPh sb="2" eb="4">
      <t>ジギョウ</t>
    </rPh>
    <rPh sb="4" eb="5">
      <t>メイ</t>
    </rPh>
    <phoneticPr fontId="4"/>
  </si>
  <si>
    <t>事務事業の目的・目指すべき成果</t>
    <rPh sb="0" eb="2">
      <t>ジム</t>
    </rPh>
    <rPh sb="2" eb="4">
      <t>ジギョウ</t>
    </rPh>
    <rPh sb="5" eb="7">
      <t>モクテキ</t>
    </rPh>
    <rPh sb="8" eb="10">
      <t>メザ</t>
    </rPh>
    <rPh sb="13" eb="15">
      <t>セイカ</t>
    </rPh>
    <phoneticPr fontId="4"/>
  </si>
  <si>
    <t>事業の
性質</t>
    <rPh sb="0" eb="2">
      <t>ジギョウ</t>
    </rPh>
    <rPh sb="4" eb="6">
      <t>セイシツ</t>
    </rPh>
    <phoneticPr fontId="4"/>
  </si>
  <si>
    <t>従事者数</t>
    <rPh sb="0" eb="3">
      <t>ジュウジシャ</t>
    </rPh>
    <rPh sb="3" eb="4">
      <t>スウ</t>
    </rPh>
    <phoneticPr fontId="4"/>
  </si>
  <si>
    <t>会計区分</t>
    <rPh sb="0" eb="2">
      <t>カイケイ</t>
    </rPh>
    <rPh sb="2" eb="4">
      <t>クブン</t>
    </rPh>
    <phoneticPr fontId="4"/>
  </si>
  <si>
    <t>H28予算</t>
    <rPh sb="3" eb="5">
      <t>ヨサン</t>
    </rPh>
    <phoneticPr fontId="4"/>
  </si>
  <si>
    <t>事務事業の指標名</t>
    <rPh sb="0" eb="2">
      <t>ジム</t>
    </rPh>
    <rPh sb="2" eb="4">
      <t>ジギョウ</t>
    </rPh>
    <rPh sb="5" eb="7">
      <t>シヒョウ</t>
    </rPh>
    <rPh sb="7" eb="8">
      <t>メイ</t>
    </rPh>
    <phoneticPr fontId="4"/>
  </si>
  <si>
    <t>H28目標値</t>
    <rPh sb="3" eb="6">
      <t>モクヒョウチ</t>
    </rPh>
    <phoneticPr fontId="4"/>
  </si>
  <si>
    <t>H28実績値</t>
    <rPh sb="3" eb="6">
      <t>ジッセキチ</t>
    </rPh>
    <phoneticPr fontId="4"/>
  </si>
  <si>
    <t>評価</t>
    <rPh sb="0" eb="2">
      <t>ヒョウカ</t>
    </rPh>
    <phoneticPr fontId="4"/>
  </si>
  <si>
    <t>H28業棚選定</t>
    <rPh sb="3" eb="4">
      <t>ギョウ</t>
    </rPh>
    <rPh sb="4" eb="5">
      <t>タナ</t>
    </rPh>
    <rPh sb="5" eb="7">
      <t>センテイ</t>
    </rPh>
    <phoneticPr fontId="4"/>
  </si>
  <si>
    <t>何を・誰を（対象）、どうやって働きかけ
（手段）、どうしたいか（生まれる成果）</t>
    <rPh sb="0" eb="1">
      <t>ナニ</t>
    </rPh>
    <rPh sb="3" eb="4">
      <t>ダレ</t>
    </rPh>
    <rPh sb="6" eb="8">
      <t>タイショウ</t>
    </rPh>
    <rPh sb="15" eb="16">
      <t>ハタラ</t>
    </rPh>
    <rPh sb="21" eb="23">
      <t>シュダン</t>
    </rPh>
    <rPh sb="32" eb="33">
      <t>ウ</t>
    </rPh>
    <rPh sb="36" eb="38">
      <t>セイカ</t>
    </rPh>
    <phoneticPr fontId="4"/>
  </si>
  <si>
    <t>業務
計画</t>
    <rPh sb="0" eb="2">
      <t>ギョウム</t>
    </rPh>
    <rPh sb="3" eb="5">
      <t>ケイカク</t>
    </rPh>
    <phoneticPr fontId="4"/>
  </si>
  <si>
    <t>広域
連携</t>
    <rPh sb="0" eb="2">
      <t>コウイキ</t>
    </rPh>
    <rPh sb="3" eb="5">
      <t>レンケイ</t>
    </rPh>
    <phoneticPr fontId="4"/>
  </si>
  <si>
    <t>行革
重点</t>
    <rPh sb="0" eb="2">
      <t>ギョウカク</t>
    </rPh>
    <rPh sb="3" eb="5">
      <t>ジュウテン</t>
    </rPh>
    <phoneticPr fontId="4"/>
  </si>
  <si>
    <t>H28決算</t>
    <rPh sb="3" eb="5">
      <t>ケッサン</t>
    </rPh>
    <phoneticPr fontId="4"/>
  </si>
  <si>
    <t>事業</t>
    <rPh sb="0" eb="2">
      <t>ジギョウ</t>
    </rPh>
    <phoneticPr fontId="4"/>
  </si>
  <si>
    <t>従事</t>
    <rPh sb="0" eb="2">
      <t>ジュウジ</t>
    </rPh>
    <phoneticPr fontId="4"/>
  </si>
  <si>
    <t>指標</t>
    <rPh sb="0" eb="2">
      <t>シヒョウ</t>
    </rPh>
    <phoneticPr fontId="4"/>
  </si>
  <si>
    <t>目標</t>
    <rPh sb="0" eb="2">
      <t>モクヒョウ</t>
    </rPh>
    <phoneticPr fontId="4"/>
  </si>
  <si>
    <t>(単位：円)</t>
    <rPh sb="1" eb="3">
      <t>タンイ</t>
    </rPh>
    <rPh sb="4" eb="5">
      <t>エン</t>
    </rPh>
    <phoneticPr fontId="4"/>
  </si>
  <si>
    <t>支えあえる環境をつくり、自殺者数の減少を目指す。</t>
    <rPh sb="0" eb="1">
      <t>ササ</t>
    </rPh>
    <rPh sb="5" eb="7">
      <t>カンキョウ</t>
    </rPh>
    <rPh sb="12" eb="15">
      <t>ジサツシャ</t>
    </rPh>
    <rPh sb="15" eb="16">
      <t>スウ</t>
    </rPh>
    <rPh sb="17" eb="19">
      <t>ゲンショウ</t>
    </rPh>
    <rPh sb="20" eb="22">
      <t>メザ</t>
    </rPh>
    <phoneticPr fontId="4"/>
  </si>
  <si>
    <t>政策的事業</t>
    <rPh sb="0" eb="3">
      <t>セイサクテキ</t>
    </rPh>
    <rPh sb="3" eb="5">
      <t>ジギョウ</t>
    </rPh>
    <phoneticPr fontId="4"/>
  </si>
  <si>
    <t>一般</t>
    <rPh sb="0" eb="2">
      <t>イッパン</t>
    </rPh>
    <phoneticPr fontId="4"/>
  </si>
  <si>
    <t>396人</t>
    <rPh sb="3" eb="4">
      <t>ニン</t>
    </rPh>
    <phoneticPr fontId="4"/>
  </si>
  <si>
    <t>Ｓ</t>
  </si>
  <si>
    <t>自殺対策事業</t>
    <phoneticPr fontId="4"/>
  </si>
  <si>
    <t>こころサポーター養成者数</t>
  </si>
  <si>
    <t>200人</t>
  </si>
  <si>
    <t>感染症予防の普及啓発、感染症発生状況の周知をする。</t>
    <rPh sb="0" eb="3">
      <t>カンセンショウ</t>
    </rPh>
    <rPh sb="3" eb="5">
      <t>ヨボウ</t>
    </rPh>
    <rPh sb="6" eb="8">
      <t>フキュウ</t>
    </rPh>
    <rPh sb="8" eb="10">
      <t>ケイハツ</t>
    </rPh>
    <rPh sb="11" eb="14">
      <t>カンセンショウ</t>
    </rPh>
    <rPh sb="14" eb="16">
      <t>ハッセイ</t>
    </rPh>
    <rPh sb="16" eb="18">
      <t>ジョウキョウ</t>
    </rPh>
    <rPh sb="19" eb="21">
      <t>シュウチ</t>
    </rPh>
    <phoneticPr fontId="4"/>
  </si>
  <si>
    <t>定例・定型的事業</t>
  </si>
  <si>
    <t>感染症発生時に、関連情報をホームページに掲載し、注意喚起した。</t>
    <rPh sb="0" eb="3">
      <t>カンセンショウ</t>
    </rPh>
    <rPh sb="3" eb="5">
      <t>ハッセイ</t>
    </rPh>
    <rPh sb="5" eb="6">
      <t>ジ</t>
    </rPh>
    <rPh sb="8" eb="10">
      <t>カンレン</t>
    </rPh>
    <rPh sb="10" eb="12">
      <t>ジョウホウ</t>
    </rPh>
    <rPh sb="20" eb="22">
      <t>ケイサイ</t>
    </rPh>
    <rPh sb="24" eb="26">
      <t>チュウイ</t>
    </rPh>
    <rPh sb="26" eb="28">
      <t>カンキ</t>
    </rPh>
    <phoneticPr fontId="4"/>
  </si>
  <si>
    <t>感染症予防事業</t>
    <phoneticPr fontId="4"/>
  </si>
  <si>
    <t>発生時</t>
  </si>
  <si>
    <t>随時</t>
  </si>
  <si>
    <t>災害応急対策活動</t>
  </si>
  <si>
    <t>庁内共通事務</t>
  </si>
  <si>
    <t>合計</t>
    <rPh sb="0" eb="2">
      <t>ゴウケイ</t>
    </rPh>
    <phoneticPr fontId="4"/>
  </si>
  <si>
    <t>予算</t>
    <rPh sb="0" eb="2">
      <t>ヨサン</t>
    </rPh>
    <phoneticPr fontId="4"/>
  </si>
  <si>
    <t>決算</t>
    <rPh sb="0" eb="2">
      <t>ケッサン</t>
    </rPh>
    <phoneticPr fontId="4"/>
  </si>
  <si>
    <t>繰越</t>
    <rPh sb="0" eb="2">
      <t>クリコシ</t>
    </rPh>
    <phoneticPr fontId="4"/>
  </si>
  <si>
    <t>３　実施計画事業の総括評価</t>
    <rPh sb="2" eb="4">
      <t>ジッシ</t>
    </rPh>
    <rPh sb="4" eb="6">
      <t>ケイカク</t>
    </rPh>
    <rPh sb="6" eb="8">
      <t>ジギョウ</t>
    </rPh>
    <rPh sb="9" eb="11">
      <t>ソウカツ</t>
    </rPh>
    <rPh sb="11" eb="13">
      <t>ヒョウカ</t>
    </rPh>
    <phoneticPr fontId="4"/>
  </si>
  <si>
    <t>人工・事務事業費・事務事業指標達成度の結果にかかる分析</t>
    <rPh sb="0" eb="2">
      <t>ニンク</t>
    </rPh>
    <rPh sb="3" eb="5">
      <t>ジム</t>
    </rPh>
    <rPh sb="5" eb="8">
      <t>ジギョウヒ</t>
    </rPh>
    <rPh sb="9" eb="11">
      <t>ジム</t>
    </rPh>
    <rPh sb="11" eb="13">
      <t>ジギョウ</t>
    </rPh>
    <rPh sb="13" eb="15">
      <t>シヒョウ</t>
    </rPh>
    <rPh sb="15" eb="17">
      <t>タッセイ</t>
    </rPh>
    <rPh sb="17" eb="18">
      <t>ド</t>
    </rPh>
    <rPh sb="19" eb="21">
      <t>ケッカ</t>
    </rPh>
    <rPh sb="25" eb="27">
      <t>ブンセキ</t>
    </rPh>
    <phoneticPr fontId="4"/>
  </si>
  <si>
    <t>４　平成28年度業務棚卸評価における改善の取組結果</t>
    <rPh sb="2" eb="4">
      <t>ヘイセイ</t>
    </rPh>
    <rPh sb="6" eb="7">
      <t>ネン</t>
    </rPh>
    <rPh sb="7" eb="8">
      <t>ド</t>
    </rPh>
    <rPh sb="8" eb="10">
      <t>ギョウム</t>
    </rPh>
    <rPh sb="10" eb="12">
      <t>タナオロシ</t>
    </rPh>
    <rPh sb="12" eb="14">
      <t>ヒョウカ</t>
    </rPh>
    <rPh sb="18" eb="20">
      <t>カイゼン</t>
    </rPh>
    <rPh sb="21" eb="23">
      <t>トリクミ</t>
    </rPh>
    <rPh sb="23" eb="25">
      <t>ケッカ</t>
    </rPh>
    <phoneticPr fontId="4"/>
  </si>
  <si>
    <t>事務事業名</t>
    <rPh sb="0" eb="2">
      <t>ジム</t>
    </rPh>
    <phoneticPr fontId="4"/>
  </si>
  <si>
    <t>取り組みの結果</t>
    <rPh sb="0" eb="1">
      <t>ト</t>
    </rPh>
    <rPh sb="2" eb="3">
      <t>ク</t>
    </rPh>
    <rPh sb="5" eb="7">
      <t>ケッカ</t>
    </rPh>
    <phoneticPr fontId="4"/>
  </si>
  <si>
    <t>５　新たな行政改革重点推進事業（本項目に記載した場合、別途行革重点推進事業管理表を作成していただきます）</t>
    <rPh sb="2" eb="3">
      <t>アラ</t>
    </rPh>
    <rPh sb="5" eb="7">
      <t>ギョウセイ</t>
    </rPh>
    <rPh sb="7" eb="9">
      <t>カイカク</t>
    </rPh>
    <rPh sb="9" eb="11">
      <t>ジュウテン</t>
    </rPh>
    <rPh sb="11" eb="13">
      <t>スイシン</t>
    </rPh>
    <rPh sb="13" eb="15">
      <t>ジギョウ</t>
    </rPh>
    <rPh sb="16" eb="17">
      <t>ホン</t>
    </rPh>
    <rPh sb="17" eb="19">
      <t>コウモク</t>
    </rPh>
    <rPh sb="20" eb="22">
      <t>キサイ</t>
    </rPh>
    <rPh sb="24" eb="26">
      <t>バアイ</t>
    </rPh>
    <rPh sb="27" eb="29">
      <t>ベット</t>
    </rPh>
    <rPh sb="29" eb="31">
      <t>ギョウカク</t>
    </rPh>
    <rPh sb="31" eb="33">
      <t>ジュウテン</t>
    </rPh>
    <rPh sb="33" eb="35">
      <t>スイシン</t>
    </rPh>
    <rPh sb="35" eb="37">
      <t>ジギョウ</t>
    </rPh>
    <rPh sb="37" eb="39">
      <t>カンリ</t>
    </rPh>
    <rPh sb="39" eb="40">
      <t>ヒョウ</t>
    </rPh>
    <rPh sb="41" eb="43">
      <t>サクセイ</t>
    </rPh>
    <phoneticPr fontId="4"/>
  </si>
  <si>
    <t>重点事項名</t>
    <rPh sb="0" eb="2">
      <t>ジュウテン</t>
    </rPh>
    <rPh sb="2" eb="4">
      <t>ジコウ</t>
    </rPh>
    <rPh sb="4" eb="5">
      <t>メイ</t>
    </rPh>
    <phoneticPr fontId="4"/>
  </si>
  <si>
    <t>取り組みの概要</t>
    <rPh sb="0" eb="1">
      <t>ト</t>
    </rPh>
    <rPh sb="2" eb="3">
      <t>ク</t>
    </rPh>
    <rPh sb="5" eb="7">
      <t>ガイヨウ</t>
    </rPh>
    <phoneticPr fontId="4"/>
  </si>
  <si>
    <t>【プルダウン　※削除しないでください】</t>
    <rPh sb="8" eb="10">
      <t>サクジョ</t>
    </rPh>
    <phoneticPr fontId="4"/>
  </si>
  <si>
    <t>●</t>
    <phoneticPr fontId="4"/>
  </si>
  <si>
    <t>事業実施主体の最適化</t>
    <rPh sb="0" eb="2">
      <t>ジギョウ</t>
    </rPh>
    <rPh sb="2" eb="4">
      <t>ジッシ</t>
    </rPh>
    <rPh sb="4" eb="6">
      <t>シュタイ</t>
    </rPh>
    <rPh sb="7" eb="10">
      <t>サイテキカ</t>
    </rPh>
    <phoneticPr fontId="4"/>
  </si>
  <si>
    <t>Ａ</t>
    <phoneticPr fontId="4"/>
  </si>
  <si>
    <t>特別</t>
    <rPh sb="0" eb="2">
      <t>トクベツ</t>
    </rPh>
    <phoneticPr fontId="4"/>
  </si>
  <si>
    <t>業務の効率化</t>
    <rPh sb="0" eb="2">
      <t>ギョウム</t>
    </rPh>
    <rPh sb="3" eb="6">
      <t>コウリツカ</t>
    </rPh>
    <phoneticPr fontId="4"/>
  </si>
  <si>
    <t>Ｂ</t>
    <phoneticPr fontId="4"/>
  </si>
  <si>
    <t>総人件費の適正化</t>
    <rPh sb="0" eb="1">
      <t>ソウ</t>
    </rPh>
    <rPh sb="1" eb="4">
      <t>ジンケンヒ</t>
    </rPh>
    <rPh sb="5" eb="8">
      <t>テキセイカ</t>
    </rPh>
    <phoneticPr fontId="4"/>
  </si>
  <si>
    <t>Ｃ</t>
    <phoneticPr fontId="4"/>
  </si>
  <si>
    <t>外郭団体の経営改善</t>
    <rPh sb="0" eb="2">
      <t>ガイカク</t>
    </rPh>
    <rPh sb="2" eb="4">
      <t>ダンタイ</t>
    </rPh>
    <rPh sb="5" eb="7">
      <t>ケイエイ</t>
    </rPh>
    <rPh sb="7" eb="9">
      <t>カイゼン</t>
    </rPh>
    <phoneticPr fontId="4"/>
  </si>
  <si>
    <t>Ｄ</t>
    <phoneticPr fontId="4"/>
  </si>
  <si>
    <t>市民サービスの向上</t>
    <rPh sb="0" eb="2">
      <t>シミン</t>
    </rPh>
    <rPh sb="7" eb="9">
      <t>コウジョウ</t>
    </rPh>
    <phoneticPr fontId="4"/>
  </si>
  <si>
    <t>Ｅ</t>
    <phoneticPr fontId="4"/>
  </si>
  <si>
    <t>広域連携の推進</t>
    <rPh sb="0" eb="2">
      <t>コウイキ</t>
    </rPh>
    <rPh sb="2" eb="4">
      <t>レンケイ</t>
    </rPh>
    <rPh sb="5" eb="7">
      <t>スイシン</t>
    </rPh>
    <phoneticPr fontId="4"/>
  </si>
  <si>
    <t>Z</t>
    <phoneticPr fontId="4"/>
  </si>
  <si>
    <t>財源の確保</t>
    <rPh sb="0" eb="2">
      <t>ザイゲン</t>
    </rPh>
    <rPh sb="3" eb="5">
      <t>カクホ</t>
    </rPh>
    <phoneticPr fontId="4"/>
  </si>
  <si>
    <t>実績なし</t>
    <rPh sb="0" eb="2">
      <t>ジッセキ</t>
    </rPh>
    <phoneticPr fontId="4"/>
  </si>
  <si>
    <t>公共施設の適正管理・受益者負担の適正化</t>
    <rPh sb="0" eb="2">
      <t>コウキョウ</t>
    </rPh>
    <rPh sb="2" eb="4">
      <t>シセツ</t>
    </rPh>
    <rPh sb="5" eb="7">
      <t>テキセイ</t>
    </rPh>
    <rPh sb="7" eb="9">
      <t>カンリ</t>
    </rPh>
    <rPh sb="10" eb="13">
      <t>ジュエキシャ</t>
    </rPh>
    <rPh sb="13" eb="15">
      <t>フタン</t>
    </rPh>
    <rPh sb="16" eb="19">
      <t>テキセイカ</t>
    </rPh>
    <phoneticPr fontId="4"/>
  </si>
  <si>
    <t>※（参考）29年度の人数</t>
    <rPh sb="2" eb="4">
      <t>サンコウ</t>
    </rPh>
    <rPh sb="7" eb="9">
      <t>ネンド</t>
    </rPh>
    <rPh sb="10" eb="12">
      <t>ニンズウ</t>
    </rPh>
    <phoneticPr fontId="3"/>
  </si>
  <si>
    <t>-</t>
    <phoneticPr fontId="3"/>
  </si>
  <si>
    <t>-</t>
    <phoneticPr fontId="3"/>
  </si>
  <si>
    <t>該当なし</t>
    <rPh sb="0" eb="2">
      <t>ガイトウ</t>
    </rPh>
    <phoneticPr fontId="3"/>
  </si>
  <si>
    <t>13回</t>
    <rPh sb="2" eb="3">
      <t>カイ</t>
    </rPh>
    <phoneticPr fontId="4"/>
  </si>
  <si>
    <t>10.4人/10万人・年</t>
    <rPh sb="4" eb="5">
      <t>ニン</t>
    </rPh>
    <rPh sb="8" eb="10">
      <t>マンニン</t>
    </rPh>
    <rPh sb="11" eb="12">
      <t>トシ</t>
    </rPh>
    <phoneticPr fontId="4"/>
  </si>
  <si>
    <t>7.3人/10万人・年</t>
    <rPh sb="3" eb="4">
      <t>ニン</t>
    </rPh>
    <rPh sb="7" eb="9">
      <t>マンニン</t>
    </rPh>
    <rPh sb="10" eb="11">
      <t>トシ</t>
    </rPh>
    <phoneticPr fontId="4"/>
  </si>
  <si>
    <t>-</t>
    <phoneticPr fontId="3"/>
  </si>
  <si>
    <t>　保健予防課では、平成29年度から保健所政令市となったことに伴い、自殺対策事業と感染症予防対策事業の2事業を旧保健福祉課から引き継いでいる。
　自殺対策事業では、「こころサポーター養成講座」を4回実施し、目標を上回る養成者数を伸ばすことができた。
　感染症予防対策事業では、インフルエンザ等の流行状況や関連情報をホームページ等で発信し、注意喚起を実施した。</t>
    <rPh sb="1" eb="3">
      <t>ホケン</t>
    </rPh>
    <rPh sb="3" eb="5">
      <t>ヨボウ</t>
    </rPh>
    <rPh sb="5" eb="6">
      <t>カ</t>
    </rPh>
    <rPh sb="9" eb="11">
      <t>ヘイセイ</t>
    </rPh>
    <rPh sb="13" eb="15">
      <t>ネンド</t>
    </rPh>
    <rPh sb="17" eb="20">
      <t>ホケンジョ</t>
    </rPh>
    <rPh sb="20" eb="22">
      <t>セイレイ</t>
    </rPh>
    <rPh sb="22" eb="23">
      <t>シ</t>
    </rPh>
    <rPh sb="30" eb="31">
      <t>トモナ</t>
    </rPh>
    <rPh sb="33" eb="35">
      <t>ジサツ</t>
    </rPh>
    <rPh sb="35" eb="37">
      <t>タイサク</t>
    </rPh>
    <rPh sb="37" eb="39">
      <t>ジギョウ</t>
    </rPh>
    <rPh sb="40" eb="43">
      <t>カンセンショウ</t>
    </rPh>
    <rPh sb="43" eb="45">
      <t>ヨボウ</t>
    </rPh>
    <rPh sb="45" eb="47">
      <t>タイサク</t>
    </rPh>
    <rPh sb="47" eb="49">
      <t>ジギョウ</t>
    </rPh>
    <rPh sb="51" eb="53">
      <t>ジギョウ</t>
    </rPh>
    <rPh sb="54" eb="55">
      <t>キュウ</t>
    </rPh>
    <rPh sb="55" eb="57">
      <t>ホケン</t>
    </rPh>
    <rPh sb="57" eb="59">
      <t>フクシ</t>
    </rPh>
    <rPh sb="59" eb="60">
      <t>カ</t>
    </rPh>
    <rPh sb="62" eb="63">
      <t>ヒ</t>
    </rPh>
    <rPh sb="64" eb="65">
      <t>ツ</t>
    </rPh>
    <rPh sb="72" eb="74">
      <t>ジサツ</t>
    </rPh>
    <rPh sb="74" eb="76">
      <t>タイサク</t>
    </rPh>
    <rPh sb="76" eb="78">
      <t>ジギョウ</t>
    </rPh>
    <rPh sb="90" eb="92">
      <t>ヨウセイ</t>
    </rPh>
    <rPh sb="92" eb="94">
      <t>コウザ</t>
    </rPh>
    <rPh sb="97" eb="98">
      <t>カイ</t>
    </rPh>
    <rPh sb="98" eb="100">
      <t>ジッシ</t>
    </rPh>
    <rPh sb="102" eb="104">
      <t>モクヒョウ</t>
    </rPh>
    <rPh sb="105" eb="107">
      <t>ウワマワ</t>
    </rPh>
    <rPh sb="108" eb="110">
      <t>ヨウセイ</t>
    </rPh>
    <rPh sb="110" eb="111">
      <t>シャ</t>
    </rPh>
    <rPh sb="111" eb="112">
      <t>スウ</t>
    </rPh>
    <rPh sb="113" eb="114">
      <t>ノ</t>
    </rPh>
    <rPh sb="125" eb="128">
      <t>カンセンショウ</t>
    </rPh>
    <rPh sb="128" eb="130">
      <t>ヨボウ</t>
    </rPh>
    <rPh sb="130" eb="132">
      <t>タイサク</t>
    </rPh>
    <rPh sb="132" eb="134">
      <t>ジギョウ</t>
    </rPh>
    <rPh sb="144" eb="145">
      <t>トウ</t>
    </rPh>
    <rPh sb="146" eb="148">
      <t>リュウコウ</t>
    </rPh>
    <rPh sb="148" eb="150">
      <t>ジョウキョウ</t>
    </rPh>
    <rPh sb="151" eb="153">
      <t>カンレン</t>
    </rPh>
    <rPh sb="153" eb="155">
      <t>ジョウホウ</t>
    </rPh>
    <rPh sb="162" eb="163">
      <t>トウ</t>
    </rPh>
    <rPh sb="164" eb="166">
      <t>ハッシン</t>
    </rPh>
    <rPh sb="168" eb="170">
      <t>チュウイ</t>
    </rPh>
    <rPh sb="170" eb="172">
      <t>カンキ</t>
    </rPh>
    <rPh sb="173" eb="175">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</si>
</sst>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
    <numFmt numFmtId="177" formatCode="0.0%"/>
    <numFmt numFmtId="178" formatCode="#,##0_);\(#,##0\)"/>
    <numFmt numFmtId="179" formatCode="0.00_ "/>
    <numFmt numFmtId="180" formatCode="0.000_);[Red]\(0.000\)"/>
  </numFmts>
  <fonts count="26">
    <font>
      <sz val="11"/>
      <color theme="1"/>
      <name val="ＭＳ Ｐゴシック"/>
      <family val="3"/>
      <charset val="128"/>
      <scheme val="minor"/>
    </font>
    <font>
      <sz val="11"/>
      <color theme="1"/>
      <name val="ＭＳ Ｐゴシック"/>
      <family val="3"/>
      <charset val="128"/>
      <scheme val="minor"/>
    </font>
    <font>
      <b/>
      <sz val="14"/>
      <name val="ＭＳ Ｐゴシック"/>
      <family val="3"/>
      <charset val="128"/>
      <scheme val="minor"/>
    </font>
    <font>
      <sz val="6"/>
      <name val="ＭＳ Ｐゴシック"/>
      <family val="3"/>
      <charset val="128"/>
      <scheme val="minor"/>
    </font>
    <font>
      <sz val="6"/>
      <name val="ＭＳ Ｐゴシック"/>
      <family val="3"/>
      <charset val="128"/>
    </font>
    <font>
      <sz val="9"/>
      <name val="ＭＳ Ｐゴシック"/>
      <family val="3"/>
      <charset val="128"/>
      <scheme val="minor"/>
    </font>
    <font>
      <sz val="8"/>
      <name val="ＭＳ Ｐゴシック"/>
      <family val="3"/>
      <charset val="128"/>
      <scheme val="minor"/>
    </font>
    <font>
      <b/>
      <sz val="9"/>
      <name val="ＭＳ Ｐゴシック"/>
      <family val="3"/>
      <charset val="128"/>
      <scheme val="minor"/>
    </font>
    <font>
      <sz val="9"/>
      <color theme="0"/>
      <name val="ＭＳ Ｐゴシック"/>
      <family val="3"/>
      <charset val="128"/>
      <scheme val="minor"/>
    </font>
    <font>
      <sz val="11"/>
      <color theme="0"/>
      <name val="ＭＳ Ｐゴシック"/>
      <family val="3"/>
      <charset val="128"/>
      <scheme val="minor"/>
    </font>
    <font>
      <sz val="9"/>
      <color theme="1"/>
      <name val="ＭＳ Ｐゴシック"/>
      <family val="3"/>
      <charset val="128"/>
      <scheme val="minor"/>
    </font>
    <font>
      <sz val="8.5"/>
      <color theme="1"/>
      <name val="ＭＳ Ｐゴシック"/>
      <family val="3"/>
      <charset val="128"/>
      <scheme val="minor"/>
    </font>
    <font>
      <sz val="8"/>
      <color theme="1"/>
      <name val="ＭＳ Ｐゴシック"/>
      <family val="3"/>
      <charset val="128"/>
      <scheme val="minor"/>
    </font>
    <font>
      <sz val="12"/>
      <name val="ＭＳ Ｐゴシック"/>
      <family val="3"/>
      <charset val="128"/>
      <scheme val="minor"/>
    </font>
    <font>
      <sz val="11"/>
      <name val="ＭＳ Ｐゴシック"/>
      <family val="3"/>
      <charset val="128"/>
    </font>
    <font>
      <sz val="11"/>
      <name val="ＭＳ Ｐ明朝"/>
      <family val="1"/>
      <charset val="128"/>
    </font>
    <font>
      <sz val="14"/>
      <name val="ＭＳ ゴシック"/>
      <family val="3"/>
      <charset val="128"/>
    </font>
    <font>
      <sz val="12"/>
      <name val="ＭＳ ゴシック"/>
      <family val="3"/>
      <charset val="128"/>
    </font>
    <font>
      <sz val="11"/>
      <name val="ＭＳ Ｐゴシック"/>
      <family val="3"/>
      <charset val="128"/>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9"/>
      <color theme="1" tint="0.249977111117893"/>
      <name val="ＭＳ Ｐゴシック"/>
      <family val="3"/>
      <charset val="128"/>
      <scheme val="minor"/>
    </font>
    <font>
      <sz val="9"/>
      <color theme="0" tint="-0.499984740745262"/>
      <name val="ＭＳ Ｐゴシック"/>
      <family val="3"/>
      <charset val="128"/>
      <scheme val="minor"/>
    </font>
    <font>
      <b/>
      <sz val="9"/>
      <color theme="0" tint="-0.499984740745262"/>
      <name val="ＭＳ Ｐゴシック"/>
      <family val="3"/>
      <charset val="128"/>
      <scheme val="minor"/>
    </font>
  </fonts>
  <fills count="6">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rgb="FF66FF99"/>
        <bgColor indexed="64"/>
      </patternFill>
    </fill>
    <fill>
      <patternFill patternType="solid">
        <fgColor theme="1" tint="0.249977111117893"/>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29">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4" fillId="0" borderId="0">
      <alignment vertical="center"/>
    </xf>
    <xf numFmtId="9" fontId="19" fillId="0" borderId="0" applyFont="0" applyFill="0" applyBorder="0" applyAlignment="0" applyProtection="0">
      <alignment vertical="center"/>
    </xf>
    <xf numFmtId="9" fontId="20" fillId="0" borderId="0" applyFont="0" applyFill="0" applyBorder="0" applyAlignment="0" applyProtection="0">
      <alignment vertical="center"/>
    </xf>
    <xf numFmtId="9" fontId="19" fillId="0" borderId="0" applyFont="0" applyFill="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9" fontId="19" fillId="0" borderId="0" applyFont="0" applyFill="0" applyBorder="0" applyAlignment="0" applyProtection="0">
      <alignment vertical="center"/>
    </xf>
    <xf numFmtId="9" fontId="20" fillId="0" borderId="0" applyFont="0" applyFill="0" applyBorder="0" applyAlignment="0" applyProtection="0">
      <alignment vertical="center"/>
    </xf>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1" fillId="0" borderId="0" applyFont="0" applyFill="0" applyBorder="0" applyAlignment="0" applyProtection="0">
      <alignment vertical="center"/>
    </xf>
    <xf numFmtId="38" fontId="19" fillId="0" borderId="0" applyFont="0" applyFill="0" applyBorder="0" applyAlignment="0" applyProtection="0">
      <alignment vertical="center"/>
    </xf>
    <xf numFmtId="38" fontId="1" fillId="0" borderId="0" applyFont="0" applyFill="0" applyBorder="0" applyAlignment="0" applyProtection="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38" fontId="1" fillId="0" borderId="0" applyFont="0" applyFill="0" applyBorder="0" applyAlignment="0" applyProtection="0">
      <alignment vertical="center"/>
    </xf>
    <xf numFmtId="0" fontId="22" fillId="0" borderId="0">
      <alignment vertical="center"/>
    </xf>
    <xf numFmtId="0" fontId="22" fillId="0" borderId="0">
      <alignment vertical="center"/>
    </xf>
    <xf numFmtId="0" fontId="19" fillId="0" borderId="0">
      <alignment vertical="center"/>
    </xf>
    <xf numFmtId="0" fontId="20" fillId="0" borderId="0">
      <alignment vertical="center"/>
    </xf>
    <xf numFmtId="0" fontId="20" fillId="0" borderId="0">
      <alignment vertical="center"/>
    </xf>
    <xf numFmtId="0" fontId="1" fillId="0" borderId="0">
      <alignment vertical="center"/>
    </xf>
    <xf numFmtId="0" fontId="14" fillId="0" borderId="0">
      <alignment vertical="center"/>
    </xf>
    <xf numFmtId="0" fontId="1" fillId="0" borderId="0">
      <alignment vertical="center"/>
    </xf>
  </cellStyleXfs>
  <cellXfs count="369">
    <xf numFmtId="0" fontId="0" fillId="0" borderId="0" xfId="0"/>
    <xf numFmtId="0" fontId="2" fillId="0" borderId="0" xfId="0" applyFont="1" applyFill="1" applyAlignment="1">
      <alignment horizontal="center" vertical="center"/>
    </xf>
    <xf numFmtId="0" fontId="2" fillId="0" borderId="0" xfId="0" applyFont="1" applyFill="1" applyAlignment="1">
      <alignment horizontal="center" vertical="center" shrinkToFit="1"/>
    </xf>
    <xf numFmtId="0" fontId="5" fillId="0" borderId="0" xfId="0" applyFont="1" applyFill="1"/>
    <xf numFmtId="0" fontId="5" fillId="0" borderId="0" xfId="0" applyFont="1"/>
    <xf numFmtId="0" fontId="5" fillId="0" borderId="0" xfId="0" applyFont="1" applyBorder="1" applyAlignment="1"/>
    <xf numFmtId="0" fontId="2" fillId="0" borderId="0" xfId="0" applyFont="1" applyAlignment="1">
      <alignment horizontal="center" vertical="center"/>
    </xf>
    <xf numFmtId="0" fontId="5" fillId="0" borderId="0" xfId="0" applyFont="1" applyFill="1" applyAlignment="1">
      <alignment shrinkToFit="1"/>
    </xf>
    <xf numFmtId="0" fontId="5" fillId="0" borderId="0" xfId="0" applyFont="1" applyBorder="1"/>
    <xf numFmtId="0" fontId="5" fillId="0" borderId="0" xfId="0" applyFont="1" applyBorder="1" applyAlignment="1">
      <alignment horizontal="center"/>
    </xf>
    <xf numFmtId="0" fontId="5" fillId="0" borderId="0" xfId="0" applyFont="1" applyFill="1" applyBorder="1" applyAlignment="1">
      <alignment vertical="center"/>
    </xf>
    <xf numFmtId="0" fontId="5" fillId="0" borderId="0" xfId="0" applyFont="1" applyAlignment="1">
      <alignment horizontal="right"/>
    </xf>
    <xf numFmtId="0" fontId="7" fillId="0" borderId="0" xfId="0" applyFont="1" applyAlignment="1"/>
    <xf numFmtId="0" fontId="5" fillId="0" borderId="0" xfId="0" applyFont="1" applyFill="1" applyBorder="1" applyAlignment="1"/>
    <xf numFmtId="0" fontId="5" fillId="0" borderId="0" xfId="0" applyFont="1" applyFill="1" applyBorder="1"/>
    <xf numFmtId="0" fontId="7" fillId="0" borderId="0" xfId="0" applyFont="1"/>
    <xf numFmtId="0" fontId="5" fillId="0" borderId="0" xfId="0" applyFont="1" applyBorder="1" applyAlignment="1">
      <alignment vertical="center"/>
    </xf>
    <xf numFmtId="0" fontId="5" fillId="0" borderId="0" xfId="0" applyFont="1" applyBorder="1" applyAlignment="1">
      <alignment horizontal="center" vertical="center" wrapText="1"/>
    </xf>
    <xf numFmtId="177" fontId="5" fillId="0" borderId="0" xfId="0" applyNumberFormat="1" applyFont="1" applyBorder="1" applyAlignment="1">
      <alignment horizontal="center" vertical="center"/>
    </xf>
    <xf numFmtId="0" fontId="5" fillId="0" borderId="0" xfId="0" applyFont="1" applyBorder="1" applyAlignment="1">
      <alignment horizontal="center" vertical="center"/>
    </xf>
    <xf numFmtId="176" fontId="5" fillId="0" borderId="0" xfId="0" applyNumberFormat="1" applyFont="1"/>
    <xf numFmtId="0" fontId="5" fillId="0" borderId="0" xfId="0" applyFont="1" applyFill="1" applyBorder="1" applyAlignment="1">
      <alignment horizontal="center" vertical="center" wrapText="1"/>
    </xf>
    <xf numFmtId="0" fontId="5" fillId="0" borderId="0" xfId="0" applyFont="1" applyAlignment="1">
      <alignment vertical="center"/>
    </xf>
    <xf numFmtId="0" fontId="15" fillId="4" borderId="4" xfId="3" applyFont="1" applyFill="1" applyBorder="1" applyAlignment="1">
      <alignment vertical="center" wrapText="1"/>
    </xf>
    <xf numFmtId="180" fontId="16" fillId="0" borderId="4" xfId="0" applyNumberFormat="1" applyFont="1" applyFill="1" applyBorder="1" applyAlignment="1" applyProtection="1">
      <alignment horizontal="center" vertical="center" shrinkToFit="1"/>
      <protection locked="0"/>
    </xf>
    <xf numFmtId="0" fontId="0" fillId="0" borderId="22" xfId="0" applyFill="1" applyBorder="1" applyAlignment="1">
      <alignment vertical="center" wrapText="1"/>
    </xf>
    <xf numFmtId="3" fontId="0" fillId="0" borderId="22" xfId="0" applyNumberFormat="1" applyFill="1" applyBorder="1" applyAlignment="1">
      <alignment vertical="center" wrapText="1"/>
    </xf>
    <xf numFmtId="0" fontId="5" fillId="0" borderId="0" xfId="0" applyFont="1" applyAlignment="1">
      <alignment shrinkToFit="1"/>
    </xf>
    <xf numFmtId="0" fontId="16" fillId="0" borderId="4" xfId="0" applyFont="1" applyFill="1" applyBorder="1" applyAlignment="1" applyProtection="1">
      <alignment vertical="center" wrapText="1"/>
      <protection locked="0"/>
    </xf>
    <xf numFmtId="49" fontId="17" fillId="0" borderId="4" xfId="0" applyNumberFormat="1" applyFont="1" applyFill="1" applyBorder="1" applyAlignment="1" applyProtection="1">
      <alignment horizontal="left" vertical="center" wrapText="1"/>
      <protection locked="0"/>
    </xf>
    <xf numFmtId="0" fontId="17" fillId="0" borderId="4" xfId="0" applyFont="1" applyFill="1" applyBorder="1" applyAlignment="1" applyProtection="1">
      <alignment horizontal="left" vertical="center" wrapText="1"/>
      <protection locked="0"/>
    </xf>
    <xf numFmtId="180" fontId="17" fillId="0" borderId="4" xfId="0" applyNumberFormat="1" applyFont="1" applyFill="1" applyBorder="1" applyAlignment="1" applyProtection="1">
      <alignment horizontal="center" vertical="center" shrinkToFit="1"/>
      <protection locked="0"/>
    </xf>
    <xf numFmtId="0" fontId="5" fillId="0" borderId="0" xfId="0" applyFont="1" applyFill="1" applyBorder="1" applyAlignment="1">
      <alignment vertical="center" shrinkToFit="1"/>
    </xf>
    <xf numFmtId="38" fontId="8" fillId="0" borderId="0" xfId="1" applyFont="1" applyFill="1" applyBorder="1" applyAlignment="1">
      <alignment vertical="center" wrapText="1"/>
    </xf>
    <xf numFmtId="0" fontId="9" fillId="0" borderId="0" xfId="0" applyFont="1" applyBorder="1" applyAlignment="1"/>
    <xf numFmtId="38" fontId="8" fillId="0" borderId="0" xfId="0" applyNumberFormat="1" applyFont="1" applyBorder="1" applyAlignment="1"/>
    <xf numFmtId="38" fontId="8" fillId="0" borderId="0" xfId="1" applyFont="1" applyBorder="1" applyAlignment="1">
      <alignment vertical="center" wrapText="1"/>
    </xf>
    <xf numFmtId="0" fontId="9" fillId="0" borderId="0" xfId="0" applyFont="1" applyBorder="1" applyAlignment="1">
      <alignment vertical="center" wrapText="1"/>
    </xf>
    <xf numFmtId="0" fontId="18" fillId="0" borderId="0" xfId="0" applyFont="1" applyAlignment="1">
      <alignment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shrinkToFit="1"/>
    </xf>
    <xf numFmtId="0" fontId="5" fillId="0" borderId="0" xfId="0" applyFont="1" applyFill="1" applyBorder="1" applyAlignment="1">
      <alignment vertical="center" wrapText="1"/>
    </xf>
    <xf numFmtId="0" fontId="5" fillId="0" borderId="0" xfId="0" applyFont="1" applyBorder="1" applyAlignment="1">
      <alignment horizontal="left" vertical="center" wrapText="1"/>
    </xf>
    <xf numFmtId="0" fontId="5" fillId="0" borderId="0" xfId="0" applyFont="1" applyBorder="1" applyAlignment="1">
      <alignment horizontal="left" vertical="center" shrinkToFit="1"/>
    </xf>
    <xf numFmtId="0" fontId="5" fillId="2" borderId="4" xfId="0" applyFont="1" applyFill="1" applyBorder="1" applyAlignment="1">
      <alignment horizontal="center" vertical="center"/>
    </xf>
    <xf numFmtId="0" fontId="5" fillId="0" borderId="0" xfId="0" applyFont="1" applyFill="1" applyBorder="1" applyAlignment="1">
      <alignment horizontal="left" vertical="center" shrinkToFit="1"/>
    </xf>
    <xf numFmtId="0" fontId="5" fillId="0" borderId="0"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4" xfId="0" applyFont="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4" xfId="0" applyFont="1" applyFill="1" applyBorder="1" applyAlignment="1">
      <alignment horizontal="left" vertical="center"/>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2"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38" fontId="8" fillId="0" borderId="0" xfId="1" applyFont="1" applyFill="1" applyBorder="1" applyAlignment="1">
      <alignment vertical="center" wrapText="1"/>
    </xf>
    <xf numFmtId="0" fontId="9" fillId="0" borderId="0" xfId="0" applyFont="1" applyBorder="1" applyAlignment="1"/>
    <xf numFmtId="38" fontId="8" fillId="0" borderId="0" xfId="0" applyNumberFormat="1" applyFont="1" applyBorder="1" applyAlignment="1"/>
    <xf numFmtId="38" fontId="8" fillId="0" borderId="0" xfId="1" applyFont="1" applyBorder="1" applyAlignment="1">
      <alignment vertical="center" wrapText="1"/>
    </xf>
    <xf numFmtId="0" fontId="9" fillId="0" borderId="0" xfId="0" applyFont="1" applyBorder="1" applyAlignment="1">
      <alignment vertical="center" wrapText="1"/>
    </xf>
    <xf numFmtId="0" fontId="18" fillId="0" borderId="0" xfId="0" applyFont="1" applyAlignment="1">
      <alignment vertical="center"/>
    </xf>
    <xf numFmtId="179" fontId="6" fillId="0" borderId="0" xfId="0" applyNumberFormat="1" applyFont="1" applyFill="1" applyBorder="1" applyAlignment="1">
      <alignment vertical="center"/>
    </xf>
    <xf numFmtId="0" fontId="6" fillId="0" borderId="0" xfId="0" applyFont="1" applyBorder="1" applyAlignment="1">
      <alignment vertical="center"/>
    </xf>
    <xf numFmtId="38" fontId="8" fillId="0" borderId="6" xfId="0" applyNumberFormat="1" applyFont="1" applyBorder="1" applyAlignment="1">
      <alignment horizontal="left"/>
    </xf>
    <xf numFmtId="38" fontId="8" fillId="0" borderId="6" xfId="1" applyFont="1" applyBorder="1" applyAlignment="1">
      <alignment horizontal="left" vertical="center" wrapText="1"/>
    </xf>
    <xf numFmtId="49" fontId="5" fillId="2" borderId="4" xfId="0" applyNumberFormat="1" applyFont="1" applyFill="1" applyBorder="1" applyAlignment="1">
      <alignment horizontal="center" vertical="center"/>
    </xf>
    <xf numFmtId="38" fontId="5" fillId="0" borderId="23" xfId="1" applyFont="1" applyFill="1" applyBorder="1" applyAlignment="1">
      <alignment horizontal="right" vertical="center" shrinkToFit="1"/>
    </xf>
    <xf numFmtId="38" fontId="5" fillId="0" borderId="24" xfId="1" applyFont="1" applyFill="1" applyBorder="1" applyAlignment="1">
      <alignment horizontal="right" vertical="center" shrinkToFit="1"/>
    </xf>
    <xf numFmtId="38" fontId="5" fillId="0" borderId="25" xfId="1" applyFont="1" applyFill="1" applyBorder="1" applyAlignment="1">
      <alignment horizontal="right" vertical="center" shrinkToFit="1"/>
    </xf>
    <xf numFmtId="38" fontId="8" fillId="0" borderId="11" xfId="1" applyFont="1" applyFill="1" applyBorder="1" applyAlignment="1">
      <alignment horizontal="left" vertical="center" wrapText="1"/>
    </xf>
    <xf numFmtId="38" fontId="8" fillId="0" borderId="0" xfId="1" applyFont="1" applyFill="1" applyBorder="1" applyAlignment="1">
      <alignment horizontal="left" vertical="center" wrapText="1"/>
    </xf>
    <xf numFmtId="38" fontId="8" fillId="0" borderId="0" xfId="0" applyNumberFormat="1" applyFont="1" applyBorder="1" applyAlignment="1">
      <alignment horizontal="left"/>
    </xf>
    <xf numFmtId="38" fontId="8" fillId="0" borderId="0" xfId="1"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179" fontId="5" fillId="3" borderId="5" xfId="0" applyNumberFormat="1" applyFont="1" applyFill="1" applyBorder="1" applyAlignment="1">
      <alignment horizontal="center" vertical="center" shrinkToFit="1"/>
    </xf>
    <xf numFmtId="179" fontId="5" fillId="3" borderId="6" xfId="0" applyNumberFormat="1" applyFont="1" applyFill="1" applyBorder="1" applyAlignment="1">
      <alignment horizontal="center" vertical="center" shrinkToFit="1"/>
    </xf>
    <xf numFmtId="179" fontId="5" fillId="3" borderId="11" xfId="0" applyNumberFormat="1" applyFont="1" applyFill="1" applyBorder="1" applyAlignment="1">
      <alignment horizontal="center" vertical="center" shrinkToFit="1"/>
    </xf>
    <xf numFmtId="179" fontId="5" fillId="3" borderId="0" xfId="0" applyNumberFormat="1" applyFont="1" applyFill="1" applyBorder="1" applyAlignment="1">
      <alignment horizontal="center" vertical="center" shrinkToFit="1"/>
    </xf>
    <xf numFmtId="0" fontId="5" fillId="0" borderId="5" xfId="0" applyFont="1" applyFill="1" applyBorder="1" applyAlignment="1">
      <alignment horizontal="center" vertical="center" shrinkToFit="1"/>
    </xf>
    <xf numFmtId="0" fontId="5" fillId="0" borderId="6" xfId="0" applyFont="1" applyFill="1" applyBorder="1" applyAlignment="1">
      <alignment horizontal="center" vertical="center" shrinkToFit="1"/>
    </xf>
    <xf numFmtId="0" fontId="5" fillId="0" borderId="7" xfId="0" applyFont="1" applyFill="1" applyBorder="1" applyAlignment="1">
      <alignment horizontal="center" vertical="center" shrinkToFit="1"/>
    </xf>
    <xf numFmtId="0" fontId="5" fillId="0" borderId="1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0" borderId="12" xfId="0" applyFont="1" applyFill="1" applyBorder="1" applyAlignment="1">
      <alignment horizontal="center" vertical="center" shrinkToFit="1"/>
    </xf>
    <xf numFmtId="38" fontId="5" fillId="0" borderId="5" xfId="1" applyFont="1" applyBorder="1" applyAlignment="1">
      <alignment horizontal="center" vertical="center" wrapText="1" shrinkToFit="1"/>
    </xf>
    <xf numFmtId="38" fontId="5" fillId="0" borderId="6" xfId="1" applyFont="1" applyBorder="1" applyAlignment="1">
      <alignment horizontal="center" vertical="center" wrapText="1" shrinkToFit="1"/>
    </xf>
    <xf numFmtId="38" fontId="5" fillId="0" borderId="7" xfId="1" applyFont="1" applyBorder="1" applyAlignment="1">
      <alignment horizontal="center" vertical="center" wrapText="1" shrinkToFit="1"/>
    </xf>
    <xf numFmtId="38" fontId="5" fillId="0" borderId="8" xfId="1" applyFont="1" applyBorder="1" applyAlignment="1">
      <alignment horizontal="center" vertical="center" wrapText="1" shrinkToFit="1"/>
    </xf>
    <xf numFmtId="38" fontId="5" fillId="0" borderId="9" xfId="1" applyFont="1" applyBorder="1" applyAlignment="1">
      <alignment horizontal="center" vertical="center" wrapText="1" shrinkToFit="1"/>
    </xf>
    <xf numFmtId="38" fontId="5" fillId="0" borderId="10" xfId="1" applyFont="1" applyBorder="1" applyAlignment="1">
      <alignment horizontal="center" vertical="center" wrapText="1" shrinkToFit="1"/>
    </xf>
    <xf numFmtId="38" fontId="5" fillId="0" borderId="5" xfId="1" applyFont="1" applyBorder="1" applyAlignment="1">
      <alignment horizontal="center" vertical="center" wrapText="1"/>
    </xf>
    <xf numFmtId="38" fontId="5" fillId="0" borderId="6" xfId="1" applyFont="1" applyBorder="1" applyAlignment="1">
      <alignment horizontal="center" vertical="center" wrapText="1"/>
    </xf>
    <xf numFmtId="38" fontId="5" fillId="0" borderId="7" xfId="1" applyFont="1" applyBorder="1" applyAlignment="1">
      <alignment horizontal="center" vertical="center" wrapText="1"/>
    </xf>
    <xf numFmtId="38" fontId="5" fillId="0" borderId="8" xfId="1" applyFont="1" applyBorder="1" applyAlignment="1">
      <alignment horizontal="center" vertical="center" wrapText="1"/>
    </xf>
    <xf numFmtId="38" fontId="5" fillId="0" borderId="9" xfId="1" applyFont="1" applyBorder="1" applyAlignment="1">
      <alignment horizontal="center" vertical="center" wrapText="1"/>
    </xf>
    <xf numFmtId="38" fontId="5" fillId="0" borderId="10" xfId="1" applyFont="1" applyBorder="1" applyAlignment="1">
      <alignment horizontal="center" vertical="center" wrapText="1"/>
    </xf>
    <xf numFmtId="49" fontId="5" fillId="2" borderId="5"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12" xfId="0"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9" xfId="0" applyNumberFormat="1" applyFont="1" applyFill="1" applyBorder="1" applyAlignment="1">
      <alignment horizontal="center" vertical="center"/>
    </xf>
    <xf numFmtId="49" fontId="5" fillId="2" borderId="10" xfId="0" applyNumberFormat="1" applyFont="1" applyFill="1" applyBorder="1" applyAlignment="1">
      <alignment horizontal="center" vertical="center"/>
    </xf>
    <xf numFmtId="179" fontId="5" fillId="0" borderId="4" xfId="0" applyNumberFormat="1" applyFont="1" applyBorder="1" applyAlignment="1">
      <alignment horizontal="center" vertical="center" shrinkToFit="1"/>
    </xf>
    <xf numFmtId="38" fontId="5" fillId="0" borderId="5" xfId="1" applyFont="1" applyFill="1" applyBorder="1" applyAlignment="1">
      <alignment horizontal="right" vertical="center" shrinkToFit="1"/>
    </xf>
    <xf numFmtId="38" fontId="5" fillId="0" borderId="6" xfId="1" applyFont="1" applyFill="1" applyBorder="1" applyAlignment="1">
      <alignment horizontal="right" vertical="center" shrinkToFit="1"/>
    </xf>
    <xf numFmtId="38" fontId="5" fillId="0" borderId="7" xfId="1" applyFont="1" applyFill="1" applyBorder="1" applyAlignment="1">
      <alignment horizontal="right" vertical="center" shrinkToFit="1"/>
    </xf>
    <xf numFmtId="38" fontId="8" fillId="0" borderId="5" xfId="1" applyFont="1" applyFill="1" applyBorder="1" applyAlignment="1">
      <alignment horizontal="left" vertical="center" wrapText="1"/>
    </xf>
    <xf numFmtId="38" fontId="8" fillId="0" borderId="6" xfId="1" applyFont="1" applyFill="1" applyBorder="1" applyAlignment="1">
      <alignment horizontal="left"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179" fontId="5" fillId="3" borderId="8" xfId="0" applyNumberFormat="1" applyFont="1" applyFill="1" applyBorder="1" applyAlignment="1">
      <alignment horizontal="center" vertical="center" shrinkToFit="1"/>
    </xf>
    <xf numFmtId="179" fontId="5" fillId="3" borderId="9" xfId="0" applyNumberFormat="1" applyFont="1" applyFill="1" applyBorder="1" applyAlignment="1">
      <alignment horizontal="center" vertical="center" shrinkToFit="1"/>
    </xf>
    <xf numFmtId="38" fontId="5" fillId="0" borderId="14" xfId="1" applyFont="1" applyBorder="1" applyAlignment="1">
      <alignment horizontal="right" vertical="center" shrinkToFit="1"/>
    </xf>
    <xf numFmtId="38" fontId="5" fillId="0" borderId="15" xfId="1" applyFont="1" applyBorder="1" applyAlignment="1">
      <alignment horizontal="right" vertical="center" shrinkToFit="1"/>
    </xf>
    <xf numFmtId="38" fontId="5" fillId="0" borderId="16" xfId="1" applyFont="1" applyBorder="1" applyAlignment="1">
      <alignment horizontal="right" vertical="center" shrinkToFit="1"/>
    </xf>
    <xf numFmtId="38" fontId="5" fillId="0" borderId="11" xfId="1" applyFont="1" applyBorder="1" applyAlignment="1">
      <alignment horizontal="center" vertical="center" wrapText="1"/>
    </xf>
    <xf numFmtId="38" fontId="5" fillId="0" borderId="0" xfId="1" applyFont="1" applyBorder="1" applyAlignment="1">
      <alignment horizontal="center" vertical="center" wrapText="1"/>
    </xf>
    <xf numFmtId="38" fontId="5" fillId="0" borderId="12" xfId="1" applyFont="1" applyBorder="1" applyAlignment="1">
      <alignment horizontal="center" vertical="center" wrapText="1"/>
    </xf>
    <xf numFmtId="38" fontId="5" fillId="0" borderId="26" xfId="1" applyFont="1" applyFill="1" applyBorder="1" applyAlignment="1">
      <alignment horizontal="center" vertical="center" shrinkToFit="1"/>
    </xf>
    <xf numFmtId="38" fontId="5" fillId="0" borderId="27" xfId="1" applyFont="1" applyFill="1" applyBorder="1" applyAlignment="1">
      <alignment horizontal="center" vertical="center" shrinkToFit="1"/>
    </xf>
    <xf numFmtId="38" fontId="5" fillId="0" borderId="28" xfId="1" applyFont="1" applyFill="1" applyBorder="1" applyAlignment="1">
      <alignment horizontal="center" vertical="center" shrinkToFit="1"/>
    </xf>
    <xf numFmtId="0" fontId="5" fillId="3" borderId="5" xfId="0" applyFont="1" applyFill="1" applyBorder="1" applyAlignment="1">
      <alignment horizontal="center" vertical="center"/>
    </xf>
    <xf numFmtId="0" fontId="5" fillId="3" borderId="11" xfId="0" applyFont="1" applyFill="1" applyBorder="1" applyAlignment="1">
      <alignment horizontal="center" vertical="center"/>
    </xf>
    <xf numFmtId="0" fontId="5" fillId="0" borderId="4" xfId="0" applyFont="1" applyFill="1" applyBorder="1" applyAlignment="1">
      <alignment horizontal="left"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38" fontId="5" fillId="0" borderId="23" xfId="1" applyFont="1" applyBorder="1" applyAlignment="1">
      <alignment horizontal="right" vertical="center" shrinkToFit="1"/>
    </xf>
    <xf numFmtId="38" fontId="5" fillId="0" borderId="24" xfId="1" applyFont="1" applyBorder="1" applyAlignment="1">
      <alignment horizontal="right" vertical="center" shrinkToFit="1"/>
    </xf>
    <xf numFmtId="38" fontId="5" fillId="0" borderId="25" xfId="1" applyFont="1" applyBorder="1" applyAlignment="1">
      <alignment horizontal="right" vertical="center" shrinkToFit="1"/>
    </xf>
    <xf numFmtId="38" fontId="5" fillId="0" borderId="5" xfId="1" applyFont="1" applyBorder="1" applyAlignment="1">
      <alignment horizontal="left" vertical="center" wrapText="1"/>
    </xf>
    <xf numFmtId="38" fontId="5" fillId="0" borderId="6" xfId="1" applyFont="1" applyBorder="1" applyAlignment="1">
      <alignment horizontal="left" vertical="center" wrapText="1"/>
    </xf>
    <xf numFmtId="38" fontId="5" fillId="0" borderId="7" xfId="1" applyFont="1" applyBorder="1" applyAlignment="1">
      <alignment horizontal="left" vertical="center" wrapText="1"/>
    </xf>
    <xf numFmtId="38" fontId="5" fillId="0" borderId="11" xfId="1" applyFont="1" applyBorder="1" applyAlignment="1">
      <alignment horizontal="left" vertical="center" wrapText="1"/>
    </xf>
    <xf numFmtId="38" fontId="5" fillId="0" borderId="0" xfId="1" applyFont="1" applyBorder="1" applyAlignment="1">
      <alignment horizontal="left" vertical="center" wrapText="1"/>
    </xf>
    <xf numFmtId="38" fontId="5" fillId="0" borderId="12" xfId="1" applyFont="1" applyBorder="1" applyAlignment="1">
      <alignment horizontal="left" vertical="center" wrapText="1"/>
    </xf>
    <xf numFmtId="38" fontId="5" fillId="3" borderId="14" xfId="1" applyFont="1" applyFill="1" applyBorder="1" applyAlignment="1">
      <alignment horizontal="right" vertical="center" shrinkToFit="1"/>
    </xf>
    <xf numFmtId="38" fontId="5" fillId="3" borderId="15" xfId="1" applyFont="1" applyFill="1" applyBorder="1" applyAlignment="1">
      <alignment horizontal="right" vertical="center" shrinkToFit="1"/>
    </xf>
    <xf numFmtId="38" fontId="5" fillId="3" borderId="16" xfId="1" applyFont="1" applyFill="1" applyBorder="1" applyAlignment="1">
      <alignment horizontal="right" vertical="center" shrinkToFit="1"/>
    </xf>
    <xf numFmtId="0" fontId="5" fillId="0" borderId="4" xfId="0" applyFont="1" applyBorder="1" applyAlignment="1">
      <alignment horizontal="center" vertical="center" wrapText="1"/>
    </xf>
    <xf numFmtId="38" fontId="5" fillId="0" borderId="26" xfId="1" applyFont="1" applyBorder="1" applyAlignment="1">
      <alignment horizontal="right" vertical="center" shrinkToFit="1"/>
    </xf>
    <xf numFmtId="38" fontId="5" fillId="0" borderId="27" xfId="1" applyFont="1" applyBorder="1" applyAlignment="1">
      <alignment horizontal="right" vertical="center" shrinkToFit="1"/>
    </xf>
    <xf numFmtId="38" fontId="5" fillId="0" borderId="28" xfId="1" applyFont="1" applyBorder="1" applyAlignment="1">
      <alignment horizontal="right" vertical="center" shrinkToFit="1"/>
    </xf>
    <xf numFmtId="0" fontId="5" fillId="0" borderId="13" xfId="0" applyFont="1" applyFill="1" applyBorder="1" applyAlignment="1">
      <alignment horizontal="center" vertical="center"/>
    </xf>
    <xf numFmtId="0" fontId="5" fillId="0" borderId="17" xfId="0" applyFont="1" applyFill="1" applyBorder="1" applyAlignment="1">
      <alignment horizontal="center" vertical="center"/>
    </xf>
    <xf numFmtId="38" fontId="5" fillId="0" borderId="8" xfId="1" applyFont="1" applyBorder="1" applyAlignment="1">
      <alignment horizontal="left" vertical="center" wrapText="1"/>
    </xf>
    <xf numFmtId="38" fontId="5" fillId="0" borderId="9" xfId="1" applyFont="1" applyBorder="1" applyAlignment="1">
      <alignment horizontal="left" vertical="center" wrapText="1"/>
    </xf>
    <xf numFmtId="38" fontId="5" fillId="0" borderId="10" xfId="1" applyFont="1" applyBorder="1" applyAlignment="1">
      <alignment horizontal="left" vertical="center" wrapText="1"/>
    </xf>
    <xf numFmtId="0" fontId="7"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38" fontId="5" fillId="0" borderId="11" xfId="1" applyFont="1" applyFill="1" applyBorder="1" applyAlignment="1">
      <alignment horizontal="right" vertical="center" wrapText="1" shrinkToFit="1"/>
    </xf>
    <xf numFmtId="38" fontId="5" fillId="0" borderId="0" xfId="1" applyFont="1" applyFill="1" applyBorder="1" applyAlignment="1">
      <alignment horizontal="right" vertical="center" shrinkToFit="1"/>
    </xf>
    <xf numFmtId="38" fontId="5" fillId="0" borderId="12" xfId="1" applyFont="1" applyFill="1" applyBorder="1" applyAlignment="1">
      <alignment horizontal="right" vertical="center" shrinkToFit="1"/>
    </xf>
    <xf numFmtId="38" fontId="5" fillId="0" borderId="5" xfId="1" applyFont="1" applyBorder="1" applyAlignment="1">
      <alignment horizontal="left" vertical="center" wrapText="1" shrinkToFit="1"/>
    </xf>
    <xf numFmtId="38" fontId="5" fillId="0" borderId="6" xfId="1" applyFont="1" applyBorder="1" applyAlignment="1">
      <alignment horizontal="left" vertical="center" wrapText="1" shrinkToFit="1"/>
    </xf>
    <xf numFmtId="38" fontId="5" fillId="0" borderId="7" xfId="1" applyFont="1" applyBorder="1" applyAlignment="1">
      <alignment horizontal="left" vertical="center" wrapText="1" shrinkToFit="1"/>
    </xf>
    <xf numFmtId="38" fontId="5" fillId="0" borderId="8" xfId="1" applyFont="1" applyBorder="1" applyAlignment="1">
      <alignment horizontal="left" vertical="center" wrapText="1" shrinkToFit="1"/>
    </xf>
    <xf numFmtId="38" fontId="5" fillId="0" borderId="9" xfId="1" applyFont="1" applyBorder="1" applyAlignment="1">
      <alignment horizontal="left" vertical="center" wrapText="1" shrinkToFit="1"/>
    </xf>
    <xf numFmtId="38" fontId="5" fillId="0" borderId="10" xfId="1" applyFont="1" applyBorder="1" applyAlignment="1">
      <alignment horizontal="left" vertical="center" wrapText="1" shrinkToFit="1"/>
    </xf>
    <xf numFmtId="0" fontId="13" fillId="0" borderId="0" xfId="0" applyFont="1" applyFill="1" applyBorder="1" applyAlignment="1">
      <alignment horizontal="center" vertical="center" shrinkToFit="1"/>
    </xf>
    <xf numFmtId="0" fontId="13" fillId="0" borderId="9" xfId="0" applyFont="1" applyFill="1" applyBorder="1" applyAlignment="1">
      <alignment horizontal="center" vertical="center" shrinkToFit="1"/>
    </xf>
    <xf numFmtId="0" fontId="12" fillId="2" borderId="8" xfId="0" applyFont="1" applyFill="1" applyBorder="1" applyAlignment="1">
      <alignment horizontal="center" shrinkToFit="1"/>
    </xf>
    <xf numFmtId="0" fontId="12" fillId="2" borderId="9" xfId="0" applyFont="1" applyFill="1" applyBorder="1" applyAlignment="1">
      <alignment horizontal="center" shrinkToFit="1"/>
    </xf>
    <xf numFmtId="0" fontId="12" fillId="2" borderId="10" xfId="0" applyFont="1" applyFill="1" applyBorder="1" applyAlignment="1">
      <alignment horizontal="center" shrinkToFit="1"/>
    </xf>
    <xf numFmtId="0" fontId="10" fillId="2" borderId="5"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1" fillId="2" borderId="5" xfId="0" applyFont="1" applyFill="1" applyBorder="1" applyAlignment="1">
      <alignment horizontal="center" vertical="center" wrapText="1" shrinkToFit="1"/>
    </xf>
    <xf numFmtId="0" fontId="12" fillId="2" borderId="6" xfId="0" applyFont="1" applyFill="1" applyBorder="1" applyAlignment="1">
      <alignment horizontal="center" vertical="center" wrapText="1" shrinkToFit="1"/>
    </xf>
    <xf numFmtId="0" fontId="12" fillId="2" borderId="7" xfId="0" applyFont="1" applyFill="1" applyBorder="1" applyAlignment="1">
      <alignment horizontal="center" vertical="center" wrapText="1" shrinkToFit="1"/>
    </xf>
    <xf numFmtId="0" fontId="12" fillId="2" borderId="8" xfId="0" applyFont="1" applyFill="1" applyBorder="1" applyAlignment="1">
      <alignment horizontal="center" vertical="center" wrapText="1" shrinkToFit="1"/>
    </xf>
    <xf numFmtId="0" fontId="12" fillId="2" borderId="9" xfId="0" applyFont="1" applyFill="1" applyBorder="1" applyAlignment="1">
      <alignment horizontal="center" vertical="center" wrapText="1" shrinkToFit="1"/>
    </xf>
    <xf numFmtId="0" fontId="12" fillId="2" borderId="10" xfId="0" applyFont="1" applyFill="1" applyBorder="1" applyAlignment="1">
      <alignment horizontal="center" vertical="center" wrapText="1" shrinkToFit="1"/>
    </xf>
    <xf numFmtId="0" fontId="10" fillId="2" borderId="18" xfId="0" applyFont="1" applyFill="1" applyBorder="1" applyAlignment="1">
      <alignment horizontal="center" shrinkToFit="1"/>
    </xf>
    <xf numFmtId="0" fontId="10" fillId="2" borderId="19" xfId="0" applyFont="1" applyFill="1" applyBorder="1" applyAlignment="1">
      <alignment horizontal="center" shrinkToFit="1"/>
    </xf>
    <xf numFmtId="0" fontId="10" fillId="2" borderId="20" xfId="0" applyFont="1" applyFill="1" applyBorder="1" applyAlignment="1">
      <alignment horizontal="center" shrinkToFit="1"/>
    </xf>
    <xf numFmtId="0" fontId="10" fillId="2" borderId="5" xfId="0" applyFont="1" applyFill="1" applyBorder="1" applyAlignment="1">
      <alignment horizontal="center" vertical="center" wrapText="1" shrinkToFit="1"/>
    </xf>
    <xf numFmtId="0" fontId="10" fillId="2" borderId="7" xfId="0" applyFont="1" applyFill="1" applyBorder="1" applyAlignment="1">
      <alignment horizontal="center" vertical="center" wrapText="1" shrinkToFit="1"/>
    </xf>
    <xf numFmtId="0" fontId="10" fillId="2" borderId="11" xfId="0" applyFont="1" applyFill="1" applyBorder="1" applyAlignment="1">
      <alignment horizontal="center" vertical="center" wrapText="1" shrinkToFit="1"/>
    </xf>
    <xf numFmtId="0" fontId="10" fillId="2" borderId="12" xfId="0" applyFont="1" applyFill="1" applyBorder="1" applyAlignment="1">
      <alignment horizontal="center" vertical="center" wrapText="1" shrinkToFit="1"/>
    </xf>
    <xf numFmtId="0" fontId="10" fillId="2" borderId="8" xfId="0" applyFont="1" applyFill="1" applyBorder="1" applyAlignment="1">
      <alignment horizontal="center" vertical="center" wrapText="1" shrinkToFit="1"/>
    </xf>
    <xf numFmtId="0" fontId="10" fillId="2" borderId="10" xfId="0" applyFont="1" applyFill="1" applyBorder="1" applyAlignment="1">
      <alignment horizontal="center" vertical="center" wrapText="1" shrinkToFit="1"/>
    </xf>
    <xf numFmtId="0" fontId="10" fillId="2" borderId="14" xfId="0" applyFont="1" applyFill="1" applyBorder="1" applyAlignment="1">
      <alignment horizontal="center" vertical="center" shrinkToFit="1"/>
    </xf>
    <xf numFmtId="0" fontId="10" fillId="2" borderId="15" xfId="0" applyFont="1" applyFill="1" applyBorder="1" applyAlignment="1">
      <alignment horizontal="center" vertical="center" shrinkToFit="1"/>
    </xf>
    <xf numFmtId="0" fontId="10" fillId="2" borderId="16" xfId="0" applyFont="1" applyFill="1" applyBorder="1" applyAlignment="1">
      <alignment horizontal="center" vertical="center" shrinkToFit="1"/>
    </xf>
    <xf numFmtId="0" fontId="10" fillId="2" borderId="5" xfId="0" applyFont="1" applyFill="1" applyBorder="1" applyAlignment="1">
      <alignment horizontal="center" vertical="center" shrinkToFit="1"/>
    </xf>
    <xf numFmtId="0" fontId="10" fillId="2" borderId="6" xfId="0" applyFont="1" applyFill="1" applyBorder="1" applyAlignment="1">
      <alignment horizontal="center" vertical="center" shrinkToFit="1"/>
    </xf>
    <xf numFmtId="0" fontId="10" fillId="2" borderId="7" xfId="0" applyFont="1" applyFill="1" applyBorder="1" applyAlignment="1">
      <alignment horizontal="center" vertical="center" shrinkToFit="1"/>
    </xf>
    <xf numFmtId="0" fontId="10" fillId="2" borderId="11" xfId="0" applyFont="1" applyFill="1" applyBorder="1" applyAlignment="1">
      <alignment horizontal="center" vertical="center" shrinkToFit="1"/>
    </xf>
    <xf numFmtId="0" fontId="10" fillId="2" borderId="0" xfId="0" applyFont="1" applyFill="1" applyBorder="1" applyAlignment="1">
      <alignment horizontal="center" vertical="center" shrinkToFit="1"/>
    </xf>
    <xf numFmtId="0" fontId="10" fillId="2" borderId="12" xfId="0" applyFont="1" applyFill="1" applyBorder="1" applyAlignment="1">
      <alignment horizontal="center" vertical="center" shrinkToFit="1"/>
    </xf>
    <xf numFmtId="0" fontId="10" fillId="2" borderId="8" xfId="0" applyFont="1" applyFill="1" applyBorder="1" applyAlignment="1">
      <alignment horizontal="center" vertical="center" shrinkToFit="1"/>
    </xf>
    <xf numFmtId="0" fontId="10" fillId="2" borderId="9" xfId="0" applyFont="1" applyFill="1" applyBorder="1" applyAlignment="1">
      <alignment horizontal="center" vertical="center" shrinkToFit="1"/>
    </xf>
    <xf numFmtId="0" fontId="10" fillId="2" borderId="10" xfId="0" applyFont="1" applyFill="1" applyBorder="1" applyAlignment="1">
      <alignment horizontal="center" vertical="center" shrinkToFit="1"/>
    </xf>
    <xf numFmtId="0" fontId="10" fillId="2" borderId="6"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9" xfId="0" applyFont="1" applyFill="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Fill="1" applyBorder="1" applyAlignment="1">
      <alignment horizontal="center"/>
    </xf>
    <xf numFmtId="176" fontId="8" fillId="3" borderId="9" xfId="0" applyNumberFormat="1" applyFont="1" applyFill="1" applyBorder="1" applyAlignment="1"/>
    <xf numFmtId="176" fontId="9" fillId="3" borderId="9" xfId="0" applyNumberFormat="1" applyFont="1" applyFill="1" applyBorder="1" applyAlignment="1"/>
    <xf numFmtId="178" fontId="9" fillId="3" borderId="9" xfId="0" applyNumberFormat="1" applyFont="1" applyFill="1" applyBorder="1" applyAlignment="1"/>
    <xf numFmtId="0" fontId="10" fillId="2" borderId="13"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10" fillId="2" borderId="1" xfId="0" applyFont="1" applyFill="1" applyBorder="1" applyAlignment="1">
      <alignment horizontal="center"/>
    </xf>
    <xf numFmtId="0" fontId="10" fillId="2" borderId="2" xfId="0" applyFont="1" applyFill="1" applyBorder="1" applyAlignment="1">
      <alignment horizontal="center"/>
    </xf>
    <xf numFmtId="0" fontId="10" fillId="2" borderId="3" xfId="0" applyFont="1" applyFill="1" applyBorder="1" applyAlignment="1">
      <alignment horizontal="center"/>
    </xf>
    <xf numFmtId="0" fontId="5" fillId="0" borderId="4" xfId="0" applyFont="1" applyBorder="1" applyAlignment="1">
      <alignment horizontal="left" vertical="center" wrapText="1"/>
    </xf>
    <xf numFmtId="177" fontId="5" fillId="0" borderId="4" xfId="0" applyNumberFormat="1" applyFont="1" applyBorder="1" applyAlignment="1">
      <alignment horizontal="center" vertical="center" wrapText="1"/>
    </xf>
    <xf numFmtId="0" fontId="5" fillId="0" borderId="11" xfId="0" applyNumberFormat="1" applyFont="1" applyBorder="1" applyAlignment="1">
      <alignment horizontal="center" vertical="center"/>
    </xf>
    <xf numFmtId="0" fontId="5" fillId="0" borderId="0" xfId="0" applyNumberFormat="1" applyFont="1" applyBorder="1" applyAlignment="1">
      <alignment horizontal="center" vertical="center"/>
    </xf>
    <xf numFmtId="0" fontId="5" fillId="0" borderId="12" xfId="0" applyNumberFormat="1" applyFont="1" applyBorder="1" applyAlignment="1">
      <alignment horizontal="center" vertical="center"/>
    </xf>
    <xf numFmtId="0" fontId="5" fillId="0" borderId="8" xfId="0" applyNumberFormat="1" applyFont="1" applyBorder="1" applyAlignment="1">
      <alignment horizontal="center" vertical="center"/>
    </xf>
    <xf numFmtId="0" fontId="5" fillId="0" borderId="9" xfId="0" applyNumberFormat="1" applyFont="1" applyBorder="1" applyAlignment="1">
      <alignment horizontal="center" vertical="center"/>
    </xf>
    <xf numFmtId="0" fontId="5" fillId="0" borderId="10" xfId="0" applyNumberFormat="1" applyFont="1" applyBorder="1" applyAlignment="1">
      <alignment horizontal="center" vertical="center"/>
    </xf>
    <xf numFmtId="0" fontId="5" fillId="3" borderId="4" xfId="0" applyFont="1" applyFill="1" applyBorder="1" applyAlignment="1">
      <alignment horizontal="left" vertical="center" wrapText="1"/>
    </xf>
    <xf numFmtId="177" fontId="5" fillId="3" borderId="4" xfId="0" applyNumberFormat="1"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5" fillId="0" borderId="6" xfId="0" applyNumberFormat="1" applyFont="1" applyBorder="1" applyAlignment="1">
      <alignment horizontal="center" vertical="center" wrapText="1"/>
    </xf>
    <xf numFmtId="0" fontId="5" fillId="0" borderId="7" xfId="0" applyNumberFormat="1" applyFont="1" applyBorder="1" applyAlignment="1">
      <alignment horizontal="center" vertical="center" wrapText="1"/>
    </xf>
    <xf numFmtId="0" fontId="5" fillId="0" borderId="11" xfId="0" applyNumberFormat="1" applyFont="1" applyBorder="1" applyAlignment="1">
      <alignment horizontal="center" vertical="center" wrapText="1"/>
    </xf>
    <xf numFmtId="0" fontId="5" fillId="0" borderId="0" xfId="0" applyNumberFormat="1" applyFont="1" applyBorder="1" applyAlignment="1">
      <alignment horizontal="center" vertical="center" wrapText="1"/>
    </xf>
    <xf numFmtId="0" fontId="5" fillId="0" borderId="12" xfId="0" applyNumberFormat="1" applyFont="1" applyBorder="1" applyAlignment="1">
      <alignment horizontal="center" vertical="center" wrapText="1"/>
    </xf>
    <xf numFmtId="0" fontId="5" fillId="0" borderId="8" xfId="0" applyNumberFormat="1" applyFont="1" applyBorder="1" applyAlignment="1">
      <alignment horizontal="center" vertical="center" wrapText="1"/>
    </xf>
    <xf numFmtId="0" fontId="5" fillId="0" borderId="9" xfId="0" applyNumberFormat="1" applyFont="1" applyBorder="1" applyAlignment="1">
      <alignment horizontal="center" vertical="center" wrapText="1"/>
    </xf>
    <xf numFmtId="0" fontId="5" fillId="0" borderId="10" xfId="0" applyNumberFormat="1" applyFont="1" applyBorder="1" applyAlignment="1">
      <alignment horizontal="center" vertical="center" wrapText="1"/>
    </xf>
    <xf numFmtId="177" fontId="5" fillId="0" borderId="4" xfId="0" applyNumberFormat="1" applyFont="1" applyBorder="1" applyAlignment="1">
      <alignment horizontal="center" vertical="center"/>
    </xf>
    <xf numFmtId="177" fontId="5" fillId="0" borderId="4" xfId="2" applyNumberFormat="1" applyFont="1" applyBorder="1" applyAlignment="1">
      <alignment horizontal="center" vertical="center"/>
    </xf>
    <xf numFmtId="0" fontId="5" fillId="0" borderId="5" xfId="0" applyNumberFormat="1" applyFont="1" applyBorder="1" applyAlignment="1">
      <alignment horizontal="center" vertical="center"/>
    </xf>
    <xf numFmtId="0" fontId="5" fillId="0" borderId="6" xfId="0" applyNumberFormat="1" applyFont="1" applyBorder="1" applyAlignment="1">
      <alignment horizontal="center" vertical="center"/>
    </xf>
    <xf numFmtId="0" fontId="5" fillId="0" borderId="7" xfId="0" applyNumberFormat="1" applyFont="1" applyBorder="1" applyAlignment="1">
      <alignment horizontal="center" vertical="center"/>
    </xf>
    <xf numFmtId="176" fontId="6" fillId="0" borderId="2" xfId="0" applyNumberFormat="1" applyFont="1" applyBorder="1" applyAlignment="1">
      <alignment horizontal="center"/>
    </xf>
    <xf numFmtId="176" fontId="6" fillId="0" borderId="3" xfId="0" applyNumberFormat="1" applyFont="1" applyBorder="1" applyAlignment="1">
      <alignment horizontal="center"/>
    </xf>
    <xf numFmtId="0" fontId="6" fillId="2" borderId="4" xfId="0" applyFont="1" applyFill="1" applyBorder="1" applyAlignment="1">
      <alignment horizontal="center" vertical="center" wrapText="1"/>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6" fillId="0" borderId="2" xfId="0" applyFont="1" applyBorder="1" applyAlignment="1">
      <alignment horizontal="center"/>
    </xf>
    <xf numFmtId="0" fontId="5" fillId="0" borderId="8" xfId="0" applyFont="1" applyBorder="1" applyAlignment="1">
      <alignment horizontal="right"/>
    </xf>
    <xf numFmtId="0" fontId="5" fillId="0" borderId="9" xfId="0" applyFont="1" applyBorder="1" applyAlignment="1">
      <alignment horizontal="right"/>
    </xf>
    <xf numFmtId="0" fontId="5" fillId="2" borderId="5" xfId="0" applyFont="1" applyFill="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1" xfId="0" applyFont="1" applyBorder="1" applyAlignment="1">
      <alignment horizontal="right"/>
    </xf>
    <xf numFmtId="0" fontId="5" fillId="0" borderId="2" xfId="0" applyFont="1" applyBorder="1" applyAlignment="1">
      <alignment horizontal="right"/>
    </xf>
    <xf numFmtId="0" fontId="6" fillId="0" borderId="3" xfId="0" applyFont="1" applyBorder="1" applyAlignment="1">
      <alignment horizontal="center"/>
    </xf>
    <xf numFmtId="0" fontId="5" fillId="0" borderId="1" xfId="0" applyFont="1" applyFill="1" applyBorder="1" applyAlignment="1">
      <alignment horizontal="center"/>
    </xf>
    <xf numFmtId="0" fontId="5" fillId="0" borderId="2" xfId="0" applyFont="1" applyFill="1" applyBorder="1" applyAlignment="1">
      <alignment horizontal="center"/>
    </xf>
    <xf numFmtId="0" fontId="5" fillId="0" borderId="3" xfId="0" applyFont="1" applyFill="1" applyBorder="1" applyAlignment="1">
      <alignment horizontal="center"/>
    </xf>
    <xf numFmtId="0" fontId="5" fillId="0" borderId="1" xfId="0" applyFont="1" applyFill="1" applyBorder="1" applyAlignment="1">
      <alignment horizontal="center" shrinkToFit="1"/>
    </xf>
    <xf numFmtId="0" fontId="5" fillId="0" borderId="2" xfId="0" applyFont="1" applyFill="1" applyBorder="1" applyAlignment="1">
      <alignment horizontal="center" shrinkToFit="1"/>
    </xf>
    <xf numFmtId="0" fontId="5" fillId="0" borderId="3" xfId="0" applyFont="1" applyFill="1" applyBorder="1" applyAlignment="1">
      <alignment horizontal="center" shrinkToFit="1"/>
    </xf>
    <xf numFmtId="0" fontId="6" fillId="0" borderId="9" xfId="0" applyFont="1" applyBorder="1" applyAlignment="1">
      <alignment horizontal="center"/>
    </xf>
    <xf numFmtId="0" fontId="6" fillId="0" borderId="10" xfId="0" applyFont="1" applyBorder="1" applyAlignment="1">
      <alignment horizontal="center"/>
    </xf>
    <xf numFmtId="0" fontId="6" fillId="0" borderId="1" xfId="0" applyFont="1" applyBorder="1" applyAlignment="1">
      <alignment horizontal="right"/>
    </xf>
    <xf numFmtId="0" fontId="6" fillId="0" borderId="2" xfId="0" applyFont="1" applyBorder="1" applyAlignment="1">
      <alignment horizontal="right"/>
    </xf>
    <xf numFmtId="0" fontId="2" fillId="0" borderId="0" xfId="0" applyFont="1" applyAlignment="1">
      <alignment horizontal="center" vertical="center"/>
    </xf>
    <xf numFmtId="0" fontId="5" fillId="2" borderId="4" xfId="0" applyFont="1" applyFill="1" applyBorder="1" applyAlignment="1">
      <alignment horizontal="center"/>
    </xf>
    <xf numFmtId="0" fontId="5" fillId="0" borderId="1" xfId="0" applyFont="1" applyBorder="1" applyAlignment="1">
      <alignment horizontal="center" shrinkToFit="1"/>
    </xf>
    <xf numFmtId="0" fontId="5" fillId="0" borderId="2" xfId="0" applyFont="1" applyBorder="1" applyAlignment="1">
      <alignment horizontal="center" shrinkToFit="1"/>
    </xf>
    <xf numFmtId="0" fontId="5" fillId="0" borderId="1"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3" xfId="0" applyFont="1" applyBorder="1" applyAlignment="1">
      <alignment horizontal="center" shrinkToFit="1"/>
    </xf>
    <xf numFmtId="0" fontId="23" fillId="5" borderId="4" xfId="0" applyFont="1" applyFill="1" applyBorder="1" applyAlignment="1">
      <alignment horizontal="left" vertical="center" wrapText="1"/>
    </xf>
    <xf numFmtId="177" fontId="23" fillId="5" borderId="5" xfId="0" applyNumberFormat="1" applyFont="1" applyFill="1" applyBorder="1" applyAlignment="1">
      <alignment horizontal="center" vertical="center"/>
    </xf>
    <xf numFmtId="177" fontId="23" fillId="5" borderId="6" xfId="0" applyNumberFormat="1" applyFont="1" applyFill="1" applyBorder="1" applyAlignment="1">
      <alignment horizontal="center" vertical="center"/>
    </xf>
    <xf numFmtId="177" fontId="23" fillId="5" borderId="7" xfId="0" applyNumberFormat="1" applyFont="1" applyFill="1" applyBorder="1" applyAlignment="1">
      <alignment horizontal="center" vertical="center"/>
    </xf>
    <xf numFmtId="0" fontId="23" fillId="5" borderId="5" xfId="0" applyFont="1" applyFill="1" applyBorder="1" applyAlignment="1">
      <alignment horizontal="center" vertical="center"/>
    </xf>
    <xf numFmtId="0" fontId="23" fillId="5" borderId="6" xfId="0" applyFont="1" applyFill="1" applyBorder="1" applyAlignment="1">
      <alignment horizontal="center" vertical="center"/>
    </xf>
    <xf numFmtId="0" fontId="23" fillId="5" borderId="7" xfId="0" applyFont="1" applyFill="1" applyBorder="1" applyAlignment="1">
      <alignment horizontal="center" vertical="center"/>
    </xf>
    <xf numFmtId="177" fontId="23" fillId="5" borderId="11" xfId="0" applyNumberFormat="1" applyFont="1" applyFill="1" applyBorder="1" applyAlignment="1">
      <alignment horizontal="center" vertical="center"/>
    </xf>
    <xf numFmtId="177" fontId="23" fillId="5" borderId="0" xfId="0" applyNumberFormat="1" applyFont="1" applyFill="1" applyBorder="1" applyAlignment="1">
      <alignment horizontal="center" vertical="center"/>
    </xf>
    <xf numFmtId="177" fontId="23" fillId="5" borderId="12" xfId="0" applyNumberFormat="1" applyFont="1" applyFill="1" applyBorder="1" applyAlignment="1">
      <alignment horizontal="center" vertical="center"/>
    </xf>
    <xf numFmtId="0" fontId="23" fillId="5" borderId="11" xfId="0" applyFont="1" applyFill="1" applyBorder="1" applyAlignment="1">
      <alignment horizontal="center" vertical="center"/>
    </xf>
    <xf numFmtId="0" fontId="23" fillId="5" borderId="0" xfId="0" applyFont="1" applyFill="1" applyBorder="1" applyAlignment="1">
      <alignment horizontal="center" vertical="center"/>
    </xf>
    <xf numFmtId="0" fontId="23" fillId="5" borderId="12" xfId="0" applyFont="1" applyFill="1" applyBorder="1" applyAlignment="1">
      <alignment horizontal="center" vertical="center"/>
    </xf>
    <xf numFmtId="177" fontId="23" fillId="5" borderId="8" xfId="0" applyNumberFormat="1" applyFont="1" applyFill="1" applyBorder="1" applyAlignment="1">
      <alignment horizontal="center" vertical="center"/>
    </xf>
    <xf numFmtId="177" fontId="23" fillId="5" borderId="9" xfId="0" applyNumberFormat="1" applyFont="1" applyFill="1" applyBorder="1" applyAlignment="1">
      <alignment horizontal="center" vertical="center"/>
    </xf>
    <xf numFmtId="177" fontId="23" fillId="5" borderId="10" xfId="0" applyNumberFormat="1" applyFont="1" applyFill="1" applyBorder="1" applyAlignment="1">
      <alignment horizontal="center" vertical="center"/>
    </xf>
    <xf numFmtId="0" fontId="23" fillId="5" borderId="8" xfId="0" applyFont="1" applyFill="1" applyBorder="1" applyAlignment="1">
      <alignment horizontal="center" vertical="center"/>
    </xf>
    <xf numFmtId="0" fontId="23" fillId="5" borderId="9" xfId="0" applyFont="1" applyFill="1" applyBorder="1" applyAlignment="1">
      <alignment horizontal="center" vertical="center"/>
    </xf>
    <xf numFmtId="0" fontId="23" fillId="5" borderId="10" xfId="0" applyFont="1" applyFill="1" applyBorder="1" applyAlignment="1">
      <alignment horizontal="center" vertical="center"/>
    </xf>
    <xf numFmtId="176" fontId="5" fillId="5" borderId="1" xfId="0" applyNumberFormat="1" applyFont="1" applyFill="1" applyBorder="1" applyAlignment="1">
      <alignment horizontal="center"/>
    </xf>
    <xf numFmtId="176" fontId="5" fillId="5" borderId="2" xfId="0" applyNumberFormat="1" applyFont="1" applyFill="1" applyBorder="1" applyAlignment="1">
      <alignment horizontal="center"/>
    </xf>
    <xf numFmtId="0" fontId="23" fillId="0" borderId="5" xfId="0" applyNumberFormat="1" applyFont="1" applyBorder="1" applyAlignment="1">
      <alignment horizontal="center" vertical="center"/>
    </xf>
    <xf numFmtId="0" fontId="23" fillId="0" borderId="6" xfId="0" applyNumberFormat="1" applyFont="1" applyBorder="1" applyAlignment="1">
      <alignment horizontal="center" vertical="center"/>
    </xf>
    <xf numFmtId="0" fontId="23" fillId="0" borderId="7" xfId="0" applyNumberFormat="1" applyFont="1" applyBorder="1" applyAlignment="1">
      <alignment horizontal="center" vertical="center"/>
    </xf>
    <xf numFmtId="0" fontId="23" fillId="0" borderId="11" xfId="0" applyNumberFormat="1" applyFont="1" applyBorder="1" applyAlignment="1">
      <alignment horizontal="center" vertical="center"/>
    </xf>
    <xf numFmtId="0" fontId="23" fillId="0" borderId="0" xfId="0" applyNumberFormat="1" applyFont="1" applyBorder="1" applyAlignment="1">
      <alignment horizontal="center" vertical="center"/>
    </xf>
    <xf numFmtId="0" fontId="23" fillId="0" borderId="12" xfId="0" applyNumberFormat="1" applyFont="1" applyBorder="1" applyAlignment="1">
      <alignment horizontal="center" vertical="center"/>
    </xf>
    <xf numFmtId="0" fontId="23" fillId="0" borderId="8" xfId="0" applyNumberFormat="1" applyFont="1" applyBorder="1" applyAlignment="1">
      <alignment horizontal="center" vertical="center"/>
    </xf>
    <xf numFmtId="0" fontId="23" fillId="0" borderId="9" xfId="0" applyNumberFormat="1" applyFont="1" applyBorder="1" applyAlignment="1">
      <alignment horizontal="center" vertical="center"/>
    </xf>
    <xf numFmtId="0" fontId="23" fillId="0" borderId="10" xfId="0" applyNumberFormat="1" applyFont="1" applyBorder="1" applyAlignment="1">
      <alignment horizontal="center" vertical="center"/>
    </xf>
    <xf numFmtId="0" fontId="7" fillId="5" borderId="5"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0" xfId="0" applyFont="1" applyBorder="1" applyAlignment="1">
      <alignment horizontal="left" vertical="center" wrapText="1"/>
    </xf>
    <xf numFmtId="0" fontId="5" fillId="0" borderId="12" xfId="0" applyFont="1" applyBorder="1" applyAlignment="1">
      <alignment horizontal="left" vertical="center" wrapText="1"/>
    </xf>
    <xf numFmtId="0" fontId="24" fillId="0" borderId="0" xfId="0" applyFont="1"/>
    <xf numFmtId="0" fontId="25" fillId="0" borderId="0" xfId="0" applyFont="1"/>
  </cellXfs>
  <cellStyles count="29">
    <cellStyle name="パーセント" xfId="2" builtinId="5"/>
    <cellStyle name="パーセント 2" xfId="4"/>
    <cellStyle name="パーセント 2 2" xfId="5"/>
    <cellStyle name="パーセント 2 2 2" xfId="6"/>
    <cellStyle name="パーセント 2 2 3" xfId="7"/>
    <cellStyle name="パーセント 2 2 4" xfId="8"/>
    <cellStyle name="パーセント 3" xfId="9"/>
    <cellStyle name="パーセント 3 2" xfId="10"/>
    <cellStyle name="パーセント 4" xfId="11"/>
    <cellStyle name="桁区切り" xfId="1" builtinId="6"/>
    <cellStyle name="桁区切り 2" xfId="12"/>
    <cellStyle name="桁区切り 2 2" xfId="13"/>
    <cellStyle name="桁区切り 3" xfId="14"/>
    <cellStyle name="桁区切り 3 2" xfId="15"/>
    <cellStyle name="桁区切り 3 3" xfId="16"/>
    <cellStyle name="桁区切り 4" xfId="17"/>
    <cellStyle name="桁区切り 4 2" xfId="18"/>
    <cellStyle name="桁区切り 4 2 2" xfId="19"/>
    <cellStyle name="桁区切り 5" xfId="20"/>
    <cellStyle name="標準" xfId="0" builtinId="0"/>
    <cellStyle name="標準 2" xfId="21"/>
    <cellStyle name="標準 2 2" xfId="22"/>
    <cellStyle name="標準 2 3" xfId="3"/>
    <cellStyle name="標準 3" xfId="23"/>
    <cellStyle name="標準 3 2" xfId="24"/>
    <cellStyle name="標準 3_22重点事項シート" xfId="25"/>
    <cellStyle name="標準 4" xfId="26"/>
    <cellStyle name="標準 5" xfId="27"/>
    <cellStyle name="標準 6" xfId="28"/>
  </cellStyles>
  <dxfs count="16">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304;&#20462;&#27491;&#20381;&#38972;&#12305;&#20107;&#21209;&#20107;&#26989;&#35413;&#20385;/&#26032;03&#20445;&#20581;&#20104;&#38450;&#35506;&#12288;&#20107;&#21209;&#20107;&#26989;&#35413;&#20385;&#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務事業評価表 （完）"/>
      <sheetName val="（案）事務事業評価表"/>
      <sheetName val="事務事業評価表"/>
      <sheetName val="時間外勤務時間数"/>
      <sheetName val="事業数等調査"/>
      <sheetName val="プルダウンシート（削除しないでください）"/>
    </sheetNames>
    <sheetDataSet>
      <sheetData sheetId="0"/>
      <sheetData sheetId="1"/>
      <sheetData sheetId="2"/>
      <sheetData sheetId="3"/>
      <sheetData sheetId="4"/>
      <sheetData sheetId="5">
        <row r="6">
          <cell r="A6" t="str">
            <v>子育て支援課</v>
          </cell>
          <cell r="B6">
            <v>1</v>
          </cell>
          <cell r="C6" t="str">
            <v>安心して子どもを育てることを支援する</v>
          </cell>
          <cell r="D6" t="str">
            <v>ファミリーサポートセンターの活動件数</v>
          </cell>
          <cell r="J6" t="str">
            <v>8,887件</v>
          </cell>
          <cell r="K6" t="str">
            <v>9,100件</v>
          </cell>
        </row>
        <row r="7">
          <cell r="A7" t="str">
            <v>保育課</v>
          </cell>
          <cell r="B7">
            <v>2</v>
          </cell>
          <cell r="C7" t="str">
            <v>ニーズに合った多様な保育を行う</v>
          </cell>
          <cell r="D7" t="str">
            <v>保育園の入園児童数と待機児童数</v>
          </cell>
          <cell r="E7" t="str">
            <v>特別保育実施施設数</v>
          </cell>
          <cell r="J7" t="str">
            <v>3,062人、115人</v>
          </cell>
          <cell r="K7" t="str">
            <v>3,380人、0人</v>
          </cell>
          <cell r="L7" t="str">
            <v>35施設</v>
          </cell>
          <cell r="M7" t="str">
            <v>39施設</v>
          </cell>
        </row>
        <row r="8">
          <cell r="A8" t="str">
            <v>こども育成相談課</v>
          </cell>
          <cell r="B8">
            <v>3</v>
          </cell>
          <cell r="C8" t="str">
            <v>子どもの健康な成長を支援する</v>
          </cell>
          <cell r="D8" t="str">
            <v>家庭児童相談室の相談解決率</v>
          </cell>
          <cell r="J8">
            <v>0.67</v>
          </cell>
          <cell r="K8">
            <v>0.70599999999999996</v>
          </cell>
        </row>
        <row r="9">
          <cell r="A9" t="str">
            <v>学校教育指導課</v>
          </cell>
          <cell r="B9">
            <v>4</v>
          </cell>
          <cell r="C9" t="str">
            <v>学びの質を高め、学び続ける意欲を育てる学校教育を推進する</v>
          </cell>
          <cell r="D9" t="str">
            <v>「学校へ行こう週間」及び授業参観の来校者数(小学校）</v>
          </cell>
          <cell r="E9" t="str">
            <v>「学校へ行こう週間」及び授業参観の来校者数(中学校）</v>
          </cell>
          <cell r="F9" t="str">
            <v>学校における地域人材等の資源活用数</v>
          </cell>
          <cell r="J9" t="str">
            <v>27,744人</v>
          </cell>
          <cell r="K9" t="str">
            <v>29,000人</v>
          </cell>
          <cell r="L9" t="str">
            <v>13,165人</v>
          </cell>
          <cell r="M9" t="str">
            <v>15,000人</v>
          </cell>
          <cell r="N9" t="str">
            <v>562件</v>
          </cell>
          <cell r="O9" t="str">
            <v>580件</v>
          </cell>
        </row>
        <row r="10">
          <cell r="A10" t="str">
            <v>社会教育課</v>
          </cell>
          <cell r="B10">
            <v>5</v>
          </cell>
          <cell r="C10" t="str">
            <v>自分を見つめ、地域を見つめる社会教育と文化財保護を推進する</v>
          </cell>
          <cell r="D10" t="str">
            <v>社会教育主催事業・イベントの参加者数</v>
          </cell>
          <cell r="E10" t="str">
            <v>文化財の指定件数</v>
          </cell>
          <cell r="J10" t="str">
            <v>46,223人</v>
          </cell>
          <cell r="K10" t="str">
            <v>49,000人</v>
          </cell>
          <cell r="L10" t="str">
            <v>41件</v>
          </cell>
          <cell r="M10" t="str">
            <v>47件</v>
          </cell>
        </row>
        <row r="11">
          <cell r="A11" t="str">
            <v>青少年課</v>
          </cell>
          <cell r="B11">
            <v>6</v>
          </cell>
          <cell r="C11" t="str">
            <v>思いやりの心とたくましく生きぬく力を育てる</v>
          </cell>
          <cell r="D11" t="str">
            <v>小学校ふれあいプラザ利用者数</v>
          </cell>
          <cell r="E11" t="str">
            <v>小学校ふれあいプラザ開設校数</v>
          </cell>
          <cell r="F11" t="str">
            <v>青少年会館の利用者数</v>
          </cell>
          <cell r="J11" t="str">
            <v>29,475人</v>
          </cell>
          <cell r="K11" t="str">
            <v>31,600人</v>
          </cell>
          <cell r="L11" t="str">
            <v>18校</v>
          </cell>
          <cell r="M11" t="str">
            <v>19校</v>
          </cell>
          <cell r="N11" t="str">
            <v>162,184人</v>
          </cell>
          <cell r="O11" t="str">
            <v>117,000人</v>
          </cell>
        </row>
        <row r="12">
          <cell r="A12" t="str">
            <v>図書館</v>
          </cell>
          <cell r="B12">
            <v>7</v>
          </cell>
          <cell r="C12" t="str">
            <v>地域社会を支える情報拠点としての機能をたかめる</v>
          </cell>
          <cell r="D12" t="str">
            <v>図書館利用者数</v>
          </cell>
          <cell r="E12" t="str">
            <v>図書館の市民登録率</v>
          </cell>
          <cell r="J12" t="str">
            <v>297,412人</v>
          </cell>
          <cell r="K12" t="str">
            <v>330,000人</v>
          </cell>
          <cell r="L12">
            <v>0.54159999999999997</v>
          </cell>
          <cell r="M12">
            <v>0.55000000000000004</v>
          </cell>
        </row>
        <row r="13">
          <cell r="A13" t="str">
            <v>教育政策課</v>
          </cell>
          <cell r="B13">
            <v>8</v>
          </cell>
          <cell r="C13" t="str">
            <v>教育理念を実現する政策を推進する</v>
          </cell>
          <cell r="D13" t="str">
            <v>地域教育懇談会の参加者数</v>
          </cell>
          <cell r="E13" t="str">
            <v>教育施策の点検評価の結果の施策への反映数</v>
          </cell>
          <cell r="J13" t="str">
            <v>345人</v>
          </cell>
          <cell r="K13" t="str">
            <v>448人</v>
          </cell>
          <cell r="L13" t="str">
            <v>9施策</v>
          </cell>
          <cell r="M13" t="str">
            <v>9施策</v>
          </cell>
        </row>
        <row r="14">
          <cell r="A14" t="str">
            <v>教育センター</v>
          </cell>
          <cell r="B14">
            <v>9</v>
          </cell>
          <cell r="C14" t="str">
            <v>子どもの健やかな育ちを促す教育を研究し支援する</v>
          </cell>
          <cell r="D14" t="str">
            <v>教育関係職員の研修等の参加者数</v>
          </cell>
          <cell r="E14" t="str">
            <v>青少年教育相談室の相談件数</v>
          </cell>
          <cell r="F14" t="str">
            <v>市民・保護者の講座等の参加者数</v>
          </cell>
          <cell r="J14" t="str">
            <v>2,233人</v>
          </cell>
          <cell r="K14" t="str">
            <v>2,300人</v>
          </cell>
          <cell r="L14" t="str">
            <v>2,793件</v>
          </cell>
          <cell r="M14" t="str">
            <v>2,800件</v>
          </cell>
          <cell r="N14" t="str">
            <v>710人</v>
          </cell>
          <cell r="O14" t="str">
            <v>700人</v>
          </cell>
        </row>
        <row r="15">
          <cell r="A15" t="str">
            <v>教育総務課</v>
          </cell>
          <cell r="B15">
            <v>10</v>
          </cell>
          <cell r="C15" t="str">
            <v>円滑に教育行政を進める</v>
          </cell>
          <cell r="D15" t="str">
            <v>小学校の学校図書館の蔵書率100％の学校数</v>
          </cell>
          <cell r="E15" t="str">
            <v>中学校の学校図書館の蔵書率100％の学校数</v>
          </cell>
          <cell r="F15" t="str">
            <v>教育施設業務員に占める正規職員（再任用・短時間勤務職員を除く）の割合</v>
          </cell>
          <cell r="J15" t="str">
            <v>19校</v>
          </cell>
          <cell r="K15" t="str">
            <v>19校</v>
          </cell>
          <cell r="L15" t="str">
            <v>5校</v>
          </cell>
          <cell r="M15" t="str">
            <v>9校</v>
          </cell>
          <cell r="N15" t="str">
            <v>44/64</v>
          </cell>
          <cell r="O15" t="str">
            <v>37/64</v>
          </cell>
        </row>
        <row r="16">
          <cell r="A16" t="str">
            <v>教育施設課</v>
          </cell>
          <cell r="B16">
            <v>11</v>
          </cell>
          <cell r="C16" t="str">
            <v>安全で快適な教育環境をつくる</v>
          </cell>
          <cell r="D16" t="str">
            <v>大規模改修事業の進捗</v>
          </cell>
          <cell r="E16" t="str">
            <v>トイレ改修率</v>
          </cell>
          <cell r="J16">
            <v>0.2</v>
          </cell>
          <cell r="K16">
            <v>0.45</v>
          </cell>
          <cell r="L16">
            <v>0.61199999999999999</v>
          </cell>
          <cell r="M16">
            <v>0.64700000000000002</v>
          </cell>
        </row>
        <row r="17">
          <cell r="A17" t="str">
            <v>学務課</v>
          </cell>
          <cell r="B17">
            <v>12</v>
          </cell>
          <cell r="C17" t="str">
            <v>健やかで安心できる学校生活を支援する</v>
          </cell>
          <cell r="D17" t="str">
            <v>給食におけるアレルゲン対策施設の割合</v>
          </cell>
          <cell r="J17" t="str">
            <v>4校</v>
          </cell>
          <cell r="K17" t="str">
            <v>7校</v>
          </cell>
        </row>
        <row r="18">
          <cell r="A18" t="str">
            <v>文化生涯学習課</v>
          </cell>
          <cell r="B18">
            <v>13</v>
          </cell>
          <cell r="C18" t="str">
            <v>まなびを通して、自らが住むまちについて知り、愛着を持ち、未来を創造する力をはぐくむ</v>
          </cell>
          <cell r="D18" t="str">
            <v>市民講師登録人数</v>
          </cell>
          <cell r="E18" t="str">
            <v>文化芸術事業参加者数</v>
          </cell>
          <cell r="J18" t="str">
            <v>61人</v>
          </cell>
          <cell r="K18" t="str">
            <v>90人</v>
          </cell>
          <cell r="L18" t="str">
            <v>417,927人</v>
          </cell>
          <cell r="M18" t="str">
            <v>36,000人</v>
          </cell>
        </row>
        <row r="19">
          <cell r="A19" t="str">
            <v>スポーツ健康課</v>
          </cell>
          <cell r="B19">
            <v>14</v>
          </cell>
          <cell r="C19" t="str">
            <v>いつでも気軽にスポーツができ、心とからだを健康にできる環境をつくる</v>
          </cell>
          <cell r="D19" t="str">
            <v>市営体育施設の利用者数</v>
          </cell>
          <cell r="E19" t="str">
            <v>健康事業への参加者数</v>
          </cell>
          <cell r="J19" t="str">
            <v>541,602人</v>
          </cell>
          <cell r="K19" t="str">
            <v>606,000人</v>
          </cell>
          <cell r="L19" t="str">
            <v>1,580人</v>
          </cell>
          <cell r="M19" t="str">
            <v>1,700人</v>
          </cell>
        </row>
        <row r="20">
          <cell r="A20" t="str">
            <v>男女共同参画課</v>
          </cell>
          <cell r="B20">
            <v>15</v>
          </cell>
          <cell r="C20" t="str">
            <v>互いが尊重され、あらゆる分野の活動に参画できる社会をつくる</v>
          </cell>
          <cell r="D20" t="str">
            <v>固定的性別役割分担意識</v>
          </cell>
          <cell r="E20" t="str">
            <v>男女の地位における平等感</v>
          </cell>
          <cell r="J20">
            <v>0.59299999999999997</v>
          </cell>
          <cell r="K20">
            <v>0.59799999999999998</v>
          </cell>
          <cell r="L20">
            <v>0.29499999999999998</v>
          </cell>
          <cell r="M20">
            <v>0.34</v>
          </cell>
        </row>
        <row r="21">
          <cell r="A21" t="str">
            <v>保健福祉課</v>
          </cell>
          <cell r="B21">
            <v>16</v>
          </cell>
          <cell r="C21" t="str">
            <v>健康と自立した生活を支え合える地域の仕組みをつくる</v>
          </cell>
          <cell r="D21" t="str">
            <v>胃がん検診を受ける人の割合</v>
          </cell>
          <cell r="E21" t="str">
            <v>コーディネーター配置事業実施地区数</v>
          </cell>
          <cell r="J21">
            <v>0.11700000000000001</v>
          </cell>
          <cell r="K21">
            <v>0.12</v>
          </cell>
          <cell r="L21" t="str">
            <v>2地区</v>
          </cell>
          <cell r="M21" t="str">
            <v>8地区</v>
          </cell>
        </row>
        <row r="22">
          <cell r="A22" t="str">
            <v>保険年金課</v>
          </cell>
          <cell r="B22">
            <v>17</v>
          </cell>
          <cell r="C22" t="str">
            <v>医療を受けられる保険制度を安定的に運営する</v>
          </cell>
          <cell r="D22" t="str">
            <v>国民健康保険料現年度分収納率</v>
          </cell>
          <cell r="J22">
            <v>0.91779999999999995</v>
          </cell>
          <cell r="K22">
            <v>0.91779999999999995</v>
          </cell>
        </row>
        <row r="23">
          <cell r="A23" t="str">
            <v>高齢福祉介護課</v>
          </cell>
          <cell r="B23">
            <v>18</v>
          </cell>
          <cell r="C23" t="str">
            <v>高齢者の健康でいきいきとした暮らしを支援する</v>
          </cell>
          <cell r="D23" t="str">
            <v>高齢者のうち要支援・要介護認定を受けた人の割合</v>
          </cell>
          <cell r="J23">
            <v>0.14099999999999999</v>
          </cell>
          <cell r="K23" t="str">
            <v>15.5%以下</v>
          </cell>
        </row>
        <row r="24">
          <cell r="A24" t="str">
            <v>障害福祉課</v>
          </cell>
          <cell r="B24">
            <v>19</v>
          </cell>
          <cell r="C24" t="str">
            <v>障害者の自立した生活と社会参加を支援する</v>
          </cell>
          <cell r="D24" t="str">
            <v>施設や入院から地域生活へ移行した人の数</v>
          </cell>
          <cell r="J24" t="str">
            <v>4人</v>
          </cell>
          <cell r="K24" t="str">
            <v>5人</v>
          </cell>
        </row>
        <row r="25">
          <cell r="A25" t="str">
            <v>生活支援課</v>
          </cell>
          <cell r="B25">
            <v>20</v>
          </cell>
          <cell r="C25" t="str">
            <v>安定した生活を支援する</v>
          </cell>
          <cell r="D25" t="str">
            <v>就労が決定し、収入を得た被保護者の人数及び就労率</v>
          </cell>
          <cell r="J25" t="str">
            <v>94人、45%</v>
          </cell>
          <cell r="K25" t="str">
            <v>120人、445%</v>
          </cell>
        </row>
        <row r="26">
          <cell r="A26" t="str">
            <v>病院総務課</v>
          </cell>
          <cell r="B26">
            <v>21</v>
          </cell>
          <cell r="C26" t="str">
            <v>効果的・効率的に病院を経営する</v>
          </cell>
          <cell r="D26" t="str">
            <v>経常収支比率</v>
          </cell>
          <cell r="E26" t="str">
            <v>医業収支比率</v>
          </cell>
          <cell r="F26" t="str">
            <v>病床利用率</v>
          </cell>
          <cell r="J26">
            <v>1.008</v>
          </cell>
          <cell r="K26" t="str">
            <v>100.0%以上</v>
          </cell>
          <cell r="L26">
            <v>0.91200000000000003</v>
          </cell>
          <cell r="M26" t="str">
            <v>97.0%以上</v>
          </cell>
          <cell r="N26">
            <v>0.749</v>
          </cell>
          <cell r="O26" t="str">
            <v>83.0%以上</v>
          </cell>
        </row>
        <row r="27">
          <cell r="A27" t="str">
            <v>医事課</v>
          </cell>
          <cell r="B27">
            <v>22</v>
          </cell>
          <cell r="C27" t="str">
            <v>高度で良質な医療サービスを提供する</v>
          </cell>
          <cell r="D27" t="str">
            <v>地域医療機関から市立病院への紹介率</v>
          </cell>
          <cell r="E27" t="str">
            <v>市立病院から地域医療機関への逆紹介率</v>
          </cell>
          <cell r="J27">
            <v>0.65800000000000003</v>
          </cell>
          <cell r="K27" t="str">
            <v>65.0%以上</v>
          </cell>
          <cell r="L27">
            <v>0.58799999999999997</v>
          </cell>
          <cell r="M27" t="str">
            <v>40.0%以上</v>
          </cell>
        </row>
        <row r="28">
          <cell r="A28" t="str">
            <v>保健企画課</v>
          </cell>
          <cell r="B28">
            <v>23</v>
          </cell>
          <cell r="C28" t="str">
            <v>あらゆる健康危機から地域住民を守る</v>
          </cell>
          <cell r="D28" t="str">
            <v>健康危機発生時対応訓練の実施</v>
          </cell>
          <cell r="E28" t="str">
            <v>地域保健実習の支援</v>
          </cell>
          <cell r="J28" t="str">
            <v>1回</v>
          </cell>
          <cell r="K28" t="str">
            <v>年1回以上</v>
          </cell>
          <cell r="L28" t="str">
            <v>保健師16人　管理栄養士15人</v>
          </cell>
          <cell r="M28" t="str">
            <v>保健師15人以上　管理栄養士15人以上</v>
          </cell>
        </row>
        <row r="29">
          <cell r="A29" t="str">
            <v>地域保健課</v>
          </cell>
          <cell r="B29">
            <v>24</v>
          </cell>
          <cell r="C29" t="str">
            <v>医療の安全を確保し、健康で安心した生活を維持する</v>
          </cell>
          <cell r="D29" t="str">
            <v>地域の診療所をかかりつけ医として持っている市民の割合</v>
          </cell>
          <cell r="J29">
            <v>0.34100000000000003</v>
          </cell>
          <cell r="K29">
            <v>0.38500000000000001</v>
          </cell>
        </row>
        <row r="30">
          <cell r="A30" t="str">
            <v>保健予防課</v>
          </cell>
          <cell r="B30">
            <v>25</v>
          </cell>
          <cell r="C30" t="str">
            <v>こころとからだの健康をサポートする</v>
          </cell>
          <cell r="D30" t="str">
            <v>感染症予防啓発活動の実施回数</v>
          </cell>
          <cell r="E30" t="str">
            <v>結核り患率</v>
          </cell>
          <cell r="F30" t="str">
            <v>精神保健福祉普及啓発の実施回数</v>
          </cell>
          <cell r="J30" t="str">
            <v>10回</v>
          </cell>
          <cell r="K30" t="str">
            <v>10回以上</v>
          </cell>
          <cell r="L30" t="str">
            <v>9.5人/10万人・年</v>
          </cell>
          <cell r="M30" t="str">
            <v>8.7人/10万人・年</v>
          </cell>
          <cell r="N30" t="str">
            <v>8回</v>
          </cell>
          <cell r="O30" t="str">
            <v>8回以上</v>
          </cell>
        </row>
        <row r="31">
          <cell r="A31" t="str">
            <v>環境衛生課</v>
          </cell>
          <cell r="B31">
            <v>26</v>
          </cell>
          <cell r="C31" t="str">
            <v>健康で衛生的な生活環境を守る</v>
          </cell>
          <cell r="D31" t="str">
            <v>環境衛生施設の監視率</v>
          </cell>
          <cell r="E31" t="str">
            <v>狂犬病予防注射の接種率</v>
          </cell>
          <cell r="J31">
            <v>0.44750000000000001</v>
          </cell>
          <cell r="K31">
            <v>0.5</v>
          </cell>
          <cell r="L31">
            <v>0.81910000000000005</v>
          </cell>
          <cell r="M31">
            <v>0.84909999999999997</v>
          </cell>
        </row>
        <row r="32">
          <cell r="A32" t="str">
            <v>食品衛生課</v>
          </cell>
          <cell r="B32">
            <v>27</v>
          </cell>
          <cell r="C32" t="str">
            <v>食の安全・安心を確保する</v>
          </cell>
          <cell r="D32" t="str">
            <v>食中毒の発生件数</v>
          </cell>
          <cell r="E32" t="str">
            <v>収去検査結果による基準値に対する違反率</v>
          </cell>
          <cell r="J32" t="str">
            <v>5件</v>
          </cell>
          <cell r="K32" t="str">
            <v>0件</v>
          </cell>
          <cell r="L32">
            <v>0</v>
          </cell>
          <cell r="M32">
            <v>0</v>
          </cell>
        </row>
        <row r="33">
          <cell r="A33" t="str">
            <v>健康増進課</v>
          </cell>
          <cell r="B33">
            <v>28</v>
          </cell>
          <cell r="C33" t="str">
            <v>こころとからだを健康にできる環境をつくる</v>
          </cell>
          <cell r="D33" t="str">
            <v>健康増進事業への参加者数</v>
          </cell>
          <cell r="E33" t="str">
            <v>胃がん検診を受ける人の割合</v>
          </cell>
          <cell r="F33" t="str">
            <v>3歳6か月児歯科健康診査のう蝕有病率</v>
          </cell>
          <cell r="J33" t="str">
            <v>1656人</v>
          </cell>
          <cell r="K33" t="str">
            <v>1700人</v>
          </cell>
          <cell r="L33">
            <v>0.11700000000000001</v>
          </cell>
          <cell r="M33">
            <v>0.12</v>
          </cell>
          <cell r="N33">
            <v>0.152</v>
          </cell>
          <cell r="O33">
            <v>0.14299999999999999</v>
          </cell>
        </row>
        <row r="34">
          <cell r="A34" t="str">
            <v>環境政策課</v>
          </cell>
          <cell r="B34">
            <v>29</v>
          </cell>
          <cell r="C34" t="str">
            <v>環境に配慮した市民・事業者・行政の率先した活動と連携による活動を促進する</v>
          </cell>
          <cell r="D34" t="str">
            <v>住宅用太陽光発電設備の補助設置数（累計）</v>
          </cell>
          <cell r="E34" t="str">
            <v>家庭内で省エネルギー・地球温暖化防止への取り組みを実践している世帯の割合</v>
          </cell>
          <cell r="F34" t="str">
            <v>茅ヶ崎駐車場急速充電器利用回数</v>
          </cell>
          <cell r="G34" t="str">
            <v>環境基本計画における重点施策進捗状況の評価割合</v>
          </cell>
          <cell r="J34" t="str">
            <v>1,747件</v>
          </cell>
          <cell r="K34" t="str">
            <v>2,100件</v>
          </cell>
          <cell r="L34">
            <v>0.60899999999999999</v>
          </cell>
          <cell r="M34" t="str">
            <v>80.0%以上</v>
          </cell>
          <cell r="N34" t="str">
            <v>2,416回</v>
          </cell>
          <cell r="O34" t="str">
            <v>1,200回</v>
          </cell>
          <cell r="P34">
            <v>0.68500000000000005</v>
          </cell>
          <cell r="Q34">
            <v>1</v>
          </cell>
        </row>
        <row r="35">
          <cell r="A35" t="str">
            <v>環境保全課</v>
          </cell>
          <cell r="B35">
            <v>30</v>
          </cell>
          <cell r="C35" t="str">
            <v>快適で安全な生活環境を守る</v>
          </cell>
          <cell r="D35" t="str">
            <v>揮発性有機化合物（ＶＯＣ）大気排出量削減率</v>
          </cell>
          <cell r="E35" t="str">
            <v>水質排水規制基準適合率</v>
          </cell>
          <cell r="F35" t="str">
            <v>工場・事業場定期立入調査件数</v>
          </cell>
          <cell r="J35">
            <v>0.51400000000000001</v>
          </cell>
          <cell r="K35">
            <v>0.3</v>
          </cell>
          <cell r="L35">
            <v>1</v>
          </cell>
          <cell r="M35">
            <v>1</v>
          </cell>
          <cell r="N35" t="str">
            <v>98件</v>
          </cell>
          <cell r="O35" t="str">
            <v>100件</v>
          </cell>
        </row>
        <row r="36">
          <cell r="A36" t="str">
            <v>資源循環課</v>
          </cell>
          <cell r="B36">
            <v>31</v>
          </cell>
          <cell r="C36" t="str">
            <v>資源循環型社会の形成を目指す</v>
          </cell>
          <cell r="D36" t="str">
            <v>１人１日当たりの資源物を除いたごみ排出量</v>
          </cell>
          <cell r="E36" t="str">
            <v>リサイクル率</v>
          </cell>
          <cell r="J36" t="str">
            <v>654g</v>
          </cell>
          <cell r="K36" t="str">
            <v>575g</v>
          </cell>
          <cell r="L36">
            <v>0.22500000000000001</v>
          </cell>
          <cell r="M36">
            <v>0.34499999999999997</v>
          </cell>
        </row>
        <row r="37">
          <cell r="A37" t="str">
            <v>環境事業センター</v>
          </cell>
          <cell r="B37">
            <v>32</v>
          </cell>
          <cell r="C37" t="str">
            <v>ごみや資源物を効率的に収集・処理する</v>
          </cell>
          <cell r="D37" t="str">
            <v>ごみ不法投棄件数</v>
          </cell>
          <cell r="E37" t="str">
            <v>ごみ不法投棄監視パトロール日数</v>
          </cell>
          <cell r="F37" t="str">
            <v>ごみの最終処分率</v>
          </cell>
          <cell r="J37" t="str">
            <v>314件</v>
          </cell>
          <cell r="K37" t="str">
            <v>270件</v>
          </cell>
          <cell r="L37" t="str">
            <v>昼258日、夜90日</v>
          </cell>
          <cell r="M37" t="str">
            <v>昼258日、夜90日</v>
          </cell>
          <cell r="N37">
            <v>0.10199999999999999</v>
          </cell>
          <cell r="O37">
            <v>8.5000000000000006E-2</v>
          </cell>
        </row>
        <row r="38">
          <cell r="A38" t="str">
            <v>安全対策課</v>
          </cell>
          <cell r="B38">
            <v>33</v>
          </cell>
          <cell r="C38" t="str">
            <v>市民生活の安全を確保する</v>
          </cell>
          <cell r="D38" t="str">
            <v>交通事故発生件数</v>
          </cell>
          <cell r="E38" t="str">
            <v>身近で起きている犯罪発生件数</v>
          </cell>
          <cell r="F38" t="str">
            <v>交通安全教室の実施回数</v>
          </cell>
          <cell r="J38" t="str">
            <v>571件</v>
          </cell>
          <cell r="K38" t="str">
            <v>547件</v>
          </cell>
          <cell r="L38" t="str">
            <v>805件</v>
          </cell>
          <cell r="M38" t="str">
            <v>800件</v>
          </cell>
          <cell r="N38" t="str">
            <v>158件</v>
          </cell>
          <cell r="O38" t="str">
            <v>170件</v>
          </cell>
        </row>
        <row r="39">
          <cell r="A39" t="str">
            <v>防災対策課</v>
          </cell>
          <cell r="B39">
            <v>34</v>
          </cell>
          <cell r="C39" t="str">
            <v>あらゆる災害や危機に効果的に対応する</v>
          </cell>
          <cell r="D39" t="str">
            <v>防災リーダー研修（再履修研修）の受講率</v>
          </cell>
          <cell r="J39">
            <v>0.55000000000000004</v>
          </cell>
          <cell r="K39">
            <v>0.6</v>
          </cell>
        </row>
        <row r="40">
          <cell r="A40" t="str">
            <v>市民相談課</v>
          </cell>
          <cell r="B40">
            <v>35</v>
          </cell>
          <cell r="C40" t="str">
            <v>市民の悩みや不安を解消する</v>
          </cell>
          <cell r="D40" t="str">
            <v>各種市民相談件数</v>
          </cell>
          <cell r="E40" t="str">
            <v>消費生活相談件数</v>
          </cell>
          <cell r="J40" t="str">
            <v>2,284件</v>
          </cell>
          <cell r="K40" t="str">
            <v>2,200件</v>
          </cell>
          <cell r="L40" t="str">
            <v>1,782件</v>
          </cell>
          <cell r="M40" t="str">
            <v>1,500件</v>
          </cell>
        </row>
        <row r="41">
          <cell r="A41" t="str">
            <v>消防総務課</v>
          </cell>
          <cell r="B41">
            <v>36</v>
          </cell>
          <cell r="C41" t="str">
            <v>消防業務を円滑に実施するための体制を整備する</v>
          </cell>
          <cell r="D41" t="str">
            <v>消防力の整備率</v>
          </cell>
          <cell r="J41">
            <v>1</v>
          </cell>
          <cell r="K41">
            <v>1</v>
          </cell>
        </row>
        <row r="42">
          <cell r="A42" t="str">
            <v>予防課</v>
          </cell>
          <cell r="B42">
            <v>37</v>
          </cell>
          <cell r="C42" t="str">
            <v>火災発生と火災危険を減らす</v>
          </cell>
          <cell r="D42" t="str">
            <v>平均出火率</v>
          </cell>
          <cell r="E42" t="str">
            <v>火災死者数</v>
          </cell>
          <cell r="F42" t="str">
            <v>防火対象物への立入検査件数</v>
          </cell>
          <cell r="G42" t="str">
            <v>改善指導を行った防火対象物の改善率</v>
          </cell>
          <cell r="J42" t="str">
            <v>2.2件</v>
          </cell>
          <cell r="K42" t="str">
            <v>平成30年時点の県平均値以下</v>
          </cell>
          <cell r="L42" t="str">
            <v>1人</v>
          </cell>
          <cell r="M42" t="str">
            <v>0人</v>
          </cell>
          <cell r="N42" t="str">
            <v>540件</v>
          </cell>
          <cell r="O42" t="str">
            <v>550件</v>
          </cell>
          <cell r="P42">
            <v>0.75600000000000001</v>
          </cell>
          <cell r="Q42">
            <v>1</v>
          </cell>
        </row>
        <row r="43">
          <cell r="A43" t="str">
            <v>警防救命課</v>
          </cell>
          <cell r="B43">
            <v>38</v>
          </cell>
          <cell r="C43" t="str">
            <v>消防力を充実し、災害活動体制を強化する</v>
          </cell>
          <cell r="D43" t="str">
            <v>消防団員充足率</v>
          </cell>
          <cell r="E43" t="str">
            <v>心原性で目撃のある心肺停止傷病者を対象にした救命率</v>
          </cell>
          <cell r="J43">
            <v>0.96</v>
          </cell>
          <cell r="K43">
            <v>1</v>
          </cell>
          <cell r="L43">
            <v>6.7000000000000004E-2</v>
          </cell>
          <cell r="M43">
            <v>0.15</v>
          </cell>
        </row>
        <row r="44">
          <cell r="A44" t="str">
            <v>指令情報課</v>
          </cell>
          <cell r="B44">
            <v>39</v>
          </cell>
          <cell r="C44" t="str">
            <v>災害情報を統括・管理し、あらゆる活動を支援する</v>
          </cell>
          <cell r="D44" t="str">
            <v>消防緊急通信指令システムの安定運用</v>
          </cell>
          <cell r="J44" t="str">
            <v>システム維持管理定期保守点検1回、セキュリティソフト更新2回</v>
          </cell>
          <cell r="K44">
            <v>1</v>
          </cell>
        </row>
        <row r="45">
          <cell r="A45" t="str">
            <v>消防指導課</v>
          </cell>
          <cell r="B45">
            <v>40</v>
          </cell>
          <cell r="C45" t="str">
            <v>効果的・効率的な消防活動が実施できる体制を支援する</v>
          </cell>
          <cell r="D45" t="str">
            <v>各種救命講習会の累計受講者数</v>
          </cell>
          <cell r="J45" t="str">
            <v>56,817人</v>
          </cell>
          <cell r="K45" t="str">
            <v>77,000人</v>
          </cell>
        </row>
        <row r="46">
          <cell r="A46" t="str">
            <v>警備第一・二課</v>
          </cell>
          <cell r="B46">
            <v>41</v>
          </cell>
          <cell r="C46" t="str">
            <v>消防業務を効果的・効率的に実施する</v>
          </cell>
          <cell r="D46" t="str">
            <v>救急現場到着平均時間</v>
          </cell>
          <cell r="E46" t="str">
            <v>医療機関搬送平均時間</v>
          </cell>
          <cell r="J46" t="str">
            <v>7.4分</v>
          </cell>
          <cell r="K46" t="str">
            <v>7.2分</v>
          </cell>
          <cell r="L46" t="str">
            <v>29.6分</v>
          </cell>
          <cell r="M46" t="str">
            <v>30.0分</v>
          </cell>
        </row>
        <row r="47">
          <cell r="A47" t="str">
            <v>都市計画課</v>
          </cell>
          <cell r="B47">
            <v>42</v>
          </cell>
          <cell r="C47" t="str">
            <v>地域特性を生かした都市空間をつくる</v>
          </cell>
          <cell r="D47" t="str">
            <v>地区計画を活用して快適な住環境の整備を規定した制度の導入件数</v>
          </cell>
          <cell r="J47" t="str">
            <v>9件</v>
          </cell>
          <cell r="K47" t="str">
            <v>11件</v>
          </cell>
        </row>
        <row r="48">
          <cell r="A48" t="str">
            <v>都市政策課</v>
          </cell>
          <cell r="B48">
            <v>43</v>
          </cell>
          <cell r="C48" t="str">
            <v>住みやすく住み続けたいまちをつくる</v>
          </cell>
          <cell r="D48" t="str">
            <v>年間公共交通利用回数</v>
          </cell>
          <cell r="J48" t="str">
            <v>439.5回</v>
          </cell>
          <cell r="K48" t="str">
            <v>461.1回</v>
          </cell>
        </row>
        <row r="49">
          <cell r="A49" t="str">
            <v>景観みどり課</v>
          </cell>
          <cell r="B49">
            <v>44</v>
          </cell>
          <cell r="C49" t="str">
            <v>美しい景観を形成し、命をはぐくむみどりを保全・再生・創出する</v>
          </cell>
          <cell r="D49" t="str">
            <v>市域における緑地面積</v>
          </cell>
          <cell r="E49" t="str">
            <v>景観資源の指定件数</v>
          </cell>
          <cell r="F49" t="str">
            <v>みどりの保全活動につながる講座等への参加人数</v>
          </cell>
          <cell r="J49">
            <v>0.18099999999999999</v>
          </cell>
          <cell r="K49">
            <v>0.22</v>
          </cell>
          <cell r="L49" t="str">
            <v>10件</v>
          </cell>
          <cell r="M49" t="str">
            <v>16件</v>
          </cell>
          <cell r="N49" t="str">
            <v>29人</v>
          </cell>
          <cell r="O49" t="str">
            <v>50人</v>
          </cell>
        </row>
        <row r="50">
          <cell r="A50" t="str">
            <v>建築指導課</v>
          </cell>
          <cell r="B50">
            <v>45</v>
          </cell>
          <cell r="C50" t="str">
            <v>安全で秩序ある住環境を形成する</v>
          </cell>
          <cell r="D50" t="str">
            <v>特定建築物や住宅の耐震化率</v>
          </cell>
          <cell r="J50" t="str">
            <v>特定建築物86.4％</v>
          </cell>
          <cell r="K50">
            <v>0.93</v>
          </cell>
          <cell r="L50" t="str">
            <v>住宅80.8％</v>
          </cell>
          <cell r="M50">
            <v>0.93</v>
          </cell>
        </row>
        <row r="51">
          <cell r="A51" t="str">
            <v>開発審査課</v>
          </cell>
          <cell r="B51">
            <v>46</v>
          </cell>
          <cell r="C51" t="str">
            <v>開発行為時の規制と秩序あるまちづくりを促進する</v>
          </cell>
          <cell r="D51" t="str">
            <v>開発許可事務及び特定開発事業確定事務の処理期間</v>
          </cell>
          <cell r="J51" t="str">
            <v>25日（平均値）</v>
          </cell>
          <cell r="K51" t="str">
            <v>24日</v>
          </cell>
        </row>
        <row r="52">
          <cell r="A52" t="str">
            <v>建設総務課</v>
          </cell>
          <cell r="B52">
            <v>47</v>
          </cell>
          <cell r="C52" t="str">
            <v>道水路敷の効率的な管理・利用を進める</v>
          </cell>
          <cell r="D52" t="str">
            <v>道水路敷の境界確定や電子データ化による管理</v>
          </cell>
          <cell r="E52" t="str">
            <v>公共基準点の設置点数</v>
          </cell>
          <cell r="F52" t="str">
            <v>鉄砲道以南区域の地籍調査の進捗率</v>
          </cell>
          <cell r="J52" t="str">
            <v>認定道路延長655.739㎞</v>
          </cell>
          <cell r="K52" t="str">
            <v>公図ベースにおいて現在認定外の道路・水路の総延長が確定できている</v>
          </cell>
          <cell r="L52" t="str">
            <v>1,313点</v>
          </cell>
          <cell r="M52" t="str">
            <v>1,453点</v>
          </cell>
          <cell r="N52">
            <v>0</v>
          </cell>
          <cell r="O52">
            <v>0.31969999999999998</v>
          </cell>
        </row>
        <row r="53">
          <cell r="A53" t="str">
            <v>道路建設課</v>
          </cell>
          <cell r="B53">
            <v>48</v>
          </cell>
          <cell r="C53" t="str">
            <v>交通を円滑に処理する道路網を整備する</v>
          </cell>
          <cell r="D53" t="str">
            <v>都市計画道路の整備率</v>
          </cell>
          <cell r="E53" t="str">
            <v>幹線市道の計画事業費に対する進捗率</v>
          </cell>
          <cell r="J53">
            <v>0.58199999999999996</v>
          </cell>
          <cell r="K53">
            <v>0.58199999999999996</v>
          </cell>
          <cell r="L53">
            <v>0.30299999999999999</v>
          </cell>
          <cell r="M53">
            <v>0.48</v>
          </cell>
        </row>
        <row r="54">
          <cell r="A54" t="str">
            <v>道路管理課</v>
          </cell>
          <cell r="B54">
            <v>49</v>
          </cell>
          <cell r="C54" t="str">
            <v>身近な生活道路を安全で快適にする</v>
          </cell>
          <cell r="D54" t="str">
            <v>狭あい道路の整備延長率</v>
          </cell>
          <cell r="J54">
            <v>0.37330000000000002</v>
          </cell>
          <cell r="K54">
            <v>0.40589999999999998</v>
          </cell>
        </row>
        <row r="55">
          <cell r="A55" t="str">
            <v>公園緑地課</v>
          </cell>
          <cell r="B55">
            <v>50</v>
          </cell>
          <cell r="C55" t="str">
            <v>公園・緑地を整備する</v>
          </cell>
          <cell r="D55" t="str">
            <v>市民1人当たりの都市公園面積</v>
          </cell>
          <cell r="J55" t="str">
            <v>3.01㎡/人</v>
          </cell>
          <cell r="K55" t="str">
            <v>8.73㎡/人</v>
          </cell>
        </row>
        <row r="56">
          <cell r="A56" t="str">
            <v>建築課</v>
          </cell>
          <cell r="B56">
            <v>51</v>
          </cell>
          <cell r="C56" t="str">
            <v>安全で環境に配慮しただれにもやさしい公共建築物をつくる</v>
          </cell>
          <cell r="D56" t="str">
            <v>公共建築物の耐震改修工事等の未実施棟数</v>
          </cell>
          <cell r="E56" t="str">
            <v>高齢者・障害者に配慮した良質な住宅の供給戸数</v>
          </cell>
          <cell r="J56" t="str">
            <v>5棟</v>
          </cell>
          <cell r="K56" t="str">
            <v>0棟</v>
          </cell>
          <cell r="L56" t="str">
            <v>186戸</v>
          </cell>
          <cell r="M56" t="str">
            <v>263戸</v>
          </cell>
        </row>
        <row r="57">
          <cell r="A57" t="str">
            <v>下水道河川総務課</v>
          </cell>
          <cell r="B57">
            <v>52</v>
          </cell>
          <cell r="C57" t="str">
            <v>下水道経営を健全に安定して行う</v>
          </cell>
          <cell r="D57" t="str">
            <v>公共下水道使用料徴収率</v>
          </cell>
          <cell r="J57">
            <v>0.98219999999999996</v>
          </cell>
          <cell r="K57">
            <v>0.98980000000000001</v>
          </cell>
        </row>
        <row r="58">
          <cell r="A58" t="str">
            <v>下水道河川建設課</v>
          </cell>
          <cell r="B58">
            <v>53</v>
          </cell>
          <cell r="C58" t="str">
            <v>公共下水道（雨水・汚水）・河川を整備する</v>
          </cell>
          <cell r="D58" t="str">
            <v>公共下水道（汚水）整備率</v>
          </cell>
          <cell r="E58" t="str">
            <v>公共下水道（雨水・雨水幹線）整備率</v>
          </cell>
          <cell r="F58" t="str">
            <v>河川整備率</v>
          </cell>
          <cell r="J58">
            <v>0.97699999999999998</v>
          </cell>
          <cell r="K58">
            <v>0.97799999999999998</v>
          </cell>
          <cell r="L58" t="str">
            <v>雨水52.1％　雨水幹線93.2％</v>
          </cell>
          <cell r="M58" t="str">
            <v>雨水52.7％　雨水幹線97.1％</v>
          </cell>
          <cell r="N58">
            <v>0.54200000000000004</v>
          </cell>
          <cell r="O58">
            <v>0.71899999999999997</v>
          </cell>
        </row>
        <row r="59">
          <cell r="A59" t="str">
            <v>下水道河川管理課</v>
          </cell>
          <cell r="B59">
            <v>54</v>
          </cell>
          <cell r="C59" t="str">
            <v>下水道・河川施設の信頼性を確保する</v>
          </cell>
          <cell r="D59" t="str">
            <v>河川の水質測定値（BOD)が3mg/L以下の箇所数</v>
          </cell>
          <cell r="E59" t="str">
            <v>ポンプ施設の停電時対応改善率及び箇所数</v>
          </cell>
          <cell r="F59" t="str">
            <v>管路の長寿命化対策延長</v>
          </cell>
          <cell r="G59" t="str">
            <v>柳島ポンプ場の耐震化率及び設備の長寿命化率</v>
          </cell>
          <cell r="J59" t="str">
            <v>4箇所</v>
          </cell>
          <cell r="K59" t="str">
            <v>5箇所</v>
          </cell>
          <cell r="L59" t="str">
            <v>81%、30箇所</v>
          </cell>
          <cell r="M59" t="str">
            <v>100%、37箇所</v>
          </cell>
          <cell r="N59" t="str">
            <v>125m</v>
          </cell>
          <cell r="O59" t="str">
            <v>474m</v>
          </cell>
          <cell r="P59" t="str">
            <v>耐震化0%、長寿命化0%</v>
          </cell>
          <cell r="Q59" t="str">
            <v>耐震化100%、長寿命化70%</v>
          </cell>
        </row>
        <row r="60">
          <cell r="A60" t="str">
            <v>産業振興課</v>
          </cell>
          <cell r="B60">
            <v>55</v>
          </cell>
          <cell r="C60" t="str">
            <v>多くの人々を誘う魅力あるまちづくりを支援する</v>
          </cell>
          <cell r="D60" t="str">
            <v>市内における増加事業所数</v>
          </cell>
          <cell r="E60" t="str">
            <v>観光客消費額</v>
          </cell>
          <cell r="J60" t="str">
            <v>75事業所</v>
          </cell>
          <cell r="K60" t="str">
            <v>80事業所</v>
          </cell>
          <cell r="L60" t="str">
            <v>2,559百万円</v>
          </cell>
          <cell r="M60" t="str">
            <v>3,500百万円</v>
          </cell>
        </row>
        <row r="61">
          <cell r="A61" t="str">
            <v>農業水産課</v>
          </cell>
          <cell r="B61">
            <v>56</v>
          </cell>
          <cell r="C61" t="str">
            <v>農業・水産業の振興と農地・海浜の保全・活用を進める</v>
          </cell>
          <cell r="D61" t="str">
            <v>耕地面積</v>
          </cell>
          <cell r="E61" t="str">
            <v>漁業の組合員数</v>
          </cell>
          <cell r="J61" t="str">
            <v>369ha</v>
          </cell>
          <cell r="K61" t="str">
            <v>352ha</v>
          </cell>
          <cell r="L61" t="str">
            <v>64人</v>
          </cell>
          <cell r="M61" t="str">
            <v>65人</v>
          </cell>
        </row>
        <row r="62">
          <cell r="A62" t="str">
            <v>雇用労働課</v>
          </cell>
          <cell r="B62">
            <v>57</v>
          </cell>
          <cell r="C62" t="str">
            <v>充実感を持って働けるための就労を支援する</v>
          </cell>
          <cell r="D62" t="str">
            <v>新規就業者数</v>
          </cell>
          <cell r="J62" t="str">
            <v>1,247人</v>
          </cell>
          <cell r="K62" t="str">
            <v>1,600人</v>
          </cell>
        </row>
        <row r="63">
          <cell r="A63" t="str">
            <v>拠点整備課</v>
          </cell>
          <cell r="B63">
            <v>58</v>
          </cell>
          <cell r="C63" t="str">
            <v>地域特性に配慮した都市拠点を整備する</v>
          </cell>
          <cell r="D63" t="str">
            <v>辻堂駅西口周辺整備事業の整備進捗率</v>
          </cell>
          <cell r="E63" t="str">
            <v>香川駅周辺整備事業の整備進捗率</v>
          </cell>
          <cell r="F63" t="str">
            <v>浜見平地区拠点整備事業の整備進捗率</v>
          </cell>
          <cell r="G63" t="str">
            <v>萩園地区産業系市街地整備事業の整備進捗率</v>
          </cell>
          <cell r="J63">
            <v>0.42399999999999999</v>
          </cell>
          <cell r="K63">
            <v>0.42399999999999999</v>
          </cell>
          <cell r="L63">
            <v>0.107</v>
          </cell>
          <cell r="M63">
            <v>0.16</v>
          </cell>
          <cell r="N63">
            <v>0.26</v>
          </cell>
          <cell r="O63">
            <v>0.57899999999999996</v>
          </cell>
          <cell r="P63">
            <v>6.2E-2</v>
          </cell>
          <cell r="Q63">
            <v>1</v>
          </cell>
        </row>
        <row r="64">
          <cell r="A64" t="str">
            <v>農業委員会事務局</v>
          </cell>
          <cell r="C64" t="str">
            <v>農地の適正で有効な利用を図る</v>
          </cell>
          <cell r="D64" t="str">
            <v>耕作放棄地面積</v>
          </cell>
          <cell r="J64" t="str">
            <v>25.8ha</v>
          </cell>
          <cell r="K64" t="str">
            <v>30.4ha</v>
          </cell>
        </row>
        <row r="65">
          <cell r="A65" t="str">
            <v>秘書広報課</v>
          </cell>
          <cell r="B65">
            <v>59</v>
          </cell>
          <cell r="C65" t="str">
            <v>市の情報を広く発信し、市長・副市長の執務を円滑にする</v>
          </cell>
          <cell r="D65" t="str">
            <v>ホームページのアクセス件数</v>
          </cell>
          <cell r="J65" t="str">
            <v>トップページ1,151,958件、全件10,266,989件</v>
          </cell>
          <cell r="K65" t="str">
            <v>1,809,600件、11,409,000件</v>
          </cell>
        </row>
        <row r="66">
          <cell r="A66" t="str">
            <v>企画経営課</v>
          </cell>
          <cell r="B66">
            <v>60</v>
          </cell>
          <cell r="C66" t="str">
            <v>先を見据えた政策を実現する</v>
          </cell>
          <cell r="D66" t="str">
            <v>施策評価における各施策目標の達成状況</v>
          </cell>
          <cell r="J66">
            <v>0.55300000000000005</v>
          </cell>
          <cell r="K66" t="str">
            <v>90％以上</v>
          </cell>
        </row>
        <row r="67">
          <cell r="A67" t="str">
            <v>行政改革推進室</v>
          </cell>
          <cell r="B67">
            <v>60</v>
          </cell>
          <cell r="C67" t="str">
            <v>先を見据えた政策を実現する</v>
          </cell>
          <cell r="D67" t="str">
            <v>「経営改善方針」行革重点推進事業の目標達成状況</v>
          </cell>
          <cell r="J67">
            <v>0.63300000000000001</v>
          </cell>
          <cell r="K67" t="str">
            <v>71%以上</v>
          </cell>
        </row>
        <row r="68">
          <cell r="A68" t="str">
            <v>広域事業政策課</v>
          </cell>
          <cell r="B68">
            <v>61</v>
          </cell>
          <cell r="C68" t="str">
            <v>国・県・他の自治体と連携し施策の効果を上げる</v>
          </cell>
          <cell r="D68" t="str">
            <v>広域連携に向けて取り組んだ事業の件数</v>
          </cell>
          <cell r="E68" t="str">
            <v>国や県が事業主体の道路の整備延長</v>
          </cell>
          <cell r="F68" t="str">
            <v>相模川左岸の整備延長</v>
          </cell>
          <cell r="J68" t="str">
            <v>28件</v>
          </cell>
          <cell r="K68" t="str">
            <v>44件</v>
          </cell>
          <cell r="L68" t="str">
            <v>さがみ縦貫道路34㎞　藤沢大磯線4.2㎞</v>
          </cell>
          <cell r="M68" t="str">
            <v>34.0㎞　4.2㎞</v>
          </cell>
          <cell r="N68" t="str">
            <v>相模川左岸整備延長1.75㎞</v>
          </cell>
          <cell r="O68" t="str">
            <v>2.2㎞</v>
          </cell>
        </row>
        <row r="69">
          <cell r="A69" t="str">
            <v>情報推進課</v>
          </cell>
          <cell r="B69">
            <v>62</v>
          </cell>
          <cell r="C69" t="str">
            <v>情報セキュリティを確保しながら利便性を向上させる</v>
          </cell>
          <cell r="D69" t="str">
            <v>電子申請可能な業務数</v>
          </cell>
          <cell r="E69" t="str">
            <v>施設予約利用数</v>
          </cell>
          <cell r="J69" t="str">
            <v>48件</v>
          </cell>
          <cell r="K69" t="str">
            <v>52件</v>
          </cell>
          <cell r="L69" t="str">
            <v>291,422件</v>
          </cell>
          <cell r="M69" t="str">
            <v>293,500件</v>
          </cell>
        </row>
        <row r="70">
          <cell r="A70" t="str">
            <v>施設再編整備課</v>
          </cell>
          <cell r="B70">
            <v>63</v>
          </cell>
          <cell r="C70" t="str">
            <v>公共施設の再編整備と適正な維持管理を進める</v>
          </cell>
          <cell r="D70" t="str">
            <v>公共施設の再整備完了件数</v>
          </cell>
          <cell r="J70" t="str">
            <v>6件</v>
          </cell>
          <cell r="K70" t="str">
            <v>3件</v>
          </cell>
        </row>
        <row r="71">
          <cell r="A71" t="str">
            <v>市民自治推進課</v>
          </cell>
          <cell r="B71">
            <v>64</v>
          </cell>
          <cell r="C71" t="str">
            <v>市民と行政が協力して自治の進展を図る</v>
          </cell>
          <cell r="D71" t="str">
            <v>市民活動団体の登録数</v>
          </cell>
          <cell r="J71" t="str">
            <v>317団体</v>
          </cell>
          <cell r="K71" t="str">
            <v>355団体</v>
          </cell>
        </row>
        <row r="72">
          <cell r="A72" t="str">
            <v>職員課</v>
          </cell>
          <cell r="B72">
            <v>65</v>
          </cell>
          <cell r="C72" t="str">
            <v>職員がやる気を持ち、成果を出せる体制をつくる</v>
          </cell>
          <cell r="D72" t="str">
            <v>自己の能力が生かされていると考えている職員の割合</v>
          </cell>
          <cell r="J72">
            <v>0.82</v>
          </cell>
          <cell r="K72" t="str">
            <v>90％以上</v>
          </cell>
        </row>
        <row r="73">
          <cell r="A73" t="str">
            <v>行政総務課</v>
          </cell>
          <cell r="B73">
            <v>66</v>
          </cell>
          <cell r="C73" t="str">
            <v>市が保有する情報を総括的に管理するとともに、自治に関する基本的な制度の整備を推進する</v>
          </cell>
          <cell r="D73" t="str">
            <v>自治基本条例を意識して業務に携わっている職員の割合</v>
          </cell>
          <cell r="J73" t="str">
            <v>98.4%、78.0%</v>
          </cell>
          <cell r="K73" t="str">
            <v>100.0%、86.0%</v>
          </cell>
        </row>
        <row r="74">
          <cell r="A74" t="str">
            <v>市民課</v>
          </cell>
          <cell r="B74">
            <v>67</v>
          </cell>
          <cell r="C74" t="str">
            <v>戸籍・住民基本台帳事務を迅速・正確に行う</v>
          </cell>
          <cell r="D74" t="str">
            <v>市民課窓口の取扱件数の割合</v>
          </cell>
          <cell r="J74">
            <v>0.58799999999999997</v>
          </cell>
          <cell r="K74">
            <v>0.54500000000000004</v>
          </cell>
        </row>
        <row r="75">
          <cell r="A75" t="str">
            <v>文書法務課</v>
          </cell>
          <cell r="B75">
            <v>68</v>
          </cell>
          <cell r="C75" t="str">
            <v>自立的に、適正な法的判断を行うことのできる体制を構築する</v>
          </cell>
          <cell r="D75" t="str">
            <v>各課の文書保管状況調査において最良の評価を受けた課の割合</v>
          </cell>
          <cell r="J75">
            <v>0.93899999999999995</v>
          </cell>
          <cell r="K75">
            <v>1</v>
          </cell>
        </row>
        <row r="76">
          <cell r="A76" t="str">
            <v>小出支所</v>
          </cell>
          <cell r="B76">
            <v>69</v>
          </cell>
          <cell r="C76" t="str">
            <v>北部の行政拠点を充実する</v>
          </cell>
          <cell r="D76" t="str">
            <v>小出支所での取扱業務項目数</v>
          </cell>
          <cell r="J76" t="str">
            <v>239件</v>
          </cell>
          <cell r="K76" t="str">
            <v>241件</v>
          </cell>
        </row>
        <row r="77">
          <cell r="A77" t="str">
            <v>財政課</v>
          </cell>
          <cell r="B77">
            <v>70</v>
          </cell>
          <cell r="C77" t="str">
            <v>政策の実現を支える健全な財政運営を維持する</v>
          </cell>
          <cell r="D77" t="str">
            <v>経常収支比率</v>
          </cell>
          <cell r="E77" t="str">
            <v>財政健全化判断比率（実質赤字比率）</v>
          </cell>
          <cell r="F77" t="str">
            <v>財政健全化判断比率（連結実質赤字比率）</v>
          </cell>
          <cell r="G77" t="str">
            <v>財政健全化判断比率（実質公債費比率）</v>
          </cell>
          <cell r="H77" t="str">
            <v>財政健全化判断比率（将来負担比率）</v>
          </cell>
          <cell r="J77">
            <v>0.98399999999999999</v>
          </cell>
          <cell r="K77">
            <v>0.96</v>
          </cell>
          <cell r="L77" t="str">
            <v>黒字</v>
          </cell>
          <cell r="M77" t="str">
            <v>黒字</v>
          </cell>
          <cell r="N77" t="str">
            <v>黒字</v>
          </cell>
          <cell r="O77" t="str">
            <v>黒字</v>
          </cell>
          <cell r="P77">
            <v>4.0000000000000001E-3</v>
          </cell>
          <cell r="Q77">
            <v>4.1000000000000002E-2</v>
          </cell>
          <cell r="R77">
            <v>0.21199999999999999</v>
          </cell>
          <cell r="S77">
            <v>0.3</v>
          </cell>
        </row>
        <row r="78">
          <cell r="A78" t="str">
            <v>収納課</v>
          </cell>
          <cell r="B78">
            <v>71</v>
          </cell>
          <cell r="C78" t="str">
            <v>徴収率を向上させる</v>
          </cell>
          <cell r="D78" t="str">
            <v>市税徴収率</v>
          </cell>
          <cell r="J78">
            <v>0.95899999999999996</v>
          </cell>
          <cell r="K78">
            <v>0.95399999999999996</v>
          </cell>
        </row>
        <row r="79">
          <cell r="A79" t="str">
            <v>市民税課</v>
          </cell>
          <cell r="B79">
            <v>72</v>
          </cell>
          <cell r="C79" t="str">
            <v>市民税の公平・適正な課税を行う</v>
          </cell>
          <cell r="D79" t="str">
            <v>個人市民税の未申告調査対象者における未申告率</v>
          </cell>
          <cell r="E79" t="str">
            <v>法人市民税の未申告調査対象法人における未申告率</v>
          </cell>
          <cell r="J79">
            <v>0.55100000000000005</v>
          </cell>
          <cell r="K79" t="str">
            <v>24.0%以下</v>
          </cell>
          <cell r="L79">
            <v>0.82399999999999995</v>
          </cell>
          <cell r="M79" t="str">
            <v>81.4%以下</v>
          </cell>
        </row>
        <row r="80">
          <cell r="A80" t="str">
            <v>資産税課</v>
          </cell>
          <cell r="B80">
            <v>73</v>
          </cell>
          <cell r="C80" t="str">
            <v>固定資産税の公平・適正な課税を行う</v>
          </cell>
          <cell r="D80" t="str">
            <v>固定資産評価審査委員会への審査申出認容決定件数</v>
          </cell>
          <cell r="J80" t="str">
            <v>0件</v>
          </cell>
          <cell r="K80" t="str">
            <v>0件</v>
          </cell>
        </row>
        <row r="81">
          <cell r="A81" t="str">
            <v>用地管財課</v>
          </cell>
          <cell r="B81">
            <v>74</v>
          </cell>
          <cell r="C81" t="str">
            <v>財産を適正に管理する</v>
          </cell>
          <cell r="D81" t="str">
            <v>庁舎のエネルギー使用量（面積1㎡当たり）</v>
          </cell>
          <cell r="J81" t="str">
            <v>0.025kl</v>
          </cell>
          <cell r="K81" t="str">
            <v>0.027kl</v>
          </cell>
        </row>
        <row r="82">
          <cell r="A82" t="str">
            <v>契約検査課</v>
          </cell>
          <cell r="B82">
            <v>75</v>
          </cell>
          <cell r="C82" t="str">
            <v>効率的で公正に入札・契約を執行する</v>
          </cell>
          <cell r="D82" t="str">
            <v>入札における一般競争入札の割合</v>
          </cell>
          <cell r="J82">
            <v>0.58599999999999997</v>
          </cell>
          <cell r="K82">
            <v>0.625</v>
          </cell>
        </row>
        <row r="83">
          <cell r="A83" t="str">
            <v>会計課</v>
          </cell>
          <cell r="C83" t="str">
            <v>公金の管理を適正に行い、安全かつ有利な運用を図る</v>
          </cell>
          <cell r="D83" t="str">
            <v>資金運用実績額（歳計現金）</v>
          </cell>
          <cell r="E83" t="str">
            <v>資金運用実績額（基金）</v>
          </cell>
          <cell r="F83" t="str">
            <v>例月出納検査の指摘事項件数</v>
          </cell>
          <cell r="J83" t="str">
            <v>749千円</v>
          </cell>
          <cell r="K83" t="str">
            <v>1,000千円</v>
          </cell>
          <cell r="L83" t="str">
            <v>18,273千円</v>
          </cell>
          <cell r="M83" t="str">
            <v>10,000千円</v>
          </cell>
          <cell r="N83" t="str">
            <v>5件</v>
          </cell>
          <cell r="O83" t="str">
            <v>0件</v>
          </cell>
        </row>
        <row r="84">
          <cell r="A84" t="str">
            <v>選挙管理委員会事務局</v>
          </cell>
          <cell r="C84" t="str">
            <v>住民の意思を行政に反映させる</v>
          </cell>
          <cell r="D84" t="str">
            <v>投票率（衆議院選挙）</v>
          </cell>
          <cell r="E84" t="str">
            <v>投票率（参議院選挙）</v>
          </cell>
          <cell r="F84" t="str">
            <v>投票率（市長選挙）</v>
          </cell>
          <cell r="G84" t="str">
            <v>投票率（市議会議員選挙）</v>
          </cell>
          <cell r="H84" t="str">
            <v>投票率（県知事選挙）</v>
          </cell>
          <cell r="I84" t="str">
            <v>投票率（県議会議員選挙）</v>
          </cell>
          <cell r="J84">
            <v>0.53920000000000001</v>
          </cell>
          <cell r="K84">
            <v>0.69799999999999995</v>
          </cell>
          <cell r="L84">
            <v>0.54369999999999996</v>
          </cell>
          <cell r="M84">
            <v>0.56200000000000006</v>
          </cell>
          <cell r="N84">
            <v>0.4637</v>
          </cell>
          <cell r="O84">
            <v>0.51</v>
          </cell>
          <cell r="P84">
            <v>0.46379999999999999</v>
          </cell>
          <cell r="Q84">
            <v>0.51</v>
          </cell>
          <cell r="R84">
            <v>0.3967</v>
          </cell>
          <cell r="S84">
            <v>0.46</v>
          </cell>
          <cell r="T84">
            <v>0.3957</v>
          </cell>
          <cell r="U84">
            <v>0.46</v>
          </cell>
        </row>
        <row r="85">
          <cell r="A85" t="str">
            <v>監査事務局</v>
          </cell>
          <cell r="C85" t="str">
            <v>行政執行の適法性、効率性、妥当性を維持し確保する</v>
          </cell>
          <cell r="D85" t="str">
            <v>定期監査の指摘事項の件数</v>
          </cell>
          <cell r="J85" t="str">
            <v>36件</v>
          </cell>
          <cell r="K85" t="str">
            <v>0件</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U101"/>
  <sheetViews>
    <sheetView tabSelected="1" view="pageBreakPreview" zoomScaleNormal="100" zoomScaleSheetLayoutView="100" workbookViewId="0">
      <selection sqref="A1:BP2"/>
    </sheetView>
  </sheetViews>
  <sheetFormatPr defaultRowHeight="12" customHeight="1" outlineLevelRow="1" outlineLevelCol="1"/>
  <cols>
    <col min="1" max="1" width="3.125" style="4" customWidth="1"/>
    <col min="2" max="20" width="2.125" style="4" customWidth="1"/>
    <col min="21" max="24" width="2" style="4" customWidth="1"/>
    <col min="25" max="38" width="2.125" style="4" customWidth="1"/>
    <col min="39" max="39" width="2.375" style="4" customWidth="1"/>
    <col min="40" max="69" width="2.125" style="4" customWidth="1"/>
    <col min="70" max="73" width="5.625" style="27" hidden="1" customWidth="1" outlineLevel="1"/>
    <col min="74" max="74" width="2.125" style="4" customWidth="1" collapsed="1"/>
    <col min="75" max="75" width="2.125" style="4" customWidth="1"/>
    <col min="76" max="16384" width="9" style="4"/>
  </cols>
  <sheetData>
    <row r="1" spans="1:75" ht="12" customHeight="1">
      <c r="A1" s="320" t="s">
        <v>0</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1"/>
      <c r="BR1" s="2"/>
      <c r="BS1" s="2"/>
      <c r="BT1" s="2"/>
      <c r="BU1" s="2"/>
      <c r="BV1" s="1"/>
      <c r="BW1" s="1"/>
    </row>
    <row r="2" spans="1:75" ht="12" customHeight="1">
      <c r="A2" s="320"/>
      <c r="B2" s="320"/>
      <c r="C2" s="320"/>
      <c r="D2" s="320"/>
      <c r="E2" s="320"/>
      <c r="F2" s="320"/>
      <c r="G2" s="320"/>
      <c r="H2" s="320"/>
      <c r="I2" s="320"/>
      <c r="J2" s="320"/>
      <c r="K2" s="320"/>
      <c r="L2" s="320"/>
      <c r="M2" s="320"/>
      <c r="N2" s="320"/>
      <c r="O2" s="320"/>
      <c r="P2" s="320"/>
      <c r="Q2" s="320"/>
      <c r="R2" s="320"/>
      <c r="S2" s="320"/>
      <c r="T2" s="320"/>
      <c r="U2" s="320"/>
      <c r="V2" s="320"/>
      <c r="W2" s="320"/>
      <c r="X2" s="320"/>
      <c r="Y2" s="320"/>
      <c r="Z2" s="320"/>
      <c r="AA2" s="320"/>
      <c r="AB2" s="320"/>
      <c r="AC2" s="320"/>
      <c r="AD2" s="320"/>
      <c r="AE2" s="320"/>
      <c r="AF2" s="320"/>
      <c r="AG2" s="320"/>
      <c r="AH2" s="320"/>
      <c r="AI2" s="320"/>
      <c r="AJ2" s="320"/>
      <c r="AK2" s="320"/>
      <c r="AL2" s="320"/>
      <c r="AM2" s="320"/>
      <c r="AN2" s="320"/>
      <c r="AO2" s="320"/>
      <c r="AP2" s="320"/>
      <c r="AQ2" s="320"/>
      <c r="AR2" s="320"/>
      <c r="AS2" s="320"/>
      <c r="AT2" s="320"/>
      <c r="AU2" s="320"/>
      <c r="AV2" s="320"/>
      <c r="AW2" s="320"/>
      <c r="AX2" s="320"/>
      <c r="AY2" s="320"/>
      <c r="AZ2" s="320"/>
      <c r="BA2" s="320"/>
      <c r="BB2" s="320"/>
      <c r="BC2" s="320"/>
      <c r="BD2" s="320"/>
      <c r="BE2" s="320"/>
      <c r="BF2" s="320"/>
      <c r="BG2" s="320"/>
      <c r="BH2" s="320"/>
      <c r="BI2" s="320"/>
      <c r="BJ2" s="320"/>
      <c r="BK2" s="320"/>
      <c r="BL2" s="320"/>
      <c r="BM2" s="320"/>
      <c r="BN2" s="320"/>
      <c r="BO2" s="320"/>
      <c r="BP2" s="320"/>
      <c r="BQ2" s="1"/>
      <c r="BR2" s="2"/>
      <c r="BS2" s="2"/>
      <c r="BT2" s="2"/>
      <c r="BU2" s="2"/>
      <c r="BV2" s="1"/>
      <c r="BW2" s="1"/>
    </row>
    <row r="3" spans="1:75" ht="12" customHeight="1">
      <c r="A3" s="5" t="s">
        <v>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1"/>
      <c r="BR3" s="2"/>
      <c r="BS3" s="2"/>
      <c r="BT3" s="2"/>
      <c r="BU3" s="2"/>
      <c r="BV3" s="1"/>
      <c r="BW3" s="1"/>
    </row>
    <row r="4" spans="1:75" ht="12" customHeight="1">
      <c r="A4" s="72" t="s">
        <v>2</v>
      </c>
      <c r="B4" s="73"/>
      <c r="C4" s="73"/>
      <c r="D4" s="73"/>
      <c r="E4" s="73"/>
      <c r="F4" s="74"/>
      <c r="G4" s="321" t="s">
        <v>3</v>
      </c>
      <c r="H4" s="321"/>
      <c r="I4" s="321"/>
      <c r="J4" s="321"/>
      <c r="K4" s="321"/>
      <c r="L4" s="321"/>
      <c r="M4" s="321"/>
      <c r="N4" s="321"/>
      <c r="O4" s="321"/>
      <c r="P4" s="321"/>
      <c r="Q4" s="321"/>
      <c r="R4" s="321"/>
      <c r="S4" s="294" t="s">
        <v>4</v>
      </c>
      <c r="T4" s="295"/>
      <c r="U4" s="295"/>
      <c r="V4" s="295"/>
      <c r="W4" s="295"/>
      <c r="X4" s="295"/>
      <c r="Y4" s="295"/>
      <c r="Z4" s="295"/>
      <c r="AA4" s="295"/>
      <c r="AB4" s="295"/>
      <c r="AC4" s="296"/>
      <c r="AE4" s="294" t="s">
        <v>5</v>
      </c>
      <c r="AF4" s="295"/>
      <c r="AG4" s="295"/>
      <c r="AH4" s="295"/>
      <c r="AI4" s="295"/>
      <c r="AJ4" s="295"/>
      <c r="AK4" s="295"/>
      <c r="AL4" s="295"/>
      <c r="AM4" s="295"/>
      <c r="AN4" s="296"/>
      <c r="AO4" s="294" t="s">
        <v>6</v>
      </c>
      <c r="AP4" s="295"/>
      <c r="AQ4" s="295"/>
      <c r="AR4" s="295"/>
      <c r="AS4" s="295"/>
      <c r="AT4" s="295"/>
      <c r="AU4" s="295"/>
      <c r="AV4" s="295"/>
      <c r="AW4" s="295"/>
      <c r="AX4" s="295"/>
      <c r="AY4" s="295"/>
      <c r="AZ4" s="295"/>
      <c r="BA4" s="295"/>
      <c r="BB4" s="296"/>
      <c r="BD4" s="72" t="s">
        <v>7</v>
      </c>
      <c r="BE4" s="73"/>
      <c r="BF4" s="73"/>
      <c r="BG4" s="73"/>
      <c r="BH4" s="73"/>
      <c r="BI4" s="73"/>
      <c r="BJ4" s="73"/>
      <c r="BK4" s="73"/>
      <c r="BL4" s="73"/>
      <c r="BM4" s="73"/>
      <c r="BN4" s="73"/>
      <c r="BO4" s="73"/>
      <c r="BP4" s="74"/>
      <c r="BQ4" s="3"/>
      <c r="BR4" s="7"/>
      <c r="BS4" s="7"/>
      <c r="BT4" s="7"/>
      <c r="BU4" s="7"/>
      <c r="BV4" s="3"/>
      <c r="BW4" s="3"/>
    </row>
    <row r="5" spans="1:75" ht="12" customHeight="1">
      <c r="A5" s="300" t="s">
        <v>8</v>
      </c>
      <c r="B5" s="255"/>
      <c r="C5" s="255"/>
      <c r="D5" s="256"/>
      <c r="E5" s="238">
        <f>VLOOKUP($G$4,'[1]プルダウンシート（削除しないでください）'!$A$6:$U$85,2,FALSE)</f>
        <v>25</v>
      </c>
      <c r="F5" s="240"/>
      <c r="G5" s="301" t="str">
        <f>VLOOKUP($G$4,'[1]プルダウンシート（削除しないでください）'!$A$6:$U$85,3,FALSE)</f>
        <v>こころとからだの健康をサポートする</v>
      </c>
      <c r="H5" s="302"/>
      <c r="I5" s="302">
        <f>VLOOKUP($G$4,'[1]プルダウンシート（削除しないでください）'!$A$6:$U$85,2,FALSE)</f>
        <v>25</v>
      </c>
      <c r="J5" s="302"/>
      <c r="K5" s="302">
        <f>VLOOKUP($G$4,'[1]プルダウンシート（削除しないでください）'!$A$6:$U$85,2,FALSE)</f>
        <v>25</v>
      </c>
      <c r="L5" s="302"/>
      <c r="M5" s="302">
        <f>VLOOKUP($G$4,'[1]プルダウンシート（削除しないでください）'!$A$6:$U$85,2,FALSE)</f>
        <v>25</v>
      </c>
      <c r="N5" s="302"/>
      <c r="O5" s="302">
        <f>VLOOKUP($G$4,'[1]プルダウンシート（削除しないでください）'!$A$6:$U$85,2,FALSE)</f>
        <v>25</v>
      </c>
      <c r="P5" s="302"/>
      <c r="Q5" s="302">
        <f>VLOOKUP($G$4,'[1]プルダウンシート（削除しないでください）'!$A$6:$U$85,2,FALSE)</f>
        <v>25</v>
      </c>
      <c r="R5" s="303"/>
      <c r="S5" s="238" t="s">
        <v>9</v>
      </c>
      <c r="T5" s="239"/>
      <c r="U5" s="239"/>
      <c r="V5" s="239"/>
      <c r="W5" s="239"/>
      <c r="X5" s="239"/>
      <c r="Y5" s="239"/>
      <c r="Z5" s="239"/>
      <c r="AA5" s="239"/>
      <c r="AB5" s="239"/>
      <c r="AC5" s="240"/>
      <c r="AE5" s="310" t="s">
        <v>10</v>
      </c>
      <c r="AF5" s="311"/>
      <c r="AG5" s="311"/>
      <c r="AH5" s="311"/>
      <c r="AI5" s="312"/>
      <c r="AJ5" s="313" t="s">
        <v>11</v>
      </c>
      <c r="AK5" s="314"/>
      <c r="AL5" s="314"/>
      <c r="AM5" s="314"/>
      <c r="AN5" s="315"/>
      <c r="AO5" s="322" t="s">
        <v>12</v>
      </c>
      <c r="AP5" s="323"/>
      <c r="AQ5" s="323"/>
      <c r="AR5" s="323"/>
      <c r="AS5" s="323"/>
      <c r="AT5" s="324" t="s">
        <v>13</v>
      </c>
      <c r="AU5" s="325"/>
      <c r="AV5" s="325"/>
      <c r="AW5" s="326"/>
      <c r="AX5" s="322" t="s">
        <v>14</v>
      </c>
      <c r="AY5" s="323"/>
      <c r="AZ5" s="323"/>
      <c r="BA5" s="323"/>
      <c r="BB5" s="327"/>
      <c r="BD5" s="313" t="s">
        <v>15</v>
      </c>
      <c r="BE5" s="314"/>
      <c r="BF5" s="314"/>
      <c r="BG5" s="314"/>
      <c r="BH5" s="314"/>
      <c r="BI5" s="314"/>
      <c r="BJ5" s="315"/>
      <c r="BK5" s="313" t="s">
        <v>16</v>
      </c>
      <c r="BL5" s="314"/>
      <c r="BM5" s="314"/>
      <c r="BN5" s="314"/>
      <c r="BO5" s="314"/>
      <c r="BP5" s="315"/>
      <c r="BQ5" s="3"/>
      <c r="BR5" s="7"/>
      <c r="BS5" s="7"/>
      <c r="BT5" s="7"/>
      <c r="BU5" s="7"/>
      <c r="BV5" s="3"/>
      <c r="BW5" s="3"/>
    </row>
    <row r="6" spans="1:75" ht="12" customHeight="1">
      <c r="A6" s="260"/>
      <c r="B6" s="261"/>
      <c r="C6" s="261"/>
      <c r="D6" s="262"/>
      <c r="E6" s="241"/>
      <c r="F6" s="243"/>
      <c r="G6" s="304"/>
      <c r="H6" s="305"/>
      <c r="I6" s="305"/>
      <c r="J6" s="305"/>
      <c r="K6" s="305"/>
      <c r="L6" s="305"/>
      <c r="M6" s="305"/>
      <c r="N6" s="305"/>
      <c r="O6" s="305"/>
      <c r="P6" s="305"/>
      <c r="Q6" s="305"/>
      <c r="R6" s="306"/>
      <c r="S6" s="241"/>
      <c r="T6" s="242"/>
      <c r="U6" s="242"/>
      <c r="V6" s="242"/>
      <c r="W6" s="242"/>
      <c r="X6" s="242"/>
      <c r="Y6" s="242"/>
      <c r="Z6" s="242"/>
      <c r="AA6" s="242"/>
      <c r="AB6" s="242"/>
      <c r="AC6" s="243"/>
      <c r="AE6" s="307">
        <v>1</v>
      </c>
      <c r="AF6" s="308"/>
      <c r="AG6" s="308"/>
      <c r="AH6" s="297" t="s">
        <v>17</v>
      </c>
      <c r="AI6" s="309"/>
      <c r="AJ6" s="307">
        <v>10</v>
      </c>
      <c r="AK6" s="308"/>
      <c r="AL6" s="308"/>
      <c r="AM6" s="297" t="s">
        <v>17</v>
      </c>
      <c r="AN6" s="309"/>
      <c r="AO6" s="307">
        <v>0</v>
      </c>
      <c r="AP6" s="308"/>
      <c r="AQ6" s="308"/>
      <c r="AR6" s="297" t="s">
        <v>17</v>
      </c>
      <c r="AS6" s="297"/>
      <c r="AT6" s="298">
        <v>0</v>
      </c>
      <c r="AU6" s="299"/>
      <c r="AV6" s="316" t="s">
        <v>17</v>
      </c>
      <c r="AW6" s="317"/>
      <c r="AX6" s="318">
        <v>1</v>
      </c>
      <c r="AY6" s="319"/>
      <c r="AZ6" s="319"/>
      <c r="BA6" s="297" t="s">
        <v>17</v>
      </c>
      <c r="BB6" s="309"/>
      <c r="BD6" s="347" t="s">
        <v>18</v>
      </c>
      <c r="BE6" s="348"/>
      <c r="BF6" s="348"/>
      <c r="BG6" s="348"/>
      <c r="BH6" s="348"/>
      <c r="BI6" s="291" t="s">
        <v>19</v>
      </c>
      <c r="BJ6" s="292"/>
      <c r="BK6" s="347" t="s">
        <v>18</v>
      </c>
      <c r="BL6" s="348"/>
      <c r="BM6" s="348"/>
      <c r="BN6" s="348"/>
      <c r="BO6" s="291" t="s">
        <v>19</v>
      </c>
      <c r="BP6" s="292"/>
      <c r="BQ6" s="3"/>
      <c r="BR6" s="7"/>
      <c r="BS6" s="7"/>
      <c r="BT6" s="7"/>
      <c r="BU6" s="7"/>
      <c r="BV6" s="3"/>
      <c r="BW6" s="3"/>
    </row>
    <row r="7" spans="1:75" ht="12" customHeight="1">
      <c r="A7" s="8"/>
      <c r="B7" s="8"/>
      <c r="C7" s="8"/>
      <c r="D7" s="8"/>
      <c r="E7" s="8"/>
      <c r="F7" s="8"/>
      <c r="G7" s="8" t="s">
        <v>20</v>
      </c>
      <c r="H7" s="8"/>
      <c r="AE7" s="4" t="s">
        <v>123</v>
      </c>
      <c r="BQ7" s="3"/>
      <c r="BR7" s="7"/>
      <c r="BS7" s="7"/>
      <c r="BT7" s="7"/>
      <c r="BU7" s="7"/>
      <c r="BV7" s="3"/>
      <c r="BW7" s="3"/>
    </row>
    <row r="8" spans="1:75" ht="12" customHeight="1">
      <c r="A8" s="8"/>
      <c r="B8" s="8"/>
      <c r="C8" s="8"/>
      <c r="D8" s="8"/>
      <c r="E8" s="8"/>
      <c r="F8" s="8"/>
      <c r="G8" s="8"/>
      <c r="H8" s="8"/>
      <c r="BQ8" s="3"/>
      <c r="BR8" s="7"/>
      <c r="BS8" s="7"/>
      <c r="BT8" s="7"/>
      <c r="BU8" s="7"/>
      <c r="BV8" s="3"/>
      <c r="BW8" s="3"/>
    </row>
    <row r="9" spans="1:75" ht="12" customHeight="1">
      <c r="A9" s="5" t="s">
        <v>21</v>
      </c>
      <c r="B9" s="5"/>
      <c r="C9" s="5"/>
      <c r="D9" s="9"/>
      <c r="E9" s="8"/>
      <c r="F9" s="8"/>
      <c r="G9" s="8"/>
      <c r="H9" s="8"/>
      <c r="AU9" s="4" t="s">
        <v>22</v>
      </c>
      <c r="BF9" s="3"/>
      <c r="BQ9" s="3"/>
      <c r="BR9" s="7"/>
      <c r="BS9" s="7"/>
      <c r="BT9" s="7"/>
      <c r="BU9" s="7"/>
      <c r="BV9" s="3"/>
      <c r="BW9" s="3"/>
    </row>
    <row r="10" spans="1:75" ht="12" customHeight="1">
      <c r="A10" s="70" t="s">
        <v>23</v>
      </c>
      <c r="B10" s="70"/>
      <c r="C10" s="70"/>
      <c r="D10" s="70"/>
      <c r="E10" s="70"/>
      <c r="F10" s="70"/>
      <c r="G10" s="70"/>
      <c r="H10" s="70"/>
      <c r="I10" s="70"/>
      <c r="J10" s="70"/>
      <c r="K10" s="70"/>
      <c r="L10" s="70"/>
      <c r="M10" s="70"/>
      <c r="N10" s="70"/>
      <c r="O10" s="70"/>
      <c r="P10" s="70"/>
      <c r="Q10" s="70"/>
      <c r="R10" s="70"/>
      <c r="S10" s="293" t="s">
        <v>24</v>
      </c>
      <c r="T10" s="293"/>
      <c r="U10" s="293"/>
      <c r="V10" s="293"/>
      <c r="W10" s="293"/>
      <c r="X10" s="71" t="s">
        <v>25</v>
      </c>
      <c r="Y10" s="71"/>
      <c r="Z10" s="71"/>
      <c r="AA10" s="71"/>
      <c r="AB10" s="71"/>
      <c r="AC10" s="72" t="s">
        <v>26</v>
      </c>
      <c r="AD10" s="73"/>
      <c r="AE10" s="73"/>
      <c r="AF10" s="73"/>
      <c r="AG10" s="73"/>
      <c r="AH10" s="73"/>
      <c r="AI10" s="73"/>
      <c r="AJ10" s="73"/>
      <c r="AK10" s="73"/>
      <c r="AL10" s="73"/>
      <c r="AM10" s="73"/>
      <c r="AN10" s="73"/>
      <c r="AO10" s="73"/>
      <c r="AP10" s="73"/>
      <c r="AQ10" s="73"/>
      <c r="AR10" s="74"/>
      <c r="AS10" s="10"/>
      <c r="AT10" s="10"/>
      <c r="AU10" s="11" t="s">
        <v>27</v>
      </c>
      <c r="AV10" s="12" t="s">
        <v>28</v>
      </c>
      <c r="AX10" s="13" t="s">
        <v>29</v>
      </c>
      <c r="BF10" s="3"/>
      <c r="BQ10" s="3"/>
      <c r="BR10" s="7"/>
      <c r="BS10" s="7"/>
      <c r="BT10" s="7"/>
      <c r="BU10" s="7"/>
      <c r="BV10" s="3"/>
      <c r="BW10" s="3"/>
    </row>
    <row r="11" spans="1:75" ht="12" customHeight="1">
      <c r="A11" s="70"/>
      <c r="B11" s="70"/>
      <c r="C11" s="70"/>
      <c r="D11" s="70"/>
      <c r="E11" s="70"/>
      <c r="F11" s="70"/>
      <c r="G11" s="70"/>
      <c r="H11" s="70"/>
      <c r="I11" s="70"/>
      <c r="J11" s="70"/>
      <c r="K11" s="70"/>
      <c r="L11" s="70"/>
      <c r="M11" s="70"/>
      <c r="N11" s="70"/>
      <c r="O11" s="70"/>
      <c r="P11" s="70"/>
      <c r="Q11" s="70"/>
      <c r="R11" s="70"/>
      <c r="S11" s="293"/>
      <c r="T11" s="293"/>
      <c r="U11" s="293"/>
      <c r="V11" s="293"/>
      <c r="W11" s="293"/>
      <c r="X11" s="71"/>
      <c r="Y11" s="71"/>
      <c r="Z11" s="71"/>
      <c r="AA11" s="71"/>
      <c r="AB11" s="71"/>
      <c r="AC11" s="294" t="s">
        <v>30</v>
      </c>
      <c r="AD11" s="295"/>
      <c r="AE11" s="295"/>
      <c r="AF11" s="296"/>
      <c r="AG11" s="294" t="s">
        <v>31</v>
      </c>
      <c r="AH11" s="295"/>
      <c r="AI11" s="295"/>
      <c r="AJ11" s="296"/>
      <c r="AK11" s="294" t="s">
        <v>32</v>
      </c>
      <c r="AL11" s="295"/>
      <c r="AM11" s="295"/>
      <c r="AN11" s="296"/>
      <c r="AO11" s="294" t="s">
        <v>33</v>
      </c>
      <c r="AP11" s="295"/>
      <c r="AQ11" s="295"/>
      <c r="AR11" s="296"/>
      <c r="AS11" s="14"/>
      <c r="AT11" s="14"/>
      <c r="AU11" s="11" t="s">
        <v>27</v>
      </c>
      <c r="AV11" s="15" t="s">
        <v>34</v>
      </c>
      <c r="AX11" s="13" t="s">
        <v>35</v>
      </c>
      <c r="AY11" s="10"/>
      <c r="AZ11" s="10"/>
      <c r="BA11" s="10"/>
      <c r="BB11" s="10"/>
      <c r="BC11" s="10"/>
      <c r="BD11" s="16"/>
      <c r="BF11" s="3"/>
      <c r="BQ11" s="3"/>
      <c r="BR11" s="7"/>
      <c r="BS11" s="7"/>
      <c r="BT11" s="7"/>
      <c r="BU11" s="7"/>
      <c r="BV11" s="3"/>
      <c r="BW11" s="3"/>
    </row>
    <row r="12" spans="1:75" ht="12" customHeight="1">
      <c r="A12" s="266" t="str">
        <f>VLOOKUP($G$4,'[1]プルダウンシート（削除しないでください）'!$A$6:$U$85,4,FALSE)</f>
        <v>感染症予防啓発活動の実施回数</v>
      </c>
      <c r="B12" s="266"/>
      <c r="C12" s="266"/>
      <c r="D12" s="266"/>
      <c r="E12" s="266"/>
      <c r="F12" s="266"/>
      <c r="G12" s="266"/>
      <c r="H12" s="266"/>
      <c r="I12" s="266"/>
      <c r="J12" s="266"/>
      <c r="K12" s="266"/>
      <c r="L12" s="266"/>
      <c r="M12" s="266"/>
      <c r="N12" s="266"/>
      <c r="O12" s="266"/>
      <c r="P12" s="266"/>
      <c r="Q12" s="266"/>
      <c r="R12" s="266"/>
      <c r="S12" s="286" t="str">
        <f>VLOOKUP($G$4,'[1]プルダウンシート（削除しないでください）'!$A$6:$U$85,10,FALSE)</f>
        <v>10回</v>
      </c>
      <c r="T12" s="286"/>
      <c r="U12" s="286"/>
      <c r="V12" s="286"/>
      <c r="W12" s="286"/>
      <c r="X12" s="287" t="str">
        <f>VLOOKUP($G$4,'[1]プルダウンシート（削除しないでください）'!$A$6:$U$85,11,FALSE)</f>
        <v>10回以上</v>
      </c>
      <c r="Y12" s="287"/>
      <c r="Z12" s="287"/>
      <c r="AA12" s="287"/>
      <c r="AB12" s="287"/>
      <c r="AC12" s="288" t="s">
        <v>36</v>
      </c>
      <c r="AD12" s="289"/>
      <c r="AE12" s="289"/>
      <c r="AF12" s="290"/>
      <c r="AG12" s="288" t="s">
        <v>37</v>
      </c>
      <c r="AH12" s="289"/>
      <c r="AI12" s="289"/>
      <c r="AJ12" s="290"/>
      <c r="AK12" s="349" t="s">
        <v>127</v>
      </c>
      <c r="AL12" s="350"/>
      <c r="AM12" s="350"/>
      <c r="AN12" s="351"/>
      <c r="AO12" s="349" t="s">
        <v>127</v>
      </c>
      <c r="AP12" s="350"/>
      <c r="AQ12" s="350"/>
      <c r="AR12" s="351"/>
      <c r="AS12" s="14"/>
      <c r="AT12" s="14"/>
      <c r="AU12" s="11" t="s">
        <v>27</v>
      </c>
      <c r="AV12" s="15" t="s">
        <v>38</v>
      </c>
      <c r="AX12" s="13" t="s">
        <v>39</v>
      </c>
      <c r="AY12" s="10"/>
      <c r="AZ12" s="10"/>
      <c r="BA12" s="10"/>
      <c r="BB12" s="10"/>
      <c r="BC12" s="10"/>
      <c r="BD12" s="10"/>
      <c r="BE12" s="10"/>
      <c r="BF12" s="10"/>
      <c r="BG12" s="10"/>
      <c r="BQ12" s="3"/>
      <c r="BR12" s="7"/>
      <c r="BS12" s="7"/>
      <c r="BT12" s="7"/>
      <c r="BU12" s="7"/>
      <c r="BV12" s="3"/>
      <c r="BW12" s="3"/>
    </row>
    <row r="13" spans="1:75" ht="12" customHeight="1">
      <c r="A13" s="266"/>
      <c r="B13" s="266"/>
      <c r="C13" s="266"/>
      <c r="D13" s="266"/>
      <c r="E13" s="266"/>
      <c r="F13" s="266"/>
      <c r="G13" s="266"/>
      <c r="H13" s="266"/>
      <c r="I13" s="266"/>
      <c r="J13" s="266"/>
      <c r="K13" s="266"/>
      <c r="L13" s="266"/>
      <c r="M13" s="266"/>
      <c r="N13" s="266"/>
      <c r="O13" s="266"/>
      <c r="P13" s="266"/>
      <c r="Q13" s="266"/>
      <c r="R13" s="266"/>
      <c r="S13" s="286"/>
      <c r="T13" s="286"/>
      <c r="U13" s="286"/>
      <c r="V13" s="286"/>
      <c r="W13" s="286"/>
      <c r="X13" s="287"/>
      <c r="Y13" s="287"/>
      <c r="Z13" s="287"/>
      <c r="AA13" s="287"/>
      <c r="AB13" s="287"/>
      <c r="AC13" s="268"/>
      <c r="AD13" s="269"/>
      <c r="AE13" s="269"/>
      <c r="AF13" s="270"/>
      <c r="AG13" s="268"/>
      <c r="AH13" s="269"/>
      <c r="AI13" s="269"/>
      <c r="AJ13" s="270"/>
      <c r="AK13" s="352"/>
      <c r="AL13" s="353"/>
      <c r="AM13" s="353"/>
      <c r="AN13" s="354"/>
      <c r="AO13" s="352"/>
      <c r="AP13" s="353"/>
      <c r="AQ13" s="353"/>
      <c r="AR13" s="354"/>
      <c r="AS13" s="14"/>
      <c r="AT13" s="14"/>
      <c r="AU13" s="11" t="s">
        <v>27</v>
      </c>
      <c r="AV13" s="15" t="s">
        <v>40</v>
      </c>
      <c r="AX13" s="5" t="s">
        <v>41</v>
      </c>
      <c r="AY13" s="16"/>
      <c r="AZ13" s="16"/>
      <c r="BA13" s="16"/>
      <c r="BB13" s="16"/>
      <c r="BC13" s="10"/>
      <c r="BD13" s="10"/>
      <c r="BE13" s="10"/>
      <c r="BF13" s="10"/>
      <c r="BG13" s="10"/>
      <c r="BQ13" s="3"/>
      <c r="BR13" s="7"/>
      <c r="BS13" s="7"/>
      <c r="BT13" s="7"/>
      <c r="BU13" s="7"/>
      <c r="BV13" s="3"/>
      <c r="BW13" s="3"/>
    </row>
    <row r="14" spans="1:75" ht="12" customHeight="1">
      <c r="A14" s="266"/>
      <c r="B14" s="266"/>
      <c r="C14" s="266"/>
      <c r="D14" s="266"/>
      <c r="E14" s="266"/>
      <c r="F14" s="266"/>
      <c r="G14" s="266"/>
      <c r="H14" s="266"/>
      <c r="I14" s="266"/>
      <c r="J14" s="266"/>
      <c r="K14" s="266"/>
      <c r="L14" s="266"/>
      <c r="M14" s="266"/>
      <c r="N14" s="266"/>
      <c r="O14" s="266"/>
      <c r="P14" s="266"/>
      <c r="Q14" s="266"/>
      <c r="R14" s="266"/>
      <c r="S14" s="286"/>
      <c r="T14" s="286"/>
      <c r="U14" s="286"/>
      <c r="V14" s="286"/>
      <c r="W14" s="286"/>
      <c r="X14" s="287"/>
      <c r="Y14" s="287"/>
      <c r="Z14" s="287"/>
      <c r="AA14" s="287"/>
      <c r="AB14" s="287"/>
      <c r="AC14" s="271"/>
      <c r="AD14" s="272"/>
      <c r="AE14" s="272"/>
      <c r="AF14" s="273"/>
      <c r="AG14" s="271"/>
      <c r="AH14" s="272"/>
      <c r="AI14" s="272"/>
      <c r="AJ14" s="273"/>
      <c r="AK14" s="355"/>
      <c r="AL14" s="356"/>
      <c r="AM14" s="356"/>
      <c r="AN14" s="357"/>
      <c r="AO14" s="355"/>
      <c r="AP14" s="356"/>
      <c r="AQ14" s="356"/>
      <c r="AR14" s="357"/>
      <c r="AS14" s="14"/>
      <c r="AT14" s="14"/>
      <c r="AU14" s="11" t="s">
        <v>27</v>
      </c>
      <c r="AV14" s="15" t="s">
        <v>42</v>
      </c>
      <c r="AX14" s="5" t="s">
        <v>43</v>
      </c>
      <c r="AY14" s="16"/>
      <c r="AZ14" s="16"/>
      <c r="BA14" s="16"/>
      <c r="BB14" s="16"/>
      <c r="BC14" s="16"/>
      <c r="BD14" s="16"/>
      <c r="BE14" s="16"/>
      <c r="BF14" s="16"/>
      <c r="BG14" s="16"/>
      <c r="BQ14" s="3"/>
      <c r="BR14" s="7"/>
      <c r="BS14" s="7"/>
      <c r="BT14" s="7"/>
      <c r="BU14" s="7"/>
      <c r="BV14" s="3"/>
      <c r="BW14" s="3"/>
    </row>
    <row r="15" spans="1:75" ht="12" customHeight="1">
      <c r="A15" s="274" t="str">
        <f>VLOOKUP($G$4,'[1]プルダウンシート（削除しないでください）'!$A$6:$U$85,5,FALSE)</f>
        <v>結核り患率</v>
      </c>
      <c r="B15" s="274"/>
      <c r="C15" s="274"/>
      <c r="D15" s="274"/>
      <c r="E15" s="274"/>
      <c r="F15" s="274"/>
      <c r="G15" s="274"/>
      <c r="H15" s="274"/>
      <c r="I15" s="274"/>
      <c r="J15" s="274"/>
      <c r="K15" s="274"/>
      <c r="L15" s="274"/>
      <c r="M15" s="274"/>
      <c r="N15" s="274"/>
      <c r="O15" s="274"/>
      <c r="P15" s="274"/>
      <c r="Q15" s="274"/>
      <c r="R15" s="274"/>
      <c r="S15" s="275" t="str">
        <f>VLOOKUP($G$4,'[1]プルダウンシート（削除しないでください）'!$A$6:$U$85,12,FALSE)</f>
        <v>9.5人/10万人・年</v>
      </c>
      <c r="T15" s="275"/>
      <c r="U15" s="275"/>
      <c r="V15" s="275"/>
      <c r="W15" s="275"/>
      <c r="X15" s="276" t="str">
        <f>VLOOKUP($G$4,'[1]プルダウンシート（削除しないでください）'!$A$6:$U$85,13,FALSE)</f>
        <v>8.7人/10万人・年</v>
      </c>
      <c r="Y15" s="276"/>
      <c r="Z15" s="276"/>
      <c r="AA15" s="276"/>
      <c r="AB15" s="276"/>
      <c r="AC15" s="277" t="s">
        <v>44</v>
      </c>
      <c r="AD15" s="278"/>
      <c r="AE15" s="278"/>
      <c r="AF15" s="279"/>
      <c r="AG15" s="277" t="s">
        <v>44</v>
      </c>
      <c r="AH15" s="278"/>
      <c r="AI15" s="278"/>
      <c r="AJ15" s="279"/>
      <c r="AK15" s="277" t="s">
        <v>128</v>
      </c>
      <c r="AL15" s="278"/>
      <c r="AM15" s="278"/>
      <c r="AN15" s="279"/>
      <c r="AO15" s="277" t="s">
        <v>129</v>
      </c>
      <c r="AP15" s="278"/>
      <c r="AQ15" s="278"/>
      <c r="AR15" s="279"/>
      <c r="AS15" s="14"/>
      <c r="AT15" s="14"/>
      <c r="AU15" s="11" t="s">
        <v>27</v>
      </c>
      <c r="AV15" s="15" t="s">
        <v>45</v>
      </c>
      <c r="AX15" s="5" t="s">
        <v>46</v>
      </c>
      <c r="AY15" s="16"/>
      <c r="AZ15" s="16"/>
      <c r="BA15" s="16"/>
      <c r="BB15" s="16"/>
      <c r="BC15" s="16"/>
      <c r="BD15" s="16"/>
      <c r="BE15" s="16"/>
      <c r="BF15" s="16"/>
      <c r="BG15" s="16"/>
      <c r="BQ15" s="3"/>
      <c r="BR15" s="7"/>
      <c r="BS15" s="7"/>
      <c r="BT15" s="7"/>
      <c r="BU15" s="7"/>
      <c r="BV15" s="3"/>
      <c r="BW15" s="3"/>
    </row>
    <row r="16" spans="1:75" ht="12" customHeight="1">
      <c r="A16" s="274"/>
      <c r="B16" s="274"/>
      <c r="C16" s="274"/>
      <c r="D16" s="274"/>
      <c r="E16" s="274"/>
      <c r="F16" s="274"/>
      <c r="G16" s="274"/>
      <c r="H16" s="274"/>
      <c r="I16" s="274"/>
      <c r="J16" s="274"/>
      <c r="K16" s="274"/>
      <c r="L16" s="274"/>
      <c r="M16" s="274"/>
      <c r="N16" s="274"/>
      <c r="O16" s="274"/>
      <c r="P16" s="274"/>
      <c r="Q16" s="274"/>
      <c r="R16" s="274"/>
      <c r="S16" s="275"/>
      <c r="T16" s="275"/>
      <c r="U16" s="275"/>
      <c r="V16" s="275"/>
      <c r="W16" s="275"/>
      <c r="X16" s="276"/>
      <c r="Y16" s="276"/>
      <c r="Z16" s="276"/>
      <c r="AA16" s="276"/>
      <c r="AB16" s="276"/>
      <c r="AC16" s="280"/>
      <c r="AD16" s="281"/>
      <c r="AE16" s="281"/>
      <c r="AF16" s="282"/>
      <c r="AG16" s="280"/>
      <c r="AH16" s="281"/>
      <c r="AI16" s="281"/>
      <c r="AJ16" s="282"/>
      <c r="AK16" s="280"/>
      <c r="AL16" s="281"/>
      <c r="AM16" s="281"/>
      <c r="AN16" s="282"/>
      <c r="AO16" s="280"/>
      <c r="AP16" s="281"/>
      <c r="AQ16" s="281"/>
      <c r="AR16" s="282"/>
      <c r="AS16" s="14"/>
      <c r="AT16" s="14"/>
      <c r="AU16" s="11" t="s">
        <v>27</v>
      </c>
      <c r="AV16" s="15" t="s">
        <v>47</v>
      </c>
      <c r="AX16" s="5" t="s">
        <v>48</v>
      </c>
      <c r="AY16" s="16"/>
      <c r="AZ16" s="16"/>
      <c r="BA16" s="16"/>
      <c r="BB16" s="16"/>
      <c r="BC16" s="16"/>
      <c r="BD16" s="16"/>
      <c r="BE16" s="16"/>
      <c r="BF16" s="16"/>
      <c r="BG16" s="16"/>
      <c r="BQ16" s="3"/>
      <c r="BR16" s="7"/>
      <c r="BS16" s="7"/>
      <c r="BT16" s="7"/>
      <c r="BU16" s="7"/>
      <c r="BV16" s="3"/>
      <c r="BW16" s="3"/>
    </row>
    <row r="17" spans="1:75" ht="12" customHeight="1">
      <c r="A17" s="274"/>
      <c r="B17" s="274"/>
      <c r="C17" s="274"/>
      <c r="D17" s="274"/>
      <c r="E17" s="274"/>
      <c r="F17" s="274"/>
      <c r="G17" s="274"/>
      <c r="H17" s="274"/>
      <c r="I17" s="274"/>
      <c r="J17" s="274"/>
      <c r="K17" s="274"/>
      <c r="L17" s="274"/>
      <c r="M17" s="274"/>
      <c r="N17" s="274"/>
      <c r="O17" s="274"/>
      <c r="P17" s="274"/>
      <c r="Q17" s="274"/>
      <c r="R17" s="274"/>
      <c r="S17" s="275"/>
      <c r="T17" s="275"/>
      <c r="U17" s="275"/>
      <c r="V17" s="275"/>
      <c r="W17" s="275"/>
      <c r="X17" s="276"/>
      <c r="Y17" s="276"/>
      <c r="Z17" s="276"/>
      <c r="AA17" s="276"/>
      <c r="AB17" s="276"/>
      <c r="AC17" s="283"/>
      <c r="AD17" s="284"/>
      <c r="AE17" s="284"/>
      <c r="AF17" s="285"/>
      <c r="AG17" s="283"/>
      <c r="AH17" s="284"/>
      <c r="AI17" s="284"/>
      <c r="AJ17" s="285"/>
      <c r="AK17" s="283"/>
      <c r="AL17" s="284"/>
      <c r="AM17" s="284"/>
      <c r="AN17" s="285"/>
      <c r="AO17" s="283"/>
      <c r="AP17" s="284"/>
      <c r="AQ17" s="284"/>
      <c r="AR17" s="285"/>
      <c r="AS17" s="14"/>
      <c r="AT17" s="14"/>
      <c r="AU17" s="11" t="s">
        <v>27</v>
      </c>
      <c r="AV17" s="15" t="s">
        <v>49</v>
      </c>
      <c r="AW17" s="16"/>
      <c r="AX17" s="5" t="s">
        <v>50</v>
      </c>
      <c r="AZ17" s="16"/>
      <c r="BA17" s="16"/>
      <c r="BB17" s="16"/>
      <c r="BC17" s="16"/>
      <c r="BD17" s="16"/>
      <c r="BE17" s="16"/>
      <c r="BF17" s="16"/>
      <c r="BG17" s="16"/>
      <c r="BH17" s="16"/>
      <c r="BI17" s="16"/>
      <c r="BJ17" s="16"/>
      <c r="BK17" s="16"/>
      <c r="BQ17" s="3"/>
      <c r="BR17" s="7"/>
      <c r="BS17" s="7"/>
      <c r="BT17" s="7"/>
      <c r="BU17" s="7"/>
      <c r="BV17" s="3"/>
      <c r="BW17" s="3"/>
    </row>
    <row r="18" spans="1:75" ht="12" customHeight="1">
      <c r="A18" s="266" t="str">
        <f>VLOOKUP($G$4,'[1]プルダウンシート（削除しないでください）'!$A$6:$U$85,6,FALSE)</f>
        <v>精神保健福祉普及啓発の実施回数</v>
      </c>
      <c r="B18" s="266"/>
      <c r="C18" s="266"/>
      <c r="D18" s="266"/>
      <c r="E18" s="266"/>
      <c r="F18" s="266"/>
      <c r="G18" s="266"/>
      <c r="H18" s="266"/>
      <c r="I18" s="266"/>
      <c r="J18" s="266"/>
      <c r="K18" s="266"/>
      <c r="L18" s="266"/>
      <c r="M18" s="266"/>
      <c r="N18" s="266"/>
      <c r="O18" s="266"/>
      <c r="P18" s="266"/>
      <c r="Q18" s="266"/>
      <c r="R18" s="266"/>
      <c r="S18" s="267" t="str">
        <f>VLOOKUP($G$4,'[1]プルダウンシート（削除しないでください）'!$A$6:$U$85,14,FALSE)</f>
        <v>8回</v>
      </c>
      <c r="T18" s="267"/>
      <c r="U18" s="267"/>
      <c r="V18" s="267"/>
      <c r="W18" s="267"/>
      <c r="X18" s="48" t="str">
        <f>VLOOKUP($G$4,'[1]プルダウンシート（削除しないでください）'!$A$6:$U$85,15,FALSE)</f>
        <v>8回以上</v>
      </c>
      <c r="Y18" s="48"/>
      <c r="Z18" s="48"/>
      <c r="AA18" s="48"/>
      <c r="AB18" s="48"/>
      <c r="AC18" s="268" t="s">
        <v>51</v>
      </c>
      <c r="AD18" s="269"/>
      <c r="AE18" s="269"/>
      <c r="AF18" s="270"/>
      <c r="AG18" s="268" t="s">
        <v>52</v>
      </c>
      <c r="AH18" s="269"/>
      <c r="AI18" s="269"/>
      <c r="AJ18" s="270"/>
      <c r="AK18" s="268" t="s">
        <v>52</v>
      </c>
      <c r="AL18" s="269"/>
      <c r="AM18" s="269"/>
      <c r="AN18" s="270"/>
      <c r="AO18" s="268" t="s">
        <v>52</v>
      </c>
      <c r="AP18" s="269"/>
      <c r="AQ18" s="269"/>
      <c r="AR18" s="270"/>
      <c r="AS18" s="14"/>
      <c r="AT18" s="14"/>
      <c r="AV18" s="15" t="s">
        <v>53</v>
      </c>
      <c r="AW18" s="16"/>
      <c r="AX18" s="16"/>
      <c r="AY18" s="16"/>
      <c r="AZ18" s="16"/>
      <c r="BA18" s="16"/>
      <c r="BB18" s="16"/>
      <c r="BC18" s="16"/>
      <c r="BD18" s="16"/>
      <c r="BE18" s="16"/>
      <c r="BF18" s="16"/>
      <c r="BG18" s="16"/>
      <c r="BH18" s="16"/>
      <c r="BI18" s="16"/>
      <c r="BJ18" s="16"/>
      <c r="BK18" s="16"/>
      <c r="BQ18" s="3"/>
      <c r="BR18" s="7"/>
      <c r="BS18" s="7"/>
      <c r="BT18" s="7"/>
      <c r="BU18" s="7"/>
      <c r="BV18" s="3"/>
      <c r="BW18" s="3"/>
    </row>
    <row r="19" spans="1:75" ht="12" customHeight="1">
      <c r="A19" s="266"/>
      <c r="B19" s="266"/>
      <c r="C19" s="266"/>
      <c r="D19" s="266"/>
      <c r="E19" s="266"/>
      <c r="F19" s="266"/>
      <c r="G19" s="266"/>
      <c r="H19" s="266"/>
      <c r="I19" s="266"/>
      <c r="J19" s="266"/>
      <c r="K19" s="266"/>
      <c r="L19" s="266"/>
      <c r="M19" s="266"/>
      <c r="N19" s="266"/>
      <c r="O19" s="266"/>
      <c r="P19" s="266"/>
      <c r="Q19" s="266"/>
      <c r="R19" s="266"/>
      <c r="S19" s="267"/>
      <c r="T19" s="267"/>
      <c r="U19" s="267"/>
      <c r="V19" s="267"/>
      <c r="W19" s="267"/>
      <c r="X19" s="48"/>
      <c r="Y19" s="48"/>
      <c r="Z19" s="48"/>
      <c r="AA19" s="48"/>
      <c r="AB19" s="48"/>
      <c r="AC19" s="268"/>
      <c r="AD19" s="269"/>
      <c r="AE19" s="269"/>
      <c r="AF19" s="270"/>
      <c r="AG19" s="268"/>
      <c r="AH19" s="269"/>
      <c r="AI19" s="269"/>
      <c r="AJ19" s="270"/>
      <c r="AK19" s="268"/>
      <c r="AL19" s="269"/>
      <c r="AM19" s="269"/>
      <c r="AN19" s="270"/>
      <c r="AO19" s="268"/>
      <c r="AP19" s="269"/>
      <c r="AQ19" s="269"/>
      <c r="AR19" s="270"/>
      <c r="AS19" s="14"/>
      <c r="AT19" s="14"/>
      <c r="AW19" s="16"/>
      <c r="AX19" s="16"/>
      <c r="AY19" s="16"/>
      <c r="AZ19" s="16"/>
      <c r="BA19" s="16"/>
      <c r="BB19" s="16"/>
      <c r="BC19" s="16"/>
      <c r="BD19" s="16"/>
      <c r="BE19" s="16"/>
      <c r="BF19" s="16"/>
      <c r="BG19" s="16"/>
      <c r="BH19" s="16"/>
      <c r="BI19" s="16"/>
      <c r="BJ19" s="16"/>
      <c r="BK19" s="16"/>
      <c r="BQ19" s="3"/>
      <c r="BR19" s="7"/>
      <c r="BS19" s="7"/>
      <c r="BT19" s="7"/>
      <c r="BU19" s="7"/>
      <c r="BV19" s="3"/>
      <c r="BW19" s="3"/>
    </row>
    <row r="20" spans="1:75" ht="12" customHeight="1">
      <c r="A20" s="266"/>
      <c r="B20" s="266"/>
      <c r="C20" s="266"/>
      <c r="D20" s="266"/>
      <c r="E20" s="266"/>
      <c r="F20" s="266"/>
      <c r="G20" s="266"/>
      <c r="H20" s="266"/>
      <c r="I20" s="266"/>
      <c r="J20" s="266"/>
      <c r="K20" s="266"/>
      <c r="L20" s="266"/>
      <c r="M20" s="266"/>
      <c r="N20" s="266"/>
      <c r="O20" s="266"/>
      <c r="P20" s="266"/>
      <c r="Q20" s="266"/>
      <c r="R20" s="266"/>
      <c r="S20" s="267"/>
      <c r="T20" s="267"/>
      <c r="U20" s="267"/>
      <c r="V20" s="267"/>
      <c r="W20" s="267"/>
      <c r="X20" s="48"/>
      <c r="Y20" s="48"/>
      <c r="Z20" s="48"/>
      <c r="AA20" s="48"/>
      <c r="AB20" s="48"/>
      <c r="AC20" s="271"/>
      <c r="AD20" s="272"/>
      <c r="AE20" s="272"/>
      <c r="AF20" s="273"/>
      <c r="AG20" s="271"/>
      <c r="AH20" s="272"/>
      <c r="AI20" s="272"/>
      <c r="AJ20" s="273"/>
      <c r="AK20" s="271"/>
      <c r="AL20" s="272"/>
      <c r="AM20" s="272"/>
      <c r="AN20" s="273"/>
      <c r="AO20" s="271"/>
      <c r="AP20" s="272"/>
      <c r="AQ20" s="272"/>
      <c r="AR20" s="273"/>
      <c r="AS20" s="14"/>
      <c r="AT20" s="14"/>
      <c r="AW20" s="16"/>
      <c r="AX20" s="16"/>
      <c r="AY20" s="16"/>
      <c r="AZ20" s="16"/>
      <c r="BA20" s="16"/>
      <c r="BB20" s="16"/>
      <c r="BC20" s="16"/>
      <c r="BD20" s="16"/>
      <c r="BE20" s="16"/>
      <c r="BF20" s="16"/>
      <c r="BG20" s="16"/>
      <c r="BH20" s="16"/>
      <c r="BI20" s="16"/>
      <c r="BJ20" s="16"/>
      <c r="BK20" s="16"/>
      <c r="BQ20" s="3"/>
      <c r="BR20" s="7"/>
      <c r="BS20" s="7"/>
      <c r="BT20" s="7"/>
      <c r="BU20" s="7"/>
      <c r="BV20" s="3"/>
      <c r="BW20" s="3"/>
    </row>
    <row r="21" spans="1:75" ht="12" hidden="1" customHeight="1" outlineLevel="1">
      <c r="A21" s="328">
        <f>VLOOKUP($G$4,'[1]プルダウンシート（削除しないでください）'!$A$6:$U$85,7,FALSE)</f>
        <v>0</v>
      </c>
      <c r="B21" s="328"/>
      <c r="C21" s="328"/>
      <c r="D21" s="328"/>
      <c r="E21" s="328"/>
      <c r="F21" s="328"/>
      <c r="G21" s="328"/>
      <c r="H21" s="328"/>
      <c r="I21" s="328"/>
      <c r="J21" s="328"/>
      <c r="K21" s="328"/>
      <c r="L21" s="328"/>
      <c r="M21" s="328"/>
      <c r="N21" s="328"/>
      <c r="O21" s="328"/>
      <c r="P21" s="328"/>
      <c r="Q21" s="328"/>
      <c r="R21" s="328"/>
      <c r="S21" s="328"/>
      <c r="T21" s="329">
        <f>VLOOKUP($G$4,'[1]プルダウンシート（削除しないでください）'!$A$6:$U$85,16,FALSE)</f>
        <v>0</v>
      </c>
      <c r="U21" s="330"/>
      <c r="V21" s="330"/>
      <c r="W21" s="330"/>
      <c r="X21" s="331"/>
      <c r="Y21" s="332">
        <f>VLOOKUP($G$4,'[1]プルダウンシート（削除しないでください）'!$A$6:$U$85,17,FALSE)</f>
        <v>0</v>
      </c>
      <c r="Z21" s="333"/>
      <c r="AA21" s="333"/>
      <c r="AB21" s="334"/>
      <c r="AC21" s="332"/>
      <c r="AD21" s="333"/>
      <c r="AE21" s="333"/>
      <c r="AF21" s="334"/>
      <c r="AG21" s="332"/>
      <c r="AH21" s="333"/>
      <c r="AI21" s="333"/>
      <c r="AJ21" s="334"/>
      <c r="AK21" s="332"/>
      <c r="AL21" s="333"/>
      <c r="AM21" s="333"/>
      <c r="AN21" s="334"/>
      <c r="AO21" s="332"/>
      <c r="AP21" s="333"/>
      <c r="AQ21" s="333"/>
      <c r="AR21" s="334"/>
      <c r="AS21" s="14"/>
      <c r="AT21" s="14"/>
      <c r="AW21" s="16"/>
      <c r="AX21" s="16"/>
      <c r="AY21" s="16"/>
      <c r="AZ21" s="16"/>
      <c r="BA21" s="16"/>
      <c r="BB21" s="16"/>
      <c r="BC21" s="16"/>
      <c r="BD21" s="16"/>
      <c r="BE21" s="16"/>
      <c r="BF21" s="16"/>
      <c r="BG21" s="16"/>
      <c r="BH21" s="16"/>
      <c r="BI21" s="16"/>
      <c r="BJ21" s="16"/>
      <c r="BK21" s="16"/>
      <c r="BQ21" s="3"/>
      <c r="BR21" s="7"/>
      <c r="BS21" s="7"/>
      <c r="BT21" s="7"/>
      <c r="BU21" s="7"/>
      <c r="BV21" s="3"/>
      <c r="BW21" s="3"/>
    </row>
    <row r="22" spans="1:75" ht="12" hidden="1" customHeight="1" outlineLevel="1">
      <c r="A22" s="328"/>
      <c r="B22" s="328"/>
      <c r="C22" s="328"/>
      <c r="D22" s="328"/>
      <c r="E22" s="328"/>
      <c r="F22" s="328"/>
      <c r="G22" s="328"/>
      <c r="H22" s="328"/>
      <c r="I22" s="328"/>
      <c r="J22" s="328"/>
      <c r="K22" s="328"/>
      <c r="L22" s="328"/>
      <c r="M22" s="328"/>
      <c r="N22" s="328"/>
      <c r="O22" s="328"/>
      <c r="P22" s="328"/>
      <c r="Q22" s="328"/>
      <c r="R22" s="328"/>
      <c r="S22" s="328"/>
      <c r="T22" s="335"/>
      <c r="U22" s="336"/>
      <c r="V22" s="336"/>
      <c r="W22" s="336"/>
      <c r="X22" s="337"/>
      <c r="Y22" s="338"/>
      <c r="Z22" s="339"/>
      <c r="AA22" s="339"/>
      <c r="AB22" s="340"/>
      <c r="AC22" s="338"/>
      <c r="AD22" s="339"/>
      <c r="AE22" s="339"/>
      <c r="AF22" s="340"/>
      <c r="AG22" s="338"/>
      <c r="AH22" s="339"/>
      <c r="AI22" s="339"/>
      <c r="AJ22" s="340"/>
      <c r="AK22" s="338"/>
      <c r="AL22" s="339"/>
      <c r="AM22" s="339"/>
      <c r="AN22" s="340"/>
      <c r="AO22" s="338"/>
      <c r="AP22" s="339"/>
      <c r="AQ22" s="339"/>
      <c r="AR22" s="340"/>
      <c r="AS22" s="14"/>
      <c r="AT22" s="14"/>
      <c r="AW22" s="16"/>
      <c r="AX22" s="16"/>
      <c r="AY22" s="16"/>
      <c r="AZ22" s="16"/>
      <c r="BA22" s="16"/>
      <c r="BB22" s="16"/>
      <c r="BC22" s="16"/>
      <c r="BD22" s="16"/>
      <c r="BE22" s="16"/>
      <c r="BF22" s="16"/>
      <c r="BG22" s="16"/>
      <c r="BH22" s="16"/>
      <c r="BI22" s="16"/>
      <c r="BJ22" s="16"/>
      <c r="BK22" s="16"/>
      <c r="BQ22" s="3"/>
      <c r="BR22" s="7"/>
      <c r="BS22" s="7"/>
      <c r="BT22" s="7"/>
      <c r="BU22" s="7"/>
      <c r="BV22" s="3"/>
      <c r="BW22" s="3"/>
    </row>
    <row r="23" spans="1:75" ht="12" hidden="1" customHeight="1" outlineLevel="1">
      <c r="A23" s="328"/>
      <c r="B23" s="328"/>
      <c r="C23" s="328"/>
      <c r="D23" s="328"/>
      <c r="E23" s="328"/>
      <c r="F23" s="328"/>
      <c r="G23" s="328"/>
      <c r="H23" s="328"/>
      <c r="I23" s="328"/>
      <c r="J23" s="328"/>
      <c r="K23" s="328"/>
      <c r="L23" s="328"/>
      <c r="M23" s="328"/>
      <c r="N23" s="328"/>
      <c r="O23" s="328"/>
      <c r="P23" s="328"/>
      <c r="Q23" s="328"/>
      <c r="R23" s="328"/>
      <c r="S23" s="328"/>
      <c r="T23" s="341"/>
      <c r="U23" s="342"/>
      <c r="V23" s="342"/>
      <c r="W23" s="342"/>
      <c r="X23" s="343"/>
      <c r="Y23" s="344"/>
      <c r="Z23" s="345"/>
      <c r="AA23" s="345"/>
      <c r="AB23" s="346"/>
      <c r="AC23" s="344"/>
      <c r="AD23" s="345"/>
      <c r="AE23" s="345"/>
      <c r="AF23" s="346"/>
      <c r="AG23" s="344"/>
      <c r="AH23" s="345"/>
      <c r="AI23" s="345"/>
      <c r="AJ23" s="346"/>
      <c r="AK23" s="344"/>
      <c r="AL23" s="345"/>
      <c r="AM23" s="345"/>
      <c r="AN23" s="346"/>
      <c r="AO23" s="344"/>
      <c r="AP23" s="345"/>
      <c r="AQ23" s="345"/>
      <c r="AR23" s="346"/>
      <c r="AS23" s="14"/>
      <c r="AT23" s="14"/>
      <c r="AW23" s="16"/>
      <c r="AX23" s="16"/>
      <c r="AY23" s="16"/>
      <c r="AZ23" s="16"/>
      <c r="BA23" s="16"/>
      <c r="BB23" s="16"/>
      <c r="BC23" s="16"/>
      <c r="BD23" s="16"/>
      <c r="BE23" s="16"/>
      <c r="BF23" s="16"/>
      <c r="BG23" s="16"/>
      <c r="BH23" s="16"/>
      <c r="BI23" s="16"/>
      <c r="BJ23" s="16"/>
      <c r="BK23" s="16"/>
      <c r="BQ23" s="3"/>
      <c r="BR23" s="7"/>
      <c r="BS23" s="7"/>
      <c r="BT23" s="7"/>
      <c r="BU23" s="7"/>
      <c r="BV23" s="3"/>
      <c r="BW23" s="3"/>
    </row>
    <row r="24" spans="1:75" ht="12" hidden="1" customHeight="1" outlineLevel="1">
      <c r="A24" s="328">
        <f>VLOOKUP($G$4,'[1]プルダウンシート（削除しないでください）'!$A$6:$U$85,8,FALSE)</f>
        <v>0</v>
      </c>
      <c r="B24" s="328"/>
      <c r="C24" s="328"/>
      <c r="D24" s="328"/>
      <c r="E24" s="328"/>
      <c r="F24" s="328"/>
      <c r="G24" s="328"/>
      <c r="H24" s="328"/>
      <c r="I24" s="328"/>
      <c r="J24" s="328"/>
      <c r="K24" s="328"/>
      <c r="L24" s="328"/>
      <c r="M24" s="328"/>
      <c r="N24" s="328"/>
      <c r="O24" s="328"/>
      <c r="P24" s="328"/>
      <c r="Q24" s="328"/>
      <c r="R24" s="328"/>
      <c r="S24" s="328"/>
      <c r="T24" s="329">
        <f>VLOOKUP($G$4,'[1]プルダウンシート（削除しないでください）'!$A$6:$U$85,18,FALSE)</f>
        <v>0</v>
      </c>
      <c r="U24" s="330"/>
      <c r="V24" s="330"/>
      <c r="W24" s="330"/>
      <c r="X24" s="331"/>
      <c r="Y24" s="332">
        <f>VLOOKUP($G$4,'[1]プルダウンシート（削除しないでください）'!$A$6:$U$85,19,FALSE)</f>
        <v>0</v>
      </c>
      <c r="Z24" s="333"/>
      <c r="AA24" s="333"/>
      <c r="AB24" s="334"/>
      <c r="AC24" s="332"/>
      <c r="AD24" s="333"/>
      <c r="AE24" s="333"/>
      <c r="AF24" s="334"/>
      <c r="AG24" s="332"/>
      <c r="AH24" s="333"/>
      <c r="AI24" s="333"/>
      <c r="AJ24" s="334"/>
      <c r="AK24" s="332"/>
      <c r="AL24" s="333"/>
      <c r="AM24" s="333"/>
      <c r="AN24" s="334"/>
      <c r="AO24" s="332"/>
      <c r="AP24" s="333"/>
      <c r="AQ24" s="333"/>
      <c r="AR24" s="334"/>
      <c r="AS24" s="14"/>
      <c r="AT24" s="14"/>
      <c r="AW24" s="16"/>
      <c r="AX24" s="16"/>
      <c r="AY24" s="16"/>
      <c r="AZ24" s="16"/>
      <c r="BA24" s="16"/>
      <c r="BB24" s="16"/>
      <c r="BC24" s="16"/>
      <c r="BD24" s="16"/>
      <c r="BE24" s="16"/>
      <c r="BF24" s="16"/>
      <c r="BG24" s="16"/>
      <c r="BH24" s="16"/>
      <c r="BI24" s="16"/>
      <c r="BJ24" s="16"/>
      <c r="BK24" s="16"/>
      <c r="BQ24" s="3"/>
      <c r="BR24" s="7"/>
      <c r="BS24" s="7"/>
      <c r="BT24" s="7"/>
      <c r="BU24" s="7"/>
      <c r="BV24" s="3"/>
      <c r="BW24" s="3"/>
    </row>
    <row r="25" spans="1:75" ht="12" hidden="1" customHeight="1" outlineLevel="1">
      <c r="A25" s="328"/>
      <c r="B25" s="328"/>
      <c r="C25" s="328"/>
      <c r="D25" s="328"/>
      <c r="E25" s="328"/>
      <c r="F25" s="328"/>
      <c r="G25" s="328"/>
      <c r="H25" s="328"/>
      <c r="I25" s="328"/>
      <c r="J25" s="328"/>
      <c r="K25" s="328"/>
      <c r="L25" s="328"/>
      <c r="M25" s="328"/>
      <c r="N25" s="328"/>
      <c r="O25" s="328"/>
      <c r="P25" s="328"/>
      <c r="Q25" s="328"/>
      <c r="R25" s="328"/>
      <c r="S25" s="328"/>
      <c r="T25" s="335"/>
      <c r="U25" s="336"/>
      <c r="V25" s="336"/>
      <c r="W25" s="336"/>
      <c r="X25" s="337"/>
      <c r="Y25" s="338"/>
      <c r="Z25" s="339"/>
      <c r="AA25" s="339"/>
      <c r="AB25" s="340"/>
      <c r="AC25" s="338"/>
      <c r="AD25" s="339"/>
      <c r="AE25" s="339"/>
      <c r="AF25" s="340"/>
      <c r="AG25" s="338"/>
      <c r="AH25" s="339"/>
      <c r="AI25" s="339"/>
      <c r="AJ25" s="340"/>
      <c r="AK25" s="338"/>
      <c r="AL25" s="339"/>
      <c r="AM25" s="339"/>
      <c r="AN25" s="340"/>
      <c r="AO25" s="338"/>
      <c r="AP25" s="339"/>
      <c r="AQ25" s="339"/>
      <c r="AR25" s="340"/>
      <c r="AS25" s="14"/>
      <c r="AT25" s="14"/>
      <c r="AW25" s="16"/>
      <c r="AX25" s="16"/>
      <c r="AY25" s="16"/>
      <c r="AZ25" s="16"/>
      <c r="BA25" s="16"/>
      <c r="BB25" s="16"/>
      <c r="BC25" s="16"/>
      <c r="BD25" s="16"/>
      <c r="BE25" s="16"/>
      <c r="BF25" s="16"/>
      <c r="BG25" s="16"/>
      <c r="BH25" s="16"/>
      <c r="BI25" s="16"/>
      <c r="BJ25" s="16"/>
      <c r="BK25" s="16"/>
      <c r="BQ25" s="3"/>
      <c r="BR25" s="7"/>
      <c r="BS25" s="7"/>
      <c r="BT25" s="7"/>
      <c r="BU25" s="7"/>
      <c r="BV25" s="3"/>
      <c r="BW25" s="3"/>
    </row>
    <row r="26" spans="1:75" ht="12" hidden="1" customHeight="1" outlineLevel="1">
      <c r="A26" s="328"/>
      <c r="B26" s="328"/>
      <c r="C26" s="328"/>
      <c r="D26" s="328"/>
      <c r="E26" s="328"/>
      <c r="F26" s="328"/>
      <c r="G26" s="328"/>
      <c r="H26" s="328"/>
      <c r="I26" s="328"/>
      <c r="J26" s="328"/>
      <c r="K26" s="328"/>
      <c r="L26" s="328"/>
      <c r="M26" s="328"/>
      <c r="N26" s="328"/>
      <c r="O26" s="328"/>
      <c r="P26" s="328"/>
      <c r="Q26" s="328"/>
      <c r="R26" s="328"/>
      <c r="S26" s="328"/>
      <c r="T26" s="341"/>
      <c r="U26" s="342"/>
      <c r="V26" s="342"/>
      <c r="W26" s="342"/>
      <c r="X26" s="343"/>
      <c r="Y26" s="344"/>
      <c r="Z26" s="345"/>
      <c r="AA26" s="345"/>
      <c r="AB26" s="346"/>
      <c r="AC26" s="344"/>
      <c r="AD26" s="345"/>
      <c r="AE26" s="345"/>
      <c r="AF26" s="346"/>
      <c r="AG26" s="344"/>
      <c r="AH26" s="345"/>
      <c r="AI26" s="345"/>
      <c r="AJ26" s="346"/>
      <c r="AK26" s="344"/>
      <c r="AL26" s="345"/>
      <c r="AM26" s="345"/>
      <c r="AN26" s="346"/>
      <c r="AO26" s="344"/>
      <c r="AP26" s="345"/>
      <c r="AQ26" s="345"/>
      <c r="AR26" s="346"/>
      <c r="AS26" s="14"/>
      <c r="AT26" s="14"/>
      <c r="AW26" s="16"/>
      <c r="AX26" s="16"/>
      <c r="AY26" s="16"/>
      <c r="AZ26" s="16"/>
      <c r="BA26" s="16"/>
      <c r="BB26" s="16"/>
      <c r="BC26" s="16"/>
      <c r="BD26" s="16"/>
      <c r="BE26" s="16"/>
      <c r="BF26" s="16"/>
      <c r="BG26" s="16"/>
      <c r="BH26" s="16"/>
      <c r="BI26" s="16"/>
      <c r="BJ26" s="16"/>
      <c r="BK26" s="16"/>
      <c r="BQ26" s="3"/>
      <c r="BR26" s="7"/>
      <c r="BS26" s="7"/>
      <c r="BT26" s="7"/>
      <c r="BU26" s="7"/>
      <c r="BV26" s="3"/>
      <c r="BW26" s="3"/>
    </row>
    <row r="27" spans="1:75" ht="12" hidden="1" customHeight="1" outlineLevel="1" collapsed="1">
      <c r="A27" s="328">
        <f>VLOOKUP($G$4,'[1]プルダウンシート（削除しないでください）'!$A$6:$U$85,9,FALSE)</f>
        <v>0</v>
      </c>
      <c r="B27" s="328"/>
      <c r="C27" s="328"/>
      <c r="D27" s="328"/>
      <c r="E27" s="328"/>
      <c r="F27" s="328"/>
      <c r="G27" s="328"/>
      <c r="H27" s="328"/>
      <c r="I27" s="328"/>
      <c r="J27" s="328"/>
      <c r="K27" s="328"/>
      <c r="L27" s="328"/>
      <c r="M27" s="328"/>
      <c r="N27" s="328"/>
      <c r="O27" s="328"/>
      <c r="P27" s="328"/>
      <c r="Q27" s="328"/>
      <c r="R27" s="328"/>
      <c r="S27" s="328"/>
      <c r="T27" s="329">
        <f>VLOOKUP($G$4,'[1]プルダウンシート（削除しないでください）'!$A$6:$U$85,20,FALSE)</f>
        <v>0</v>
      </c>
      <c r="U27" s="330"/>
      <c r="V27" s="330"/>
      <c r="W27" s="330"/>
      <c r="X27" s="331"/>
      <c r="Y27" s="332">
        <f>VLOOKUP($G$4,'[1]プルダウンシート（削除しないでください）'!$A$6:$U$85,21,FALSE)</f>
        <v>0</v>
      </c>
      <c r="Z27" s="333"/>
      <c r="AA27" s="333"/>
      <c r="AB27" s="334"/>
      <c r="AC27" s="332"/>
      <c r="AD27" s="333"/>
      <c r="AE27" s="333"/>
      <c r="AF27" s="334"/>
      <c r="AG27" s="332"/>
      <c r="AH27" s="333"/>
      <c r="AI27" s="333"/>
      <c r="AJ27" s="334"/>
      <c r="AK27" s="332"/>
      <c r="AL27" s="333"/>
      <c r="AM27" s="333"/>
      <c r="AN27" s="334"/>
      <c r="AO27" s="332"/>
      <c r="AP27" s="333"/>
      <c r="AQ27" s="333"/>
      <c r="AR27" s="334"/>
      <c r="AS27" s="14"/>
      <c r="AT27" s="14"/>
      <c r="AW27" s="16"/>
      <c r="AX27" s="16"/>
      <c r="AY27" s="16"/>
      <c r="AZ27" s="16"/>
      <c r="BA27" s="16"/>
      <c r="BB27" s="16"/>
      <c r="BC27" s="16"/>
      <c r="BD27" s="16"/>
      <c r="BE27" s="16"/>
      <c r="BF27" s="16"/>
      <c r="BG27" s="16"/>
      <c r="BH27" s="16"/>
      <c r="BI27" s="16"/>
      <c r="BJ27" s="16"/>
      <c r="BK27" s="16"/>
      <c r="BQ27" s="3"/>
      <c r="BR27" s="7"/>
      <c r="BS27" s="7"/>
      <c r="BT27" s="7"/>
      <c r="BU27" s="7"/>
      <c r="BV27" s="3"/>
      <c r="BW27" s="3"/>
    </row>
    <row r="28" spans="1:75" ht="12" hidden="1" customHeight="1" outlineLevel="1">
      <c r="A28" s="328"/>
      <c r="B28" s="328"/>
      <c r="C28" s="328"/>
      <c r="D28" s="328"/>
      <c r="E28" s="328"/>
      <c r="F28" s="328"/>
      <c r="G28" s="328"/>
      <c r="H28" s="328"/>
      <c r="I28" s="328"/>
      <c r="J28" s="328"/>
      <c r="K28" s="328"/>
      <c r="L28" s="328"/>
      <c r="M28" s="328"/>
      <c r="N28" s="328"/>
      <c r="O28" s="328"/>
      <c r="P28" s="328"/>
      <c r="Q28" s="328"/>
      <c r="R28" s="328"/>
      <c r="S28" s="328"/>
      <c r="T28" s="335"/>
      <c r="U28" s="336"/>
      <c r="V28" s="336"/>
      <c r="W28" s="336"/>
      <c r="X28" s="337"/>
      <c r="Y28" s="338"/>
      <c r="Z28" s="339"/>
      <c r="AA28" s="339"/>
      <c r="AB28" s="340"/>
      <c r="AC28" s="338"/>
      <c r="AD28" s="339"/>
      <c r="AE28" s="339"/>
      <c r="AF28" s="340"/>
      <c r="AG28" s="338"/>
      <c r="AH28" s="339"/>
      <c r="AI28" s="339"/>
      <c r="AJ28" s="340"/>
      <c r="AK28" s="338"/>
      <c r="AL28" s="339"/>
      <c r="AM28" s="339"/>
      <c r="AN28" s="340"/>
      <c r="AO28" s="338"/>
      <c r="AP28" s="339"/>
      <c r="AQ28" s="339"/>
      <c r="AR28" s="340"/>
      <c r="AS28" s="14"/>
      <c r="AT28" s="14"/>
      <c r="AW28" s="16"/>
      <c r="AX28" s="16"/>
      <c r="AY28" s="16"/>
      <c r="AZ28" s="16"/>
      <c r="BA28" s="16"/>
      <c r="BB28" s="16"/>
      <c r="BC28" s="16"/>
      <c r="BD28" s="16"/>
      <c r="BE28" s="16"/>
      <c r="BF28" s="16"/>
      <c r="BG28" s="16"/>
      <c r="BH28" s="16"/>
      <c r="BI28" s="16"/>
      <c r="BJ28" s="16"/>
      <c r="BK28" s="16"/>
      <c r="BQ28" s="3"/>
      <c r="BR28" s="7"/>
      <c r="BS28" s="7"/>
      <c r="BT28" s="7"/>
      <c r="BU28" s="7"/>
      <c r="BV28" s="3"/>
      <c r="BW28" s="3"/>
    </row>
    <row r="29" spans="1:75" ht="12" hidden="1" customHeight="1" outlineLevel="1">
      <c r="A29" s="328"/>
      <c r="B29" s="328"/>
      <c r="C29" s="328"/>
      <c r="D29" s="328"/>
      <c r="E29" s="328"/>
      <c r="F29" s="328"/>
      <c r="G29" s="328"/>
      <c r="H29" s="328"/>
      <c r="I29" s="328"/>
      <c r="J29" s="328"/>
      <c r="K29" s="328"/>
      <c r="L29" s="328"/>
      <c r="M29" s="328"/>
      <c r="N29" s="328"/>
      <c r="O29" s="328"/>
      <c r="P29" s="328"/>
      <c r="Q29" s="328"/>
      <c r="R29" s="328"/>
      <c r="S29" s="328"/>
      <c r="T29" s="341"/>
      <c r="U29" s="342"/>
      <c r="V29" s="342"/>
      <c r="W29" s="342"/>
      <c r="X29" s="343"/>
      <c r="Y29" s="344"/>
      <c r="Z29" s="345"/>
      <c r="AA29" s="345"/>
      <c r="AB29" s="346"/>
      <c r="AC29" s="344"/>
      <c r="AD29" s="345"/>
      <c r="AE29" s="345"/>
      <c r="AF29" s="346"/>
      <c r="AG29" s="344"/>
      <c r="AH29" s="345"/>
      <c r="AI29" s="345"/>
      <c r="AJ29" s="346"/>
      <c r="AK29" s="344"/>
      <c r="AL29" s="345"/>
      <c r="AM29" s="345"/>
      <c r="AN29" s="346"/>
      <c r="AO29" s="344"/>
      <c r="AP29" s="345"/>
      <c r="AQ29" s="345"/>
      <c r="AR29" s="346"/>
      <c r="AS29" s="14"/>
      <c r="AT29" s="14"/>
      <c r="AW29" s="16"/>
      <c r="AX29" s="16"/>
      <c r="AY29" s="16"/>
      <c r="AZ29" s="16"/>
      <c r="BA29" s="16"/>
      <c r="BB29" s="16"/>
      <c r="BC29" s="16"/>
      <c r="BD29" s="16"/>
      <c r="BE29" s="16"/>
      <c r="BF29" s="16"/>
      <c r="BG29" s="16"/>
      <c r="BH29" s="16"/>
      <c r="BI29" s="16"/>
      <c r="BJ29" s="16"/>
      <c r="BK29" s="16"/>
      <c r="BQ29" s="3"/>
      <c r="BR29" s="7"/>
      <c r="BS29" s="7"/>
      <c r="BT29" s="7"/>
      <c r="BU29" s="7"/>
      <c r="BV29" s="3"/>
      <c r="BW29" s="3"/>
    </row>
    <row r="30" spans="1:75" ht="12" customHeight="1" collapsed="1">
      <c r="A30" s="17"/>
      <c r="B30" s="17"/>
      <c r="C30" s="17"/>
      <c r="D30" s="17"/>
      <c r="E30" s="17"/>
      <c r="F30" s="17"/>
      <c r="G30" s="17"/>
      <c r="H30" s="17"/>
      <c r="I30" s="17"/>
      <c r="J30" s="17"/>
      <c r="K30" s="17"/>
      <c r="L30" s="17"/>
      <c r="M30" s="17"/>
      <c r="N30" s="17"/>
      <c r="O30" s="17"/>
      <c r="P30" s="17"/>
      <c r="Q30" s="17"/>
      <c r="R30" s="17"/>
      <c r="S30" s="17"/>
      <c r="T30" s="17"/>
      <c r="U30" s="18"/>
      <c r="V30" s="18"/>
      <c r="W30" s="18"/>
      <c r="X30" s="18"/>
      <c r="Y30" s="19"/>
      <c r="Z30" s="19"/>
      <c r="AA30" s="19"/>
      <c r="AB30" s="19"/>
      <c r="AC30" s="19"/>
      <c r="AD30" s="19"/>
      <c r="AE30" s="19"/>
      <c r="AF30" s="19"/>
      <c r="AG30" s="19"/>
      <c r="AH30" s="19"/>
      <c r="AI30" s="19"/>
      <c r="AJ30" s="19"/>
      <c r="AK30" s="19"/>
      <c r="AL30" s="19"/>
      <c r="AM30" s="19"/>
      <c r="AN30" s="19"/>
      <c r="AO30" s="19"/>
      <c r="AP30" s="19"/>
      <c r="AQ30" s="19"/>
      <c r="AR30" s="19"/>
      <c r="AS30" s="14"/>
      <c r="AT30" s="14"/>
      <c r="AU30" s="14"/>
      <c r="AX30" s="16"/>
      <c r="AY30" s="16"/>
      <c r="AZ30" s="16"/>
      <c r="BA30" s="16"/>
      <c r="BB30" s="16"/>
      <c r="BC30" s="16"/>
      <c r="BD30" s="16"/>
      <c r="BE30" s="16"/>
      <c r="BF30" s="16"/>
      <c r="BG30" s="16"/>
      <c r="BH30" s="16"/>
      <c r="BI30" s="16"/>
      <c r="BJ30" s="16"/>
      <c r="BK30" s="16"/>
      <c r="BL30" s="16"/>
      <c r="BM30" s="16"/>
      <c r="BN30" s="16"/>
      <c r="BQ30" s="3"/>
      <c r="BR30" s="7"/>
      <c r="BS30" s="7"/>
      <c r="BT30" s="7"/>
      <c r="BU30" s="7"/>
      <c r="BV30" s="3"/>
      <c r="BW30" s="3"/>
    </row>
    <row r="31" spans="1:75" ht="12" customHeight="1">
      <c r="A31" s="5"/>
      <c r="B31" s="5"/>
      <c r="C31" s="5"/>
      <c r="AL31" s="20"/>
      <c r="AM31" s="20"/>
      <c r="AN31" s="20"/>
      <c r="AO31" s="20"/>
      <c r="AP31" s="20"/>
      <c r="AQ31" s="20"/>
      <c r="AR31" s="20"/>
      <c r="AS31" s="20"/>
      <c r="AT31" s="20"/>
      <c r="AU31" s="20"/>
      <c r="AV31" s="20"/>
      <c r="AW31" s="20"/>
      <c r="AX31" s="20"/>
      <c r="AY31" s="20"/>
      <c r="AZ31" s="20"/>
      <c r="BA31" s="20"/>
      <c r="BB31" s="20"/>
      <c r="BC31" s="20"/>
      <c r="BD31" s="20"/>
      <c r="BE31" s="20"/>
      <c r="BQ31" s="3"/>
      <c r="BR31" s="7"/>
      <c r="BS31" s="7"/>
      <c r="BT31" s="7"/>
      <c r="BU31" s="7"/>
      <c r="BV31" s="3"/>
      <c r="BW31" s="3"/>
    </row>
    <row r="32" spans="1:75" ht="12" customHeight="1">
      <c r="A32" s="5" t="s">
        <v>54</v>
      </c>
      <c r="B32" s="5"/>
      <c r="C32" s="5"/>
      <c r="Y32" s="244"/>
      <c r="Z32" s="244"/>
      <c r="AA32" s="244"/>
      <c r="AB32" s="244"/>
      <c r="AC32" s="244"/>
      <c r="AD32" s="244"/>
      <c r="AL32" s="245"/>
      <c r="AM32" s="246"/>
      <c r="AN32" s="246"/>
      <c r="AO32" s="246"/>
      <c r="AP32" s="246"/>
      <c r="AQ32" s="246"/>
      <c r="AR32" s="246"/>
      <c r="AS32" s="245"/>
      <c r="AT32" s="246"/>
      <c r="AU32" s="246"/>
      <c r="AV32" s="246"/>
      <c r="AW32" s="246"/>
      <c r="AX32" s="246"/>
      <c r="AY32" s="246"/>
      <c r="AZ32" s="247"/>
      <c r="BA32" s="247"/>
      <c r="BB32" s="247"/>
      <c r="BC32" s="247"/>
      <c r="BD32" s="247"/>
      <c r="BE32" s="247"/>
      <c r="BQ32" s="3"/>
      <c r="BR32" s="7"/>
      <c r="BS32" s="7"/>
      <c r="BT32" s="7"/>
      <c r="BU32" s="7"/>
      <c r="BV32" s="3"/>
      <c r="BW32" s="3"/>
    </row>
    <row r="33" spans="1:75" ht="12" customHeight="1">
      <c r="A33" s="248" t="s">
        <v>55</v>
      </c>
      <c r="B33" s="196" t="s">
        <v>56</v>
      </c>
      <c r="C33" s="235"/>
      <c r="D33" s="235"/>
      <c r="E33" s="235"/>
      <c r="F33" s="235"/>
      <c r="G33" s="235"/>
      <c r="H33" s="197"/>
      <c r="I33" s="251" t="s">
        <v>57</v>
      </c>
      <c r="J33" s="252"/>
      <c r="K33" s="252"/>
      <c r="L33" s="252"/>
      <c r="M33" s="252"/>
      <c r="N33" s="252"/>
      <c r="O33" s="252"/>
      <c r="P33" s="252"/>
      <c r="Q33" s="252"/>
      <c r="R33" s="252"/>
      <c r="S33" s="252"/>
      <c r="T33" s="253"/>
      <c r="U33" s="254" t="s">
        <v>58</v>
      </c>
      <c r="V33" s="255"/>
      <c r="W33" s="255"/>
      <c r="X33" s="256"/>
      <c r="Y33" s="263" t="s">
        <v>49</v>
      </c>
      <c r="Z33" s="264"/>
      <c r="AA33" s="264"/>
      <c r="AB33" s="264"/>
      <c r="AC33" s="264"/>
      <c r="AD33" s="265"/>
      <c r="AE33" s="217" t="s">
        <v>59</v>
      </c>
      <c r="AF33" s="218"/>
      <c r="AG33" s="202" t="s">
        <v>60</v>
      </c>
      <c r="AH33" s="203"/>
      <c r="AI33" s="223" t="s">
        <v>61</v>
      </c>
      <c r="AJ33" s="224"/>
      <c r="AK33" s="225"/>
      <c r="AL33" s="226" t="s">
        <v>62</v>
      </c>
      <c r="AM33" s="227"/>
      <c r="AN33" s="227"/>
      <c r="AO33" s="227"/>
      <c r="AP33" s="227"/>
      <c r="AQ33" s="227"/>
      <c r="AR33" s="227"/>
      <c r="AS33" s="227"/>
      <c r="AT33" s="228"/>
      <c r="AU33" s="196" t="s">
        <v>63</v>
      </c>
      <c r="AV33" s="235"/>
      <c r="AW33" s="235"/>
      <c r="AX33" s="235"/>
      <c r="AY33" s="235"/>
      <c r="AZ33" s="235"/>
      <c r="BA33" s="235"/>
      <c r="BB33" s="235"/>
      <c r="BC33" s="197"/>
      <c r="BD33" s="196" t="s">
        <v>64</v>
      </c>
      <c r="BE33" s="235"/>
      <c r="BF33" s="235"/>
      <c r="BG33" s="235"/>
      <c r="BH33" s="235"/>
      <c r="BI33" s="235"/>
      <c r="BJ33" s="235"/>
      <c r="BK33" s="235"/>
      <c r="BL33" s="197"/>
      <c r="BM33" s="196" t="s">
        <v>65</v>
      </c>
      <c r="BN33" s="197"/>
      <c r="BO33" s="202" t="s">
        <v>66</v>
      </c>
      <c r="BP33" s="203"/>
      <c r="BQ33" s="3"/>
      <c r="BR33" s="7"/>
      <c r="BS33" s="7"/>
      <c r="BT33" s="7"/>
      <c r="BU33" s="7"/>
      <c r="BV33" s="3"/>
      <c r="BW33" s="3"/>
    </row>
    <row r="34" spans="1:75" ht="12" customHeight="1">
      <c r="A34" s="249"/>
      <c r="B34" s="198"/>
      <c r="C34" s="236"/>
      <c r="D34" s="236"/>
      <c r="E34" s="236"/>
      <c r="F34" s="236"/>
      <c r="G34" s="236"/>
      <c r="H34" s="199"/>
      <c r="I34" s="208" t="s">
        <v>67</v>
      </c>
      <c r="J34" s="209"/>
      <c r="K34" s="209"/>
      <c r="L34" s="209"/>
      <c r="M34" s="209"/>
      <c r="N34" s="209"/>
      <c r="O34" s="209"/>
      <c r="P34" s="209"/>
      <c r="Q34" s="209"/>
      <c r="R34" s="209"/>
      <c r="S34" s="209"/>
      <c r="T34" s="210"/>
      <c r="U34" s="257"/>
      <c r="V34" s="258"/>
      <c r="W34" s="258"/>
      <c r="X34" s="259"/>
      <c r="Y34" s="202" t="s">
        <v>68</v>
      </c>
      <c r="Z34" s="203"/>
      <c r="AA34" s="202" t="s">
        <v>69</v>
      </c>
      <c r="AB34" s="203"/>
      <c r="AC34" s="202" t="s">
        <v>70</v>
      </c>
      <c r="AD34" s="203"/>
      <c r="AE34" s="219"/>
      <c r="AF34" s="220"/>
      <c r="AG34" s="204"/>
      <c r="AH34" s="205"/>
      <c r="AI34" s="214" t="s">
        <v>71</v>
      </c>
      <c r="AJ34" s="215"/>
      <c r="AK34" s="216"/>
      <c r="AL34" s="229"/>
      <c r="AM34" s="230"/>
      <c r="AN34" s="230"/>
      <c r="AO34" s="230"/>
      <c r="AP34" s="230"/>
      <c r="AQ34" s="230"/>
      <c r="AR34" s="230"/>
      <c r="AS34" s="230"/>
      <c r="AT34" s="231"/>
      <c r="AU34" s="198"/>
      <c r="AV34" s="236"/>
      <c r="AW34" s="236"/>
      <c r="AX34" s="236"/>
      <c r="AY34" s="236"/>
      <c r="AZ34" s="236"/>
      <c r="BA34" s="236"/>
      <c r="BB34" s="236"/>
      <c r="BC34" s="199"/>
      <c r="BD34" s="198"/>
      <c r="BE34" s="236"/>
      <c r="BF34" s="236"/>
      <c r="BG34" s="236"/>
      <c r="BH34" s="236"/>
      <c r="BI34" s="236"/>
      <c r="BJ34" s="236"/>
      <c r="BK34" s="236"/>
      <c r="BL34" s="199"/>
      <c r="BM34" s="198"/>
      <c r="BN34" s="199"/>
      <c r="BO34" s="204"/>
      <c r="BP34" s="205"/>
      <c r="BQ34" s="21"/>
      <c r="BR34" s="191" t="s">
        <v>72</v>
      </c>
      <c r="BS34" s="191" t="s">
        <v>73</v>
      </c>
      <c r="BT34" s="191" t="s">
        <v>74</v>
      </c>
      <c r="BU34" s="191" t="s">
        <v>75</v>
      </c>
      <c r="BV34" s="21"/>
      <c r="BW34" s="21"/>
    </row>
    <row r="35" spans="1:75" ht="12" customHeight="1">
      <c r="A35" s="250"/>
      <c r="B35" s="200"/>
      <c r="C35" s="237"/>
      <c r="D35" s="237"/>
      <c r="E35" s="237"/>
      <c r="F35" s="237"/>
      <c r="G35" s="237"/>
      <c r="H35" s="201"/>
      <c r="I35" s="211"/>
      <c r="J35" s="212"/>
      <c r="K35" s="212"/>
      <c r="L35" s="212"/>
      <c r="M35" s="212"/>
      <c r="N35" s="212"/>
      <c r="O35" s="212"/>
      <c r="P35" s="212"/>
      <c r="Q35" s="212"/>
      <c r="R35" s="212"/>
      <c r="S35" s="212"/>
      <c r="T35" s="213"/>
      <c r="U35" s="260"/>
      <c r="V35" s="261"/>
      <c r="W35" s="261"/>
      <c r="X35" s="262"/>
      <c r="Y35" s="206"/>
      <c r="Z35" s="207"/>
      <c r="AA35" s="206"/>
      <c r="AB35" s="207"/>
      <c r="AC35" s="206"/>
      <c r="AD35" s="207"/>
      <c r="AE35" s="221"/>
      <c r="AF35" s="222"/>
      <c r="AG35" s="206"/>
      <c r="AH35" s="207"/>
      <c r="AI35" s="193" t="s">
        <v>76</v>
      </c>
      <c r="AJ35" s="194"/>
      <c r="AK35" s="195"/>
      <c r="AL35" s="232"/>
      <c r="AM35" s="233"/>
      <c r="AN35" s="233"/>
      <c r="AO35" s="233"/>
      <c r="AP35" s="233"/>
      <c r="AQ35" s="233"/>
      <c r="AR35" s="233"/>
      <c r="AS35" s="233"/>
      <c r="AT35" s="234"/>
      <c r="AU35" s="200"/>
      <c r="AV35" s="237"/>
      <c r="AW35" s="237"/>
      <c r="AX35" s="237"/>
      <c r="AY35" s="237"/>
      <c r="AZ35" s="237"/>
      <c r="BA35" s="237"/>
      <c r="BB35" s="237"/>
      <c r="BC35" s="201"/>
      <c r="BD35" s="200"/>
      <c r="BE35" s="237"/>
      <c r="BF35" s="237"/>
      <c r="BG35" s="237"/>
      <c r="BH35" s="237"/>
      <c r="BI35" s="237"/>
      <c r="BJ35" s="237"/>
      <c r="BK35" s="237"/>
      <c r="BL35" s="201"/>
      <c r="BM35" s="200"/>
      <c r="BN35" s="201"/>
      <c r="BO35" s="206"/>
      <c r="BP35" s="207"/>
      <c r="BQ35" s="21"/>
      <c r="BR35" s="192"/>
      <c r="BS35" s="192"/>
      <c r="BT35" s="192"/>
      <c r="BU35" s="192"/>
      <c r="BV35" s="21"/>
      <c r="BW35" s="21"/>
    </row>
    <row r="36" spans="1:75" ht="18" customHeight="1">
      <c r="A36" s="49">
        <v>1</v>
      </c>
      <c r="B36" s="149" t="str">
        <f>BR36</f>
        <v>自殺対策事業</v>
      </c>
      <c r="C36" s="149"/>
      <c r="D36" s="149"/>
      <c r="E36" s="149"/>
      <c r="F36" s="149"/>
      <c r="G36" s="149"/>
      <c r="H36" s="149"/>
      <c r="I36" s="61" t="s">
        <v>77</v>
      </c>
      <c r="J36" s="62"/>
      <c r="K36" s="62"/>
      <c r="L36" s="62"/>
      <c r="M36" s="62"/>
      <c r="N36" s="62"/>
      <c r="O36" s="62"/>
      <c r="P36" s="62"/>
      <c r="Q36" s="62"/>
      <c r="R36" s="62"/>
      <c r="S36" s="62"/>
      <c r="T36" s="62"/>
      <c r="U36" s="101" t="s">
        <v>78</v>
      </c>
      <c r="V36" s="102"/>
      <c r="W36" s="102"/>
      <c r="X36" s="103"/>
      <c r="Y36" s="93"/>
      <c r="Z36" s="94"/>
      <c r="AA36" s="93"/>
      <c r="AB36" s="94"/>
      <c r="AC36" s="93"/>
      <c r="AD36" s="94"/>
      <c r="AE36" s="97">
        <f>BS36</f>
        <v>0.34736842105263155</v>
      </c>
      <c r="AF36" s="98"/>
      <c r="AG36" s="93" t="s">
        <v>79</v>
      </c>
      <c r="AH36" s="94"/>
      <c r="AI36" s="138">
        <v>65000</v>
      </c>
      <c r="AJ36" s="139"/>
      <c r="AK36" s="140"/>
      <c r="AL36" s="160" t="str">
        <f>BT36</f>
        <v>こころサポーター養成者数</v>
      </c>
      <c r="AM36" s="161"/>
      <c r="AN36" s="161"/>
      <c r="AO36" s="161"/>
      <c r="AP36" s="161"/>
      <c r="AQ36" s="161"/>
      <c r="AR36" s="161"/>
      <c r="AS36" s="161"/>
      <c r="AT36" s="162"/>
      <c r="AU36" s="185" t="str">
        <f>BU36</f>
        <v>200人</v>
      </c>
      <c r="AV36" s="186"/>
      <c r="AW36" s="186"/>
      <c r="AX36" s="186"/>
      <c r="AY36" s="186"/>
      <c r="AZ36" s="186"/>
      <c r="BA36" s="186"/>
      <c r="BB36" s="186"/>
      <c r="BC36" s="187"/>
      <c r="BD36" s="160" t="s">
        <v>80</v>
      </c>
      <c r="BE36" s="161"/>
      <c r="BF36" s="161"/>
      <c r="BG36" s="161"/>
      <c r="BH36" s="161"/>
      <c r="BI36" s="161"/>
      <c r="BJ36" s="161"/>
      <c r="BK36" s="161"/>
      <c r="BL36" s="162"/>
      <c r="BM36" s="178" t="s">
        <v>81</v>
      </c>
      <c r="BN36" s="179"/>
      <c r="BO36" s="93"/>
      <c r="BP36" s="94"/>
      <c r="BQ36" s="21"/>
      <c r="BR36" s="23" t="s">
        <v>82</v>
      </c>
      <c r="BS36" s="24">
        <v>0.34736842105263155</v>
      </c>
      <c r="BT36" s="25" t="s">
        <v>83</v>
      </c>
      <c r="BU36" s="26" t="s">
        <v>84</v>
      </c>
      <c r="BV36" s="21"/>
      <c r="BW36" s="21"/>
    </row>
    <row r="37" spans="1:75" ht="18" customHeight="1">
      <c r="A37" s="52"/>
      <c r="B37" s="149"/>
      <c r="C37" s="149"/>
      <c r="D37" s="149"/>
      <c r="E37" s="149"/>
      <c r="F37" s="149"/>
      <c r="G37" s="149"/>
      <c r="H37" s="149"/>
      <c r="I37" s="64"/>
      <c r="J37" s="65"/>
      <c r="K37" s="65"/>
      <c r="L37" s="65"/>
      <c r="M37" s="65"/>
      <c r="N37" s="65"/>
      <c r="O37" s="65"/>
      <c r="P37" s="65"/>
      <c r="Q37" s="65"/>
      <c r="R37" s="65"/>
      <c r="S37" s="65"/>
      <c r="T37" s="65"/>
      <c r="U37" s="104"/>
      <c r="V37" s="105"/>
      <c r="W37" s="105"/>
      <c r="X37" s="106"/>
      <c r="Y37" s="95"/>
      <c r="Z37" s="96"/>
      <c r="AA37" s="95"/>
      <c r="AB37" s="96"/>
      <c r="AC37" s="95"/>
      <c r="AD37" s="96"/>
      <c r="AE37" s="99"/>
      <c r="AF37" s="100"/>
      <c r="AG37" s="95"/>
      <c r="AH37" s="96"/>
      <c r="AI37" s="182">
        <v>44487</v>
      </c>
      <c r="AJ37" s="183"/>
      <c r="AK37" s="184"/>
      <c r="AL37" s="163"/>
      <c r="AM37" s="164"/>
      <c r="AN37" s="164"/>
      <c r="AO37" s="164"/>
      <c r="AP37" s="164"/>
      <c r="AQ37" s="164"/>
      <c r="AR37" s="164"/>
      <c r="AS37" s="164"/>
      <c r="AT37" s="165"/>
      <c r="AU37" s="188"/>
      <c r="AV37" s="189"/>
      <c r="AW37" s="189"/>
      <c r="AX37" s="189"/>
      <c r="AY37" s="189"/>
      <c r="AZ37" s="189"/>
      <c r="BA37" s="189"/>
      <c r="BB37" s="189"/>
      <c r="BC37" s="190"/>
      <c r="BD37" s="175"/>
      <c r="BE37" s="176"/>
      <c r="BF37" s="176"/>
      <c r="BG37" s="176"/>
      <c r="BH37" s="176"/>
      <c r="BI37" s="176"/>
      <c r="BJ37" s="176"/>
      <c r="BK37" s="176"/>
      <c r="BL37" s="177"/>
      <c r="BM37" s="180"/>
      <c r="BN37" s="181"/>
      <c r="BO37" s="95"/>
      <c r="BP37" s="96"/>
      <c r="BQ37" s="21"/>
      <c r="BR37" s="28"/>
      <c r="BS37" s="24"/>
      <c r="BT37" s="29"/>
      <c r="BU37" s="30"/>
      <c r="BV37" s="21"/>
      <c r="BW37" s="21"/>
    </row>
    <row r="38" spans="1:75" ht="18" customHeight="1">
      <c r="A38" s="173">
        <f>A36+1</f>
        <v>2</v>
      </c>
      <c r="B38" s="149" t="str">
        <f>BR38</f>
        <v>感染症予防事業</v>
      </c>
      <c r="C38" s="149"/>
      <c r="D38" s="149"/>
      <c r="E38" s="149"/>
      <c r="F38" s="149"/>
      <c r="G38" s="149"/>
      <c r="H38" s="149"/>
      <c r="I38" s="61" t="s">
        <v>85</v>
      </c>
      <c r="J38" s="62"/>
      <c r="K38" s="62"/>
      <c r="L38" s="62"/>
      <c r="M38" s="62"/>
      <c r="N38" s="62"/>
      <c r="O38" s="62"/>
      <c r="P38" s="62"/>
      <c r="Q38" s="62"/>
      <c r="R38" s="62"/>
      <c r="S38" s="62"/>
      <c r="T38" s="62"/>
      <c r="U38" s="101" t="s">
        <v>86</v>
      </c>
      <c r="V38" s="102"/>
      <c r="W38" s="102"/>
      <c r="X38" s="103"/>
      <c r="Y38" s="93"/>
      <c r="Z38" s="94"/>
      <c r="AA38" s="93"/>
      <c r="AB38" s="94"/>
      <c r="AC38" s="93"/>
      <c r="AD38" s="94"/>
      <c r="AE38" s="97">
        <f>BS38</f>
        <v>0.14736842105263159</v>
      </c>
      <c r="AF38" s="98"/>
      <c r="AG38" s="93" t="s">
        <v>79</v>
      </c>
      <c r="AH38" s="94"/>
      <c r="AI38" s="138">
        <v>0</v>
      </c>
      <c r="AJ38" s="139"/>
      <c r="AK38" s="140"/>
      <c r="AL38" s="160" t="str">
        <f>BT38</f>
        <v>発生時</v>
      </c>
      <c r="AM38" s="161"/>
      <c r="AN38" s="161"/>
      <c r="AO38" s="161"/>
      <c r="AP38" s="161"/>
      <c r="AQ38" s="161"/>
      <c r="AR38" s="161"/>
      <c r="AS38" s="161"/>
      <c r="AT38" s="162"/>
      <c r="AU38" s="185" t="str">
        <f>BU38</f>
        <v>随時</v>
      </c>
      <c r="AV38" s="186"/>
      <c r="AW38" s="186"/>
      <c r="AX38" s="186"/>
      <c r="AY38" s="186"/>
      <c r="AZ38" s="186"/>
      <c r="BA38" s="186"/>
      <c r="BB38" s="186"/>
      <c r="BC38" s="187"/>
      <c r="BD38" s="160" t="s">
        <v>87</v>
      </c>
      <c r="BE38" s="161"/>
      <c r="BF38" s="161"/>
      <c r="BG38" s="161"/>
      <c r="BH38" s="161"/>
      <c r="BI38" s="161"/>
      <c r="BJ38" s="161"/>
      <c r="BK38" s="161"/>
      <c r="BL38" s="162"/>
      <c r="BM38" s="178" t="s">
        <v>81</v>
      </c>
      <c r="BN38" s="179"/>
      <c r="BO38" s="93"/>
      <c r="BP38" s="94"/>
      <c r="BQ38" s="21"/>
      <c r="BR38" s="23" t="s">
        <v>88</v>
      </c>
      <c r="BS38" s="24">
        <v>0.14736842105263159</v>
      </c>
      <c r="BT38" s="25" t="s">
        <v>89</v>
      </c>
      <c r="BU38" s="26" t="s">
        <v>90</v>
      </c>
      <c r="BV38" s="21"/>
      <c r="BW38" s="21"/>
    </row>
    <row r="39" spans="1:75" ht="18" customHeight="1">
      <c r="A39" s="174"/>
      <c r="B39" s="149"/>
      <c r="C39" s="149"/>
      <c r="D39" s="149"/>
      <c r="E39" s="149"/>
      <c r="F39" s="149"/>
      <c r="G39" s="149"/>
      <c r="H39" s="149"/>
      <c r="I39" s="64"/>
      <c r="J39" s="65"/>
      <c r="K39" s="65"/>
      <c r="L39" s="65"/>
      <c r="M39" s="65"/>
      <c r="N39" s="65"/>
      <c r="O39" s="65"/>
      <c r="P39" s="65"/>
      <c r="Q39" s="65"/>
      <c r="R39" s="65"/>
      <c r="S39" s="65"/>
      <c r="T39" s="65"/>
      <c r="U39" s="104"/>
      <c r="V39" s="105"/>
      <c r="W39" s="105"/>
      <c r="X39" s="106"/>
      <c r="Y39" s="95"/>
      <c r="Z39" s="96"/>
      <c r="AA39" s="95"/>
      <c r="AB39" s="96"/>
      <c r="AC39" s="95"/>
      <c r="AD39" s="96"/>
      <c r="AE39" s="99"/>
      <c r="AF39" s="100"/>
      <c r="AG39" s="95"/>
      <c r="AH39" s="96"/>
      <c r="AI39" s="157">
        <v>0</v>
      </c>
      <c r="AJ39" s="158"/>
      <c r="AK39" s="159"/>
      <c r="AL39" s="163"/>
      <c r="AM39" s="164"/>
      <c r="AN39" s="164"/>
      <c r="AO39" s="164"/>
      <c r="AP39" s="164"/>
      <c r="AQ39" s="164"/>
      <c r="AR39" s="164"/>
      <c r="AS39" s="164"/>
      <c r="AT39" s="165"/>
      <c r="AU39" s="188"/>
      <c r="AV39" s="189"/>
      <c r="AW39" s="189"/>
      <c r="AX39" s="189"/>
      <c r="AY39" s="189"/>
      <c r="AZ39" s="189"/>
      <c r="BA39" s="189"/>
      <c r="BB39" s="189"/>
      <c r="BC39" s="190"/>
      <c r="BD39" s="175"/>
      <c r="BE39" s="176"/>
      <c r="BF39" s="176"/>
      <c r="BG39" s="176"/>
      <c r="BH39" s="176"/>
      <c r="BI39" s="176"/>
      <c r="BJ39" s="176"/>
      <c r="BK39" s="176"/>
      <c r="BL39" s="177"/>
      <c r="BM39" s="180"/>
      <c r="BN39" s="181"/>
      <c r="BO39" s="95"/>
      <c r="BP39" s="96"/>
      <c r="BQ39" s="21"/>
      <c r="BR39" s="28"/>
      <c r="BS39" s="31"/>
      <c r="BT39" s="29"/>
      <c r="BU39" s="30"/>
      <c r="BV39" s="21"/>
      <c r="BW39" s="21"/>
    </row>
    <row r="40" spans="1:75" ht="18" customHeight="1">
      <c r="A40" s="147">
        <f>A38+1</f>
        <v>3</v>
      </c>
      <c r="B40" s="149" t="str">
        <f>BR40</f>
        <v>災害応急対策活動</v>
      </c>
      <c r="C40" s="149"/>
      <c r="D40" s="149"/>
      <c r="E40" s="149"/>
      <c r="F40" s="149"/>
      <c r="G40" s="149"/>
      <c r="H40" s="149"/>
      <c r="I40" s="150" t="s">
        <v>18</v>
      </c>
      <c r="J40" s="151"/>
      <c r="K40" s="151"/>
      <c r="L40" s="151"/>
      <c r="M40" s="151"/>
      <c r="N40" s="151"/>
      <c r="O40" s="151"/>
      <c r="P40" s="151"/>
      <c r="Q40" s="151"/>
      <c r="R40" s="151"/>
      <c r="S40" s="151"/>
      <c r="T40" s="151"/>
      <c r="U40" s="101" t="s">
        <v>86</v>
      </c>
      <c r="V40" s="102"/>
      <c r="W40" s="102"/>
      <c r="X40" s="103"/>
      <c r="Y40" s="93"/>
      <c r="Z40" s="94"/>
      <c r="AA40" s="93"/>
      <c r="AB40" s="94"/>
      <c r="AC40" s="93"/>
      <c r="AD40" s="94"/>
      <c r="AE40" s="97" t="str">
        <f>BS40</f>
        <v>-</v>
      </c>
      <c r="AF40" s="98"/>
      <c r="AG40" s="93" t="s">
        <v>79</v>
      </c>
      <c r="AH40" s="94"/>
      <c r="AI40" s="166">
        <v>0</v>
      </c>
      <c r="AJ40" s="167"/>
      <c r="AK40" s="168"/>
      <c r="AL40" s="113" t="str">
        <f>BT40</f>
        <v>-</v>
      </c>
      <c r="AM40" s="114"/>
      <c r="AN40" s="114"/>
      <c r="AO40" s="114"/>
      <c r="AP40" s="114"/>
      <c r="AQ40" s="114"/>
      <c r="AR40" s="114"/>
      <c r="AS40" s="114"/>
      <c r="AT40" s="115"/>
      <c r="AU40" s="107" t="str">
        <f>BU40</f>
        <v>-</v>
      </c>
      <c r="AV40" s="108"/>
      <c r="AW40" s="108"/>
      <c r="AX40" s="108"/>
      <c r="AY40" s="108"/>
      <c r="AZ40" s="108"/>
      <c r="BA40" s="108"/>
      <c r="BB40" s="108"/>
      <c r="BC40" s="109"/>
      <c r="BD40" s="113" t="s">
        <v>18</v>
      </c>
      <c r="BE40" s="114"/>
      <c r="BF40" s="114"/>
      <c r="BG40" s="114"/>
      <c r="BH40" s="114"/>
      <c r="BI40" s="114"/>
      <c r="BJ40" s="114"/>
      <c r="BK40" s="114"/>
      <c r="BL40" s="115"/>
      <c r="BM40" s="358"/>
      <c r="BN40" s="359"/>
      <c r="BO40" s="93"/>
      <c r="BP40" s="94"/>
      <c r="BQ40" s="21"/>
      <c r="BR40" s="23" t="s">
        <v>91</v>
      </c>
      <c r="BS40" s="31" t="s">
        <v>18</v>
      </c>
      <c r="BT40" s="29" t="s">
        <v>18</v>
      </c>
      <c r="BU40" s="30" t="s">
        <v>18</v>
      </c>
      <c r="BV40" s="21"/>
      <c r="BW40" s="21"/>
    </row>
    <row r="41" spans="1:75" ht="18" customHeight="1">
      <c r="A41" s="148"/>
      <c r="B41" s="149"/>
      <c r="C41" s="149"/>
      <c r="D41" s="149"/>
      <c r="E41" s="149"/>
      <c r="F41" s="149"/>
      <c r="G41" s="149"/>
      <c r="H41" s="149"/>
      <c r="I41" s="152"/>
      <c r="J41" s="153"/>
      <c r="K41" s="153"/>
      <c r="L41" s="153"/>
      <c r="M41" s="153"/>
      <c r="N41" s="153"/>
      <c r="O41" s="153"/>
      <c r="P41" s="153"/>
      <c r="Q41" s="153"/>
      <c r="R41" s="153"/>
      <c r="S41" s="153"/>
      <c r="T41" s="153"/>
      <c r="U41" s="104"/>
      <c r="V41" s="105"/>
      <c r="W41" s="105"/>
      <c r="X41" s="106"/>
      <c r="Y41" s="95"/>
      <c r="Z41" s="96"/>
      <c r="AA41" s="95"/>
      <c r="AB41" s="96"/>
      <c r="AC41" s="95"/>
      <c r="AD41" s="96"/>
      <c r="AE41" s="99"/>
      <c r="AF41" s="100"/>
      <c r="AG41" s="95"/>
      <c r="AH41" s="96"/>
      <c r="AI41" s="86">
        <v>0</v>
      </c>
      <c r="AJ41" s="87"/>
      <c r="AK41" s="88"/>
      <c r="AL41" s="141"/>
      <c r="AM41" s="142"/>
      <c r="AN41" s="142"/>
      <c r="AO41" s="142"/>
      <c r="AP41" s="142"/>
      <c r="AQ41" s="142"/>
      <c r="AR41" s="142"/>
      <c r="AS41" s="142"/>
      <c r="AT41" s="143"/>
      <c r="AU41" s="110"/>
      <c r="AV41" s="111"/>
      <c r="AW41" s="111"/>
      <c r="AX41" s="111"/>
      <c r="AY41" s="111"/>
      <c r="AZ41" s="111"/>
      <c r="BA41" s="111"/>
      <c r="BB41" s="111"/>
      <c r="BC41" s="112"/>
      <c r="BD41" s="116"/>
      <c r="BE41" s="117"/>
      <c r="BF41" s="117"/>
      <c r="BG41" s="117"/>
      <c r="BH41" s="117"/>
      <c r="BI41" s="117"/>
      <c r="BJ41" s="117"/>
      <c r="BK41" s="117"/>
      <c r="BL41" s="118"/>
      <c r="BM41" s="360"/>
      <c r="BN41" s="361"/>
      <c r="BO41" s="95"/>
      <c r="BP41" s="96"/>
      <c r="BQ41" s="21"/>
      <c r="BR41" s="28"/>
      <c r="BS41" s="31"/>
      <c r="BT41" s="29"/>
      <c r="BU41" s="30"/>
      <c r="BV41" s="21"/>
      <c r="BW41" s="21"/>
    </row>
    <row r="42" spans="1:75" ht="18" customHeight="1">
      <c r="A42" s="49">
        <f>A40+1</f>
        <v>4</v>
      </c>
      <c r="B42" s="149" t="str">
        <f>BR42</f>
        <v>庁内共通事務</v>
      </c>
      <c r="C42" s="149"/>
      <c r="D42" s="149"/>
      <c r="E42" s="149"/>
      <c r="F42" s="149"/>
      <c r="G42" s="149"/>
      <c r="H42" s="149"/>
      <c r="I42" s="59" t="s">
        <v>18</v>
      </c>
      <c r="J42" s="154"/>
      <c r="K42" s="154"/>
      <c r="L42" s="154"/>
      <c r="M42" s="154"/>
      <c r="N42" s="154"/>
      <c r="O42" s="154"/>
      <c r="P42" s="154"/>
      <c r="Q42" s="154"/>
      <c r="R42" s="154"/>
      <c r="S42" s="154"/>
      <c r="T42" s="154"/>
      <c r="U42" s="101" t="s">
        <v>86</v>
      </c>
      <c r="V42" s="102"/>
      <c r="W42" s="102"/>
      <c r="X42" s="103"/>
      <c r="Y42" s="93"/>
      <c r="Z42" s="94"/>
      <c r="AA42" s="93"/>
      <c r="AB42" s="94"/>
      <c r="AC42" s="93"/>
      <c r="AD42" s="94"/>
      <c r="AE42" s="97" t="str">
        <f>BS42</f>
        <v>-</v>
      </c>
      <c r="AF42" s="98"/>
      <c r="AG42" s="93" t="s">
        <v>79</v>
      </c>
      <c r="AH42" s="94"/>
      <c r="AI42" s="138">
        <v>0</v>
      </c>
      <c r="AJ42" s="139"/>
      <c r="AK42" s="140"/>
      <c r="AL42" s="113" t="str">
        <f>BT42</f>
        <v>-</v>
      </c>
      <c r="AM42" s="114"/>
      <c r="AN42" s="114"/>
      <c r="AO42" s="114"/>
      <c r="AP42" s="114"/>
      <c r="AQ42" s="114"/>
      <c r="AR42" s="114"/>
      <c r="AS42" s="114"/>
      <c r="AT42" s="115"/>
      <c r="AU42" s="107" t="str">
        <f>BU42</f>
        <v>-</v>
      </c>
      <c r="AV42" s="108"/>
      <c r="AW42" s="108"/>
      <c r="AX42" s="108"/>
      <c r="AY42" s="108"/>
      <c r="AZ42" s="108"/>
      <c r="BA42" s="108"/>
      <c r="BB42" s="108"/>
      <c r="BC42" s="109"/>
      <c r="BD42" s="113" t="s">
        <v>18</v>
      </c>
      <c r="BE42" s="114"/>
      <c r="BF42" s="114"/>
      <c r="BG42" s="114"/>
      <c r="BH42" s="114"/>
      <c r="BI42" s="114"/>
      <c r="BJ42" s="114"/>
      <c r="BK42" s="114"/>
      <c r="BL42" s="115"/>
      <c r="BM42" s="358"/>
      <c r="BN42" s="359"/>
      <c r="BO42" s="169"/>
      <c r="BP42" s="169"/>
      <c r="BQ42" s="21"/>
      <c r="BR42" s="23" t="s">
        <v>92</v>
      </c>
      <c r="BS42" s="31" t="s">
        <v>18</v>
      </c>
      <c r="BT42" s="29" t="s">
        <v>18</v>
      </c>
      <c r="BU42" s="30" t="s">
        <v>18</v>
      </c>
      <c r="BV42" s="21"/>
      <c r="BW42" s="21"/>
    </row>
    <row r="43" spans="1:75" ht="18" customHeight="1">
      <c r="A43" s="55"/>
      <c r="B43" s="149"/>
      <c r="C43" s="149"/>
      <c r="D43" s="149"/>
      <c r="E43" s="149"/>
      <c r="F43" s="149"/>
      <c r="G43" s="149"/>
      <c r="H43" s="149"/>
      <c r="I43" s="155"/>
      <c r="J43" s="156"/>
      <c r="K43" s="156"/>
      <c r="L43" s="156"/>
      <c r="M43" s="156"/>
      <c r="N43" s="156"/>
      <c r="O43" s="156"/>
      <c r="P43" s="156"/>
      <c r="Q43" s="156"/>
      <c r="R43" s="156"/>
      <c r="S43" s="156"/>
      <c r="T43" s="156"/>
      <c r="U43" s="104"/>
      <c r="V43" s="105"/>
      <c r="W43" s="105"/>
      <c r="X43" s="106"/>
      <c r="Y43" s="134"/>
      <c r="Z43" s="135"/>
      <c r="AA43" s="134"/>
      <c r="AB43" s="135"/>
      <c r="AC43" s="134"/>
      <c r="AD43" s="135"/>
      <c r="AE43" s="136"/>
      <c r="AF43" s="137"/>
      <c r="AG43" s="134"/>
      <c r="AH43" s="135"/>
      <c r="AI43" s="170">
        <v>0</v>
      </c>
      <c r="AJ43" s="171"/>
      <c r="AK43" s="172"/>
      <c r="AL43" s="141"/>
      <c r="AM43" s="142"/>
      <c r="AN43" s="142"/>
      <c r="AO43" s="142"/>
      <c r="AP43" s="142"/>
      <c r="AQ43" s="142"/>
      <c r="AR43" s="142"/>
      <c r="AS43" s="142"/>
      <c r="AT43" s="143"/>
      <c r="AU43" s="110"/>
      <c r="AV43" s="111"/>
      <c r="AW43" s="111"/>
      <c r="AX43" s="111"/>
      <c r="AY43" s="111"/>
      <c r="AZ43" s="111"/>
      <c r="BA43" s="111"/>
      <c r="BB43" s="111"/>
      <c r="BC43" s="112"/>
      <c r="BD43" s="116"/>
      <c r="BE43" s="117"/>
      <c r="BF43" s="117"/>
      <c r="BG43" s="117"/>
      <c r="BH43" s="117"/>
      <c r="BI43" s="117"/>
      <c r="BJ43" s="117"/>
      <c r="BK43" s="117"/>
      <c r="BL43" s="118"/>
      <c r="BM43" s="362"/>
      <c r="BN43" s="363"/>
      <c r="BO43" s="169"/>
      <c r="BP43" s="169"/>
      <c r="BQ43" s="21"/>
      <c r="BR43" s="28"/>
      <c r="BS43" s="31"/>
      <c r="BT43" s="29"/>
      <c r="BU43" s="30"/>
      <c r="BV43" s="21"/>
      <c r="BW43" s="21"/>
    </row>
    <row r="44" spans="1:75" ht="12" customHeight="1">
      <c r="A44" s="119" t="s">
        <v>93</v>
      </c>
      <c r="B44" s="120"/>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1"/>
      <c r="AE44" s="128">
        <f>SUM(AE36:AF43)</f>
        <v>0.49473684210526314</v>
      </c>
      <c r="AF44" s="128"/>
      <c r="AG44" s="85" t="s">
        <v>94</v>
      </c>
      <c r="AH44" s="85"/>
      <c r="AI44" s="129">
        <v>65000</v>
      </c>
      <c r="AJ44" s="130"/>
      <c r="AK44" s="131"/>
      <c r="AL44" s="132">
        <f>SUM(AI36,AI38,AI40,AI42)</f>
        <v>65000</v>
      </c>
      <c r="AM44" s="133"/>
      <c r="AN44" s="133"/>
      <c r="AO44" s="133"/>
      <c r="AP44" s="133"/>
      <c r="AQ44" s="133"/>
      <c r="AR44" s="133"/>
      <c r="AS44" s="133"/>
      <c r="AT44" s="133"/>
      <c r="AU44" s="83"/>
      <c r="AV44" s="83"/>
      <c r="AW44" s="83"/>
      <c r="AX44" s="83"/>
      <c r="AY44" s="83"/>
      <c r="AZ44" s="83"/>
      <c r="BA44" s="83"/>
      <c r="BB44" s="83"/>
      <c r="BC44" s="83"/>
      <c r="BD44" s="84"/>
      <c r="BE44" s="84"/>
      <c r="BF44" s="84"/>
      <c r="BG44" s="84"/>
      <c r="BH44" s="84"/>
      <c r="BI44" s="84"/>
      <c r="BJ44" s="84"/>
      <c r="BK44" s="84"/>
      <c r="BL44" s="84"/>
      <c r="BM44" s="10"/>
      <c r="BN44" s="10"/>
      <c r="BO44" s="10"/>
      <c r="BP44" s="10"/>
      <c r="BQ44" s="10"/>
      <c r="BR44" s="32"/>
      <c r="BS44" s="32"/>
      <c r="BT44" s="32"/>
      <c r="BU44" s="32"/>
      <c r="BV44" s="10"/>
      <c r="BW44" s="10"/>
    </row>
    <row r="45" spans="1:75" ht="12" customHeight="1">
      <c r="A45" s="122"/>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c r="AC45" s="123"/>
      <c r="AD45" s="124"/>
      <c r="AE45" s="128"/>
      <c r="AF45" s="128"/>
      <c r="AG45" s="85" t="s">
        <v>95</v>
      </c>
      <c r="AH45" s="85"/>
      <c r="AI45" s="86">
        <v>44487</v>
      </c>
      <c r="AJ45" s="87"/>
      <c r="AK45" s="88"/>
      <c r="AL45" s="89">
        <f>SUM(AI37,AI39,AI41,AI43)</f>
        <v>44487</v>
      </c>
      <c r="AM45" s="90"/>
      <c r="AN45" s="90"/>
      <c r="AO45" s="90"/>
      <c r="AP45" s="90"/>
      <c r="AQ45" s="90"/>
      <c r="AR45" s="90"/>
      <c r="AS45" s="90"/>
      <c r="AT45" s="90"/>
      <c r="AU45" s="91"/>
      <c r="AV45" s="91"/>
      <c r="AW45" s="91"/>
      <c r="AX45" s="91"/>
      <c r="AY45" s="91"/>
      <c r="AZ45" s="91"/>
      <c r="BA45" s="91"/>
      <c r="BB45" s="91"/>
      <c r="BC45" s="91"/>
      <c r="BD45" s="92"/>
      <c r="BE45" s="92"/>
      <c r="BF45" s="92"/>
      <c r="BG45" s="92"/>
      <c r="BH45" s="92"/>
      <c r="BI45" s="92"/>
      <c r="BJ45" s="92"/>
      <c r="BK45" s="92"/>
      <c r="BL45" s="92"/>
      <c r="BM45" s="10"/>
      <c r="BN45" s="10"/>
      <c r="BO45" s="10"/>
      <c r="BP45" s="10"/>
      <c r="BQ45" s="10"/>
      <c r="BR45" s="32"/>
      <c r="BS45" s="32"/>
      <c r="BT45" s="32"/>
      <c r="BU45" s="32"/>
      <c r="BV45" s="10"/>
      <c r="BW45" s="10"/>
    </row>
    <row r="46" spans="1:75" ht="12" customHeight="1">
      <c r="A46" s="125"/>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7"/>
      <c r="AE46" s="128"/>
      <c r="AF46" s="128"/>
      <c r="AG46" s="85" t="s">
        <v>96</v>
      </c>
      <c r="AH46" s="85"/>
      <c r="AI46" s="144" t="s">
        <v>130</v>
      </c>
      <c r="AJ46" s="145"/>
      <c r="AK46" s="146"/>
      <c r="AL46" s="33"/>
      <c r="AM46" s="34"/>
      <c r="AN46" s="34"/>
      <c r="AO46" s="34"/>
      <c r="AP46" s="34"/>
      <c r="AQ46" s="34"/>
      <c r="AR46" s="34"/>
      <c r="AS46" s="35"/>
      <c r="AT46" s="34"/>
      <c r="AU46" s="34"/>
      <c r="AV46" s="34"/>
      <c r="AW46" s="34"/>
      <c r="AX46" s="34"/>
      <c r="AY46" s="34"/>
      <c r="AZ46" s="34"/>
      <c r="BA46" s="34"/>
      <c r="BB46" s="36"/>
      <c r="BC46" s="37"/>
      <c r="BD46" s="37"/>
      <c r="BE46" s="37"/>
      <c r="BF46" s="37"/>
      <c r="BG46" s="37"/>
      <c r="BH46" s="37"/>
      <c r="BI46" s="37"/>
      <c r="BJ46" s="37"/>
      <c r="BK46" s="10"/>
      <c r="BL46" s="10"/>
      <c r="BM46" s="10"/>
      <c r="BN46" s="10"/>
      <c r="BO46" s="10"/>
      <c r="BP46" s="10"/>
      <c r="BQ46" s="10"/>
      <c r="BR46" s="32"/>
      <c r="BS46" s="32"/>
      <c r="BT46" s="32"/>
      <c r="BU46" s="32"/>
      <c r="BV46" s="10"/>
      <c r="BW46" s="10"/>
    </row>
    <row r="47" spans="1:75" ht="12"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81"/>
      <c r="AF47" s="82"/>
      <c r="AG47" s="10"/>
      <c r="AH47" s="10"/>
      <c r="AI47" s="10"/>
      <c r="AJ47" s="10"/>
      <c r="AK47" s="10"/>
      <c r="AL47" s="75"/>
      <c r="AM47" s="76"/>
      <c r="AN47" s="76"/>
      <c r="AO47" s="76"/>
      <c r="AP47" s="76"/>
      <c r="AQ47" s="76"/>
      <c r="AR47" s="76"/>
      <c r="AS47" s="77"/>
      <c r="AT47" s="76"/>
      <c r="AU47" s="76"/>
      <c r="AV47" s="76"/>
      <c r="AW47" s="76"/>
      <c r="AX47" s="76"/>
      <c r="AY47" s="76"/>
      <c r="AZ47" s="76"/>
      <c r="BA47" s="76"/>
      <c r="BB47" s="78"/>
      <c r="BC47" s="79"/>
      <c r="BD47" s="79"/>
      <c r="BE47" s="79"/>
      <c r="BF47" s="79"/>
      <c r="BG47" s="79"/>
      <c r="BH47" s="79"/>
      <c r="BI47" s="79"/>
      <c r="BJ47" s="79"/>
      <c r="BK47" s="10"/>
      <c r="BL47" s="10"/>
      <c r="BM47" s="10"/>
      <c r="BN47" s="10"/>
      <c r="BO47" s="10"/>
      <c r="BP47" s="10"/>
      <c r="BQ47" s="10"/>
      <c r="BR47" s="32"/>
      <c r="BS47" s="32"/>
      <c r="BT47" s="32"/>
      <c r="BU47" s="32"/>
      <c r="BV47" s="10"/>
      <c r="BW47" s="10"/>
    </row>
    <row r="48" spans="1:75" ht="12" customHeight="1">
      <c r="A48" s="22" t="s">
        <v>97</v>
      </c>
      <c r="AJ48" s="8"/>
      <c r="AK48" s="8"/>
      <c r="AL48" s="75"/>
      <c r="AM48" s="76"/>
      <c r="AN48" s="76"/>
      <c r="AO48" s="76"/>
      <c r="AP48" s="76"/>
      <c r="AQ48" s="76"/>
      <c r="AR48" s="76"/>
      <c r="AS48" s="77"/>
      <c r="AT48" s="76"/>
      <c r="AU48" s="76"/>
      <c r="AV48" s="76"/>
      <c r="AW48" s="76"/>
      <c r="AX48" s="76"/>
      <c r="AY48" s="76"/>
      <c r="AZ48" s="76"/>
      <c r="BA48" s="76"/>
      <c r="BB48" s="78"/>
      <c r="BC48" s="79"/>
      <c r="BD48" s="79"/>
      <c r="BE48" s="79"/>
      <c r="BF48" s="79"/>
      <c r="BG48" s="79"/>
      <c r="BH48" s="79"/>
      <c r="BI48" s="79"/>
      <c r="BJ48" s="79"/>
      <c r="BQ48" s="3"/>
      <c r="BR48" s="7"/>
      <c r="BS48" s="7"/>
      <c r="BT48" s="7"/>
      <c r="BU48" s="7"/>
      <c r="BV48" s="3"/>
      <c r="BW48" s="3"/>
    </row>
    <row r="49" spans="1:75" ht="12" customHeight="1">
      <c r="A49" s="70" t="s">
        <v>98</v>
      </c>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38"/>
      <c r="AT49" s="38"/>
      <c r="AU49" s="38"/>
      <c r="AV49" s="38"/>
      <c r="AW49" s="38"/>
      <c r="AX49" s="38"/>
      <c r="AY49" s="38"/>
      <c r="AZ49" s="80"/>
      <c r="BA49" s="80"/>
      <c r="BB49" s="80"/>
      <c r="BC49" s="80"/>
      <c r="BD49" s="80"/>
      <c r="BE49" s="80"/>
      <c r="BF49" s="80"/>
      <c r="BG49" s="80"/>
      <c r="BH49" s="10"/>
      <c r="BI49" s="10"/>
      <c r="BJ49" s="10"/>
      <c r="BK49" s="10"/>
      <c r="BL49" s="10"/>
      <c r="BM49" s="10"/>
      <c r="BN49" s="10"/>
      <c r="BO49" s="10"/>
      <c r="BP49" s="10"/>
      <c r="BQ49" s="39"/>
      <c r="BR49" s="40"/>
      <c r="BS49" s="40"/>
      <c r="BT49" s="40"/>
      <c r="BU49" s="40"/>
      <c r="BV49" s="39"/>
      <c r="BW49" s="39"/>
    </row>
    <row r="50" spans="1:75" ht="12" customHeight="1">
      <c r="A50" s="301" t="s">
        <v>131</v>
      </c>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c r="AL50" s="302"/>
      <c r="AM50" s="302"/>
      <c r="AN50" s="302"/>
      <c r="AO50" s="302"/>
      <c r="AP50" s="302"/>
      <c r="AQ50" s="302"/>
      <c r="AR50" s="303"/>
      <c r="AS50" s="41"/>
      <c r="AT50" s="41"/>
      <c r="AU50" s="41"/>
      <c r="AV50" s="41"/>
      <c r="AW50" s="41"/>
      <c r="AX50" s="41"/>
      <c r="AY50" s="41"/>
      <c r="AZ50" s="41"/>
      <c r="BA50" s="41"/>
      <c r="BB50" s="41"/>
      <c r="BC50" s="41"/>
      <c r="BD50" s="41"/>
      <c r="BE50" s="41"/>
      <c r="BF50" s="41"/>
      <c r="BG50" s="41"/>
      <c r="BH50" s="41"/>
      <c r="BI50" s="41"/>
      <c r="BJ50" s="41"/>
      <c r="BK50" s="41"/>
      <c r="BL50" s="41"/>
      <c r="BM50" s="41"/>
      <c r="BN50" s="41"/>
      <c r="BO50" s="41"/>
      <c r="BP50" s="41"/>
      <c r="BQ50" s="42"/>
      <c r="BR50" s="43"/>
      <c r="BS50" s="43"/>
      <c r="BT50" s="43"/>
      <c r="BU50" s="43"/>
      <c r="BV50" s="42"/>
      <c r="BW50" s="42"/>
    </row>
    <row r="51" spans="1:75" ht="12" customHeight="1">
      <c r="A51" s="364"/>
      <c r="B51" s="365"/>
      <c r="C51" s="365"/>
      <c r="D51" s="365"/>
      <c r="E51" s="365"/>
      <c r="F51" s="365"/>
      <c r="G51" s="365"/>
      <c r="H51" s="365"/>
      <c r="I51" s="365"/>
      <c r="J51" s="365"/>
      <c r="K51" s="365"/>
      <c r="L51" s="365"/>
      <c r="M51" s="365"/>
      <c r="N51" s="365"/>
      <c r="O51" s="365"/>
      <c r="P51" s="365"/>
      <c r="Q51" s="365"/>
      <c r="R51" s="365"/>
      <c r="S51" s="365"/>
      <c r="T51" s="365"/>
      <c r="U51" s="365"/>
      <c r="V51" s="365"/>
      <c r="W51" s="365"/>
      <c r="X51" s="365"/>
      <c r="Y51" s="365"/>
      <c r="Z51" s="365"/>
      <c r="AA51" s="365"/>
      <c r="AB51" s="365"/>
      <c r="AC51" s="365"/>
      <c r="AD51" s="365"/>
      <c r="AE51" s="365"/>
      <c r="AF51" s="365"/>
      <c r="AG51" s="365"/>
      <c r="AH51" s="365"/>
      <c r="AI51" s="365"/>
      <c r="AJ51" s="365"/>
      <c r="AK51" s="365"/>
      <c r="AL51" s="365"/>
      <c r="AM51" s="365"/>
      <c r="AN51" s="365"/>
      <c r="AO51" s="365"/>
      <c r="AP51" s="365"/>
      <c r="AQ51" s="365"/>
      <c r="AR51" s="366"/>
      <c r="AS51" s="41"/>
      <c r="AT51" s="41"/>
      <c r="AU51" s="41"/>
      <c r="AV51" s="41"/>
      <c r="AW51" s="41"/>
      <c r="AX51" s="41"/>
      <c r="AY51" s="41"/>
      <c r="AZ51" s="41"/>
      <c r="BA51" s="41"/>
      <c r="BB51" s="41"/>
      <c r="BC51" s="41"/>
      <c r="BD51" s="41"/>
      <c r="BE51" s="41"/>
      <c r="BF51" s="41"/>
      <c r="BG51" s="41"/>
      <c r="BH51" s="41"/>
      <c r="BI51" s="41"/>
      <c r="BJ51" s="41"/>
      <c r="BK51" s="41"/>
      <c r="BL51" s="41"/>
      <c r="BM51" s="41"/>
      <c r="BN51" s="41"/>
      <c r="BO51" s="41"/>
      <c r="BP51" s="41"/>
      <c r="BQ51" s="42"/>
      <c r="BR51" s="43"/>
      <c r="BS51" s="43"/>
      <c r="BT51" s="43"/>
      <c r="BU51" s="43"/>
      <c r="BV51" s="42"/>
      <c r="BW51" s="42"/>
    </row>
    <row r="52" spans="1:75" ht="12" customHeight="1">
      <c r="A52" s="364"/>
      <c r="B52" s="365"/>
      <c r="C52" s="365"/>
      <c r="D52" s="365"/>
      <c r="E52" s="365"/>
      <c r="F52" s="365"/>
      <c r="G52" s="365"/>
      <c r="H52" s="365"/>
      <c r="I52" s="365"/>
      <c r="J52" s="365"/>
      <c r="K52" s="365"/>
      <c r="L52" s="365"/>
      <c r="M52" s="365"/>
      <c r="N52" s="365"/>
      <c r="O52" s="365"/>
      <c r="P52" s="365"/>
      <c r="Q52" s="365"/>
      <c r="R52" s="365"/>
      <c r="S52" s="365"/>
      <c r="T52" s="365"/>
      <c r="U52" s="365"/>
      <c r="V52" s="365"/>
      <c r="W52" s="365"/>
      <c r="X52" s="365"/>
      <c r="Y52" s="365"/>
      <c r="Z52" s="365"/>
      <c r="AA52" s="365"/>
      <c r="AB52" s="365"/>
      <c r="AC52" s="365"/>
      <c r="AD52" s="365"/>
      <c r="AE52" s="365"/>
      <c r="AF52" s="365"/>
      <c r="AG52" s="365"/>
      <c r="AH52" s="365"/>
      <c r="AI52" s="365"/>
      <c r="AJ52" s="365"/>
      <c r="AK52" s="365"/>
      <c r="AL52" s="365"/>
      <c r="AM52" s="365"/>
      <c r="AN52" s="365"/>
      <c r="AO52" s="365"/>
      <c r="AP52" s="365"/>
      <c r="AQ52" s="365"/>
      <c r="AR52" s="366"/>
      <c r="AS52" s="41"/>
      <c r="AT52" s="41"/>
      <c r="AU52" s="41"/>
      <c r="AV52" s="41"/>
      <c r="AW52" s="41"/>
      <c r="AX52" s="41"/>
      <c r="AY52" s="41"/>
      <c r="AZ52" s="41"/>
      <c r="BA52" s="41"/>
      <c r="BB52" s="41"/>
      <c r="BC52" s="41"/>
      <c r="BD52" s="41"/>
      <c r="BE52" s="41"/>
      <c r="BF52" s="41"/>
      <c r="BG52" s="41"/>
      <c r="BH52" s="41"/>
      <c r="BI52" s="41"/>
      <c r="BJ52" s="41"/>
      <c r="BK52" s="41"/>
      <c r="BL52" s="41"/>
      <c r="BM52" s="41"/>
      <c r="BN52" s="41"/>
      <c r="BO52" s="41"/>
      <c r="BP52" s="41"/>
      <c r="BQ52" s="42"/>
      <c r="BR52" s="43"/>
      <c r="BS52" s="43"/>
      <c r="BT52" s="43"/>
      <c r="BU52" s="43"/>
      <c r="BV52" s="42"/>
      <c r="BW52" s="42"/>
    </row>
    <row r="53" spans="1:75" ht="12" customHeight="1">
      <c r="A53" s="364"/>
      <c r="B53" s="365"/>
      <c r="C53" s="365"/>
      <c r="D53" s="365"/>
      <c r="E53" s="365"/>
      <c r="F53" s="365"/>
      <c r="G53" s="365"/>
      <c r="H53" s="365"/>
      <c r="I53" s="365"/>
      <c r="J53" s="365"/>
      <c r="K53" s="365"/>
      <c r="L53" s="365"/>
      <c r="M53" s="365"/>
      <c r="N53" s="365"/>
      <c r="O53" s="365"/>
      <c r="P53" s="365"/>
      <c r="Q53" s="365"/>
      <c r="R53" s="365"/>
      <c r="S53" s="365"/>
      <c r="T53" s="365"/>
      <c r="U53" s="365"/>
      <c r="V53" s="365"/>
      <c r="W53" s="365"/>
      <c r="X53" s="365"/>
      <c r="Y53" s="365"/>
      <c r="Z53" s="365"/>
      <c r="AA53" s="365"/>
      <c r="AB53" s="365"/>
      <c r="AC53" s="365"/>
      <c r="AD53" s="365"/>
      <c r="AE53" s="365"/>
      <c r="AF53" s="365"/>
      <c r="AG53" s="365"/>
      <c r="AH53" s="365"/>
      <c r="AI53" s="365"/>
      <c r="AJ53" s="365"/>
      <c r="AK53" s="365"/>
      <c r="AL53" s="365"/>
      <c r="AM53" s="365"/>
      <c r="AN53" s="365"/>
      <c r="AO53" s="365"/>
      <c r="AP53" s="365"/>
      <c r="AQ53" s="365"/>
      <c r="AR53" s="366"/>
      <c r="AS53" s="41"/>
      <c r="AT53" s="41"/>
      <c r="AU53" s="41"/>
      <c r="AV53" s="41"/>
      <c r="AW53" s="41"/>
      <c r="AX53" s="41"/>
      <c r="AY53" s="41"/>
      <c r="AZ53" s="41"/>
      <c r="BA53" s="41"/>
      <c r="BB53" s="41"/>
      <c r="BC53" s="41"/>
      <c r="BD53" s="41"/>
      <c r="BE53" s="41"/>
      <c r="BF53" s="41"/>
      <c r="BG53" s="41"/>
      <c r="BH53" s="41"/>
      <c r="BI53" s="41"/>
      <c r="BJ53" s="41"/>
      <c r="BK53" s="41"/>
      <c r="BL53" s="41"/>
      <c r="BM53" s="41"/>
      <c r="BN53" s="41"/>
      <c r="BO53" s="41"/>
      <c r="BP53" s="41"/>
      <c r="BQ53" s="42"/>
      <c r="BR53" s="43"/>
      <c r="BS53" s="43"/>
      <c r="BT53" s="43"/>
      <c r="BU53" s="43"/>
      <c r="BV53" s="42"/>
      <c r="BW53" s="42"/>
    </row>
    <row r="54" spans="1:75" ht="12" customHeight="1">
      <c r="A54" s="364"/>
      <c r="B54" s="365"/>
      <c r="C54" s="365"/>
      <c r="D54" s="365"/>
      <c r="E54" s="365"/>
      <c r="F54" s="365"/>
      <c r="G54" s="365"/>
      <c r="H54" s="365"/>
      <c r="I54" s="365"/>
      <c r="J54" s="365"/>
      <c r="K54" s="365"/>
      <c r="L54" s="365"/>
      <c r="M54" s="365"/>
      <c r="N54" s="365"/>
      <c r="O54" s="365"/>
      <c r="P54" s="365"/>
      <c r="Q54" s="365"/>
      <c r="R54" s="365"/>
      <c r="S54" s="365"/>
      <c r="T54" s="365"/>
      <c r="U54" s="365"/>
      <c r="V54" s="365"/>
      <c r="W54" s="365"/>
      <c r="X54" s="365"/>
      <c r="Y54" s="365"/>
      <c r="Z54" s="365"/>
      <c r="AA54" s="365"/>
      <c r="AB54" s="365"/>
      <c r="AC54" s="365"/>
      <c r="AD54" s="365"/>
      <c r="AE54" s="365"/>
      <c r="AF54" s="365"/>
      <c r="AG54" s="365"/>
      <c r="AH54" s="365"/>
      <c r="AI54" s="365"/>
      <c r="AJ54" s="365"/>
      <c r="AK54" s="365"/>
      <c r="AL54" s="365"/>
      <c r="AM54" s="365"/>
      <c r="AN54" s="365"/>
      <c r="AO54" s="365"/>
      <c r="AP54" s="365"/>
      <c r="AQ54" s="365"/>
      <c r="AR54" s="366"/>
      <c r="AS54" s="41"/>
      <c r="AT54" s="41"/>
      <c r="AU54" s="41"/>
      <c r="AV54" s="41"/>
      <c r="AW54" s="41"/>
      <c r="AX54" s="41"/>
      <c r="AY54" s="41"/>
      <c r="AZ54" s="41"/>
      <c r="BA54" s="41"/>
      <c r="BB54" s="41"/>
      <c r="BC54" s="41"/>
      <c r="BD54" s="41"/>
      <c r="BE54" s="41"/>
      <c r="BF54" s="41"/>
      <c r="BG54" s="41"/>
      <c r="BH54" s="41"/>
      <c r="BI54" s="41"/>
      <c r="BJ54" s="41"/>
      <c r="BK54" s="41"/>
      <c r="BL54" s="41"/>
      <c r="BM54" s="41"/>
      <c r="BN54" s="41"/>
      <c r="BO54" s="41"/>
      <c r="BP54" s="41"/>
      <c r="BQ54" s="42"/>
      <c r="BR54" s="43"/>
      <c r="BS54" s="43"/>
      <c r="BT54" s="43"/>
      <c r="BU54" s="43"/>
      <c r="BV54" s="42"/>
      <c r="BW54" s="42"/>
    </row>
    <row r="55" spans="1:75" ht="12" customHeight="1">
      <c r="A55" s="364"/>
      <c r="B55" s="365"/>
      <c r="C55" s="365"/>
      <c r="D55" s="365"/>
      <c r="E55" s="365"/>
      <c r="F55" s="365"/>
      <c r="G55" s="365"/>
      <c r="H55" s="365"/>
      <c r="I55" s="365"/>
      <c r="J55" s="365"/>
      <c r="K55" s="365"/>
      <c r="L55" s="365"/>
      <c r="M55" s="365"/>
      <c r="N55" s="365"/>
      <c r="O55" s="365"/>
      <c r="P55" s="365"/>
      <c r="Q55" s="365"/>
      <c r="R55" s="365"/>
      <c r="S55" s="365"/>
      <c r="T55" s="365"/>
      <c r="U55" s="365"/>
      <c r="V55" s="365"/>
      <c r="W55" s="365"/>
      <c r="X55" s="365"/>
      <c r="Y55" s="365"/>
      <c r="Z55" s="365"/>
      <c r="AA55" s="365"/>
      <c r="AB55" s="365"/>
      <c r="AC55" s="365"/>
      <c r="AD55" s="365"/>
      <c r="AE55" s="365"/>
      <c r="AF55" s="365"/>
      <c r="AG55" s="365"/>
      <c r="AH55" s="365"/>
      <c r="AI55" s="365"/>
      <c r="AJ55" s="365"/>
      <c r="AK55" s="365"/>
      <c r="AL55" s="365"/>
      <c r="AM55" s="365"/>
      <c r="AN55" s="365"/>
      <c r="AO55" s="365"/>
      <c r="AP55" s="365"/>
      <c r="AQ55" s="365"/>
      <c r="AR55" s="366"/>
      <c r="AS55" s="41"/>
      <c r="AT55" s="41"/>
      <c r="AU55" s="41"/>
      <c r="AV55" s="41"/>
      <c r="AW55" s="41"/>
      <c r="AX55" s="41"/>
      <c r="AY55" s="41"/>
      <c r="AZ55" s="41"/>
      <c r="BA55" s="41"/>
      <c r="BB55" s="41"/>
      <c r="BC55" s="41"/>
      <c r="BD55" s="41"/>
      <c r="BE55" s="41"/>
      <c r="BF55" s="41"/>
      <c r="BG55" s="41"/>
      <c r="BH55" s="41"/>
      <c r="BI55" s="41"/>
      <c r="BJ55" s="41"/>
      <c r="BK55" s="41"/>
      <c r="BL55" s="41"/>
      <c r="BM55" s="41"/>
      <c r="BN55" s="41"/>
      <c r="BO55" s="41"/>
      <c r="BP55" s="41"/>
      <c r="BQ55" s="42"/>
      <c r="BR55" s="43"/>
      <c r="BS55" s="43"/>
      <c r="BT55" s="43"/>
      <c r="BU55" s="43"/>
      <c r="BV55" s="42"/>
      <c r="BW55" s="42"/>
    </row>
    <row r="56" spans="1:75" ht="12" customHeight="1">
      <c r="A56" s="364"/>
      <c r="B56" s="365"/>
      <c r="C56" s="365"/>
      <c r="D56" s="365"/>
      <c r="E56" s="365"/>
      <c r="F56" s="365"/>
      <c r="G56" s="365"/>
      <c r="H56" s="365"/>
      <c r="I56" s="365"/>
      <c r="J56" s="365"/>
      <c r="K56" s="365"/>
      <c r="L56" s="365"/>
      <c r="M56" s="365"/>
      <c r="N56" s="365"/>
      <c r="O56" s="365"/>
      <c r="P56" s="365"/>
      <c r="Q56" s="365"/>
      <c r="R56" s="365"/>
      <c r="S56" s="365"/>
      <c r="T56" s="365"/>
      <c r="U56" s="365"/>
      <c r="V56" s="365"/>
      <c r="W56" s="365"/>
      <c r="X56" s="365"/>
      <c r="Y56" s="365"/>
      <c r="Z56" s="365"/>
      <c r="AA56" s="365"/>
      <c r="AB56" s="365"/>
      <c r="AC56" s="365"/>
      <c r="AD56" s="365"/>
      <c r="AE56" s="365"/>
      <c r="AF56" s="365"/>
      <c r="AG56" s="365"/>
      <c r="AH56" s="365"/>
      <c r="AI56" s="365"/>
      <c r="AJ56" s="365"/>
      <c r="AK56" s="365"/>
      <c r="AL56" s="365"/>
      <c r="AM56" s="365"/>
      <c r="AN56" s="365"/>
      <c r="AO56" s="365"/>
      <c r="AP56" s="365"/>
      <c r="AQ56" s="365"/>
      <c r="AR56" s="366"/>
      <c r="AS56" s="41"/>
      <c r="AT56" s="41"/>
      <c r="AU56" s="41"/>
      <c r="AV56" s="41"/>
      <c r="AW56" s="41"/>
      <c r="AX56" s="41"/>
      <c r="AY56" s="41"/>
      <c r="AZ56" s="41"/>
      <c r="BA56" s="41"/>
      <c r="BB56" s="41"/>
      <c r="BC56" s="41"/>
      <c r="BD56" s="41"/>
      <c r="BE56" s="41"/>
      <c r="BF56" s="41"/>
      <c r="BG56" s="41"/>
      <c r="BH56" s="41"/>
      <c r="BI56" s="41"/>
      <c r="BJ56" s="41"/>
      <c r="BK56" s="41"/>
      <c r="BL56" s="41"/>
      <c r="BM56" s="41"/>
      <c r="BN56" s="41"/>
      <c r="BO56" s="41"/>
      <c r="BP56" s="41"/>
      <c r="BQ56" s="42"/>
      <c r="BR56" s="43"/>
      <c r="BS56" s="43"/>
      <c r="BT56" s="43"/>
      <c r="BU56" s="43"/>
      <c r="BV56" s="42"/>
      <c r="BW56" s="42"/>
    </row>
    <row r="57" spans="1:75" ht="12" customHeight="1">
      <c r="A57" s="364"/>
      <c r="B57" s="365"/>
      <c r="C57" s="365"/>
      <c r="D57" s="365"/>
      <c r="E57" s="365"/>
      <c r="F57" s="365"/>
      <c r="G57" s="365"/>
      <c r="H57" s="365"/>
      <c r="I57" s="365"/>
      <c r="J57" s="365"/>
      <c r="K57" s="365"/>
      <c r="L57" s="365"/>
      <c r="M57" s="365"/>
      <c r="N57" s="365"/>
      <c r="O57" s="365"/>
      <c r="P57" s="365"/>
      <c r="Q57" s="365"/>
      <c r="R57" s="365"/>
      <c r="S57" s="365"/>
      <c r="T57" s="365"/>
      <c r="U57" s="365"/>
      <c r="V57" s="365"/>
      <c r="W57" s="365"/>
      <c r="X57" s="365"/>
      <c r="Y57" s="365"/>
      <c r="Z57" s="365"/>
      <c r="AA57" s="365"/>
      <c r="AB57" s="365"/>
      <c r="AC57" s="365"/>
      <c r="AD57" s="365"/>
      <c r="AE57" s="365"/>
      <c r="AF57" s="365"/>
      <c r="AG57" s="365"/>
      <c r="AH57" s="365"/>
      <c r="AI57" s="365"/>
      <c r="AJ57" s="365"/>
      <c r="AK57" s="365"/>
      <c r="AL57" s="365"/>
      <c r="AM57" s="365"/>
      <c r="AN57" s="365"/>
      <c r="AO57" s="365"/>
      <c r="AP57" s="365"/>
      <c r="AQ57" s="365"/>
      <c r="AR57" s="366"/>
    </row>
    <row r="58" spans="1:75" ht="12" customHeight="1">
      <c r="A58" s="364"/>
      <c r="B58" s="365"/>
      <c r="C58" s="365"/>
      <c r="D58" s="365"/>
      <c r="E58" s="365"/>
      <c r="F58" s="365"/>
      <c r="G58" s="365"/>
      <c r="H58" s="365"/>
      <c r="I58" s="365"/>
      <c r="J58" s="365"/>
      <c r="K58" s="365"/>
      <c r="L58" s="365"/>
      <c r="M58" s="365"/>
      <c r="N58" s="365"/>
      <c r="O58" s="365"/>
      <c r="P58" s="365"/>
      <c r="Q58" s="365"/>
      <c r="R58" s="365"/>
      <c r="S58" s="365"/>
      <c r="T58" s="365"/>
      <c r="U58" s="365"/>
      <c r="V58" s="365"/>
      <c r="W58" s="365"/>
      <c r="X58" s="365"/>
      <c r="Y58" s="365"/>
      <c r="Z58" s="365"/>
      <c r="AA58" s="365"/>
      <c r="AB58" s="365"/>
      <c r="AC58" s="365"/>
      <c r="AD58" s="365"/>
      <c r="AE58" s="365"/>
      <c r="AF58" s="365"/>
      <c r="AG58" s="365"/>
      <c r="AH58" s="365"/>
      <c r="AI58" s="365"/>
      <c r="AJ58" s="365"/>
      <c r="AK58" s="365"/>
      <c r="AL58" s="365"/>
      <c r="AM58" s="365"/>
      <c r="AN58" s="365"/>
      <c r="AO58" s="365"/>
      <c r="AP58" s="365"/>
      <c r="AQ58" s="365"/>
      <c r="AR58" s="366"/>
    </row>
    <row r="59" spans="1:75" ht="12" customHeight="1">
      <c r="A59" s="364"/>
      <c r="B59" s="365"/>
      <c r="C59" s="365"/>
      <c r="D59" s="365"/>
      <c r="E59" s="365"/>
      <c r="F59" s="365"/>
      <c r="G59" s="365"/>
      <c r="H59" s="365"/>
      <c r="I59" s="365"/>
      <c r="J59" s="365"/>
      <c r="K59" s="365"/>
      <c r="L59" s="365"/>
      <c r="M59" s="365"/>
      <c r="N59" s="365"/>
      <c r="O59" s="365"/>
      <c r="P59" s="365"/>
      <c r="Q59" s="365"/>
      <c r="R59" s="365"/>
      <c r="S59" s="365"/>
      <c r="T59" s="365"/>
      <c r="U59" s="365"/>
      <c r="V59" s="365"/>
      <c r="W59" s="365"/>
      <c r="X59" s="365"/>
      <c r="Y59" s="365"/>
      <c r="Z59" s="365"/>
      <c r="AA59" s="365"/>
      <c r="AB59" s="365"/>
      <c r="AC59" s="365"/>
      <c r="AD59" s="365"/>
      <c r="AE59" s="365"/>
      <c r="AF59" s="365"/>
      <c r="AG59" s="365"/>
      <c r="AH59" s="365"/>
      <c r="AI59" s="365"/>
      <c r="AJ59" s="365"/>
      <c r="AK59" s="365"/>
      <c r="AL59" s="365"/>
      <c r="AM59" s="365"/>
      <c r="AN59" s="365"/>
      <c r="AO59" s="365"/>
      <c r="AP59" s="365"/>
      <c r="AQ59" s="365"/>
      <c r="AR59" s="366"/>
      <c r="AS59" s="10"/>
      <c r="AT59" s="10"/>
      <c r="AU59" s="10"/>
      <c r="AV59" s="10"/>
      <c r="AW59" s="10"/>
      <c r="AX59" s="10"/>
      <c r="AY59" s="10"/>
      <c r="AZ59" s="10"/>
      <c r="BA59" s="10"/>
    </row>
    <row r="60" spans="1:75" ht="12" customHeight="1">
      <c r="A60" s="304"/>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05"/>
      <c r="AL60" s="305"/>
      <c r="AM60" s="305"/>
      <c r="AN60" s="305"/>
      <c r="AO60" s="305"/>
      <c r="AP60" s="305"/>
      <c r="AQ60" s="305"/>
      <c r="AR60" s="306"/>
      <c r="AS60" s="41"/>
      <c r="AT60" s="41"/>
      <c r="AU60" s="41"/>
      <c r="AV60" s="41"/>
      <c r="AW60" s="41"/>
      <c r="AX60" s="41"/>
      <c r="AY60" s="41"/>
      <c r="AZ60" s="41"/>
      <c r="BA60" s="41"/>
      <c r="BB60" s="10"/>
      <c r="BC60" s="10"/>
      <c r="BD60" s="10"/>
      <c r="BE60" s="10"/>
      <c r="BF60" s="10"/>
      <c r="BG60" s="10"/>
      <c r="BH60" s="10"/>
      <c r="BI60" s="10"/>
      <c r="BJ60" s="10"/>
      <c r="BK60" s="10"/>
      <c r="BL60" s="10"/>
      <c r="BM60" s="10"/>
      <c r="BN60" s="10"/>
      <c r="BO60" s="10"/>
      <c r="BP60" s="10"/>
      <c r="BQ60" s="10"/>
      <c r="BR60" s="32"/>
      <c r="BS60" s="32"/>
      <c r="BT60" s="32"/>
      <c r="BU60" s="32"/>
      <c r="BV60" s="10"/>
      <c r="BW60" s="10"/>
    </row>
    <row r="61" spans="1:75" ht="12" customHeight="1">
      <c r="A61" s="10"/>
      <c r="B61" s="10"/>
      <c r="C61" s="10"/>
      <c r="D61" s="10"/>
      <c r="E61" s="10"/>
      <c r="F61" s="10"/>
      <c r="G61" s="10"/>
      <c r="H61" s="10"/>
      <c r="I61" s="10"/>
      <c r="J61" s="10"/>
      <c r="K61" s="10"/>
      <c r="L61" s="10"/>
      <c r="M61" s="10"/>
      <c r="N61" s="10"/>
      <c r="O61" s="10"/>
      <c r="P61" s="10"/>
      <c r="Q61" s="10"/>
      <c r="R61" s="10"/>
      <c r="AY61" s="10"/>
      <c r="AZ61" s="10"/>
      <c r="BA61" s="10"/>
      <c r="BB61" s="10"/>
      <c r="BC61" s="10"/>
      <c r="BD61" s="10"/>
      <c r="BE61" s="10"/>
      <c r="BF61" s="10"/>
      <c r="BG61" s="10"/>
      <c r="BH61" s="10"/>
      <c r="BI61" s="10"/>
      <c r="BJ61" s="10"/>
      <c r="BK61" s="10"/>
      <c r="BL61" s="10"/>
      <c r="BM61" s="10"/>
      <c r="BN61" s="10"/>
      <c r="BO61" s="10"/>
      <c r="BP61" s="10"/>
      <c r="BQ61" s="10"/>
      <c r="BR61" s="32"/>
      <c r="BS61" s="32"/>
      <c r="BT61" s="32"/>
      <c r="BU61" s="32"/>
      <c r="BV61" s="10"/>
      <c r="BW61" s="10"/>
    </row>
    <row r="62" spans="1:75" ht="12" customHeight="1">
      <c r="A62" s="10" t="s">
        <v>99</v>
      </c>
      <c r="B62" s="10"/>
      <c r="C62" s="10"/>
      <c r="D62" s="10"/>
      <c r="E62" s="10"/>
      <c r="F62" s="10"/>
      <c r="G62" s="10"/>
      <c r="H62" s="10"/>
      <c r="I62" s="10"/>
      <c r="J62" s="10"/>
      <c r="K62" s="10"/>
      <c r="L62" s="10"/>
      <c r="M62" s="10"/>
      <c r="N62" s="10"/>
      <c r="O62" s="10"/>
      <c r="P62" s="10"/>
      <c r="Q62" s="10"/>
      <c r="R62" s="10"/>
      <c r="AY62" s="10"/>
      <c r="AZ62" s="10"/>
      <c r="BA62" s="10"/>
      <c r="BB62" s="10"/>
      <c r="BC62" s="10"/>
      <c r="BD62" s="10"/>
      <c r="BE62" s="10"/>
      <c r="BF62" s="10"/>
      <c r="BG62" s="10"/>
      <c r="BH62" s="10"/>
      <c r="BI62" s="10"/>
      <c r="BJ62" s="10"/>
      <c r="BK62" s="10"/>
      <c r="BL62" s="10"/>
      <c r="BM62" s="10"/>
      <c r="BN62" s="10"/>
      <c r="BO62" s="10"/>
      <c r="BP62" s="10"/>
      <c r="BQ62" s="10"/>
      <c r="BR62" s="32"/>
      <c r="BS62" s="32"/>
      <c r="BT62" s="32"/>
      <c r="BU62" s="32"/>
      <c r="BV62" s="10"/>
      <c r="BW62" s="10"/>
    </row>
    <row r="63" spans="1:75" ht="12" customHeight="1">
      <c r="A63" s="44" t="s">
        <v>55</v>
      </c>
      <c r="B63" s="70" t="s">
        <v>100</v>
      </c>
      <c r="C63" s="70"/>
      <c r="D63" s="70"/>
      <c r="E63" s="70"/>
      <c r="F63" s="70"/>
      <c r="G63" s="70"/>
      <c r="H63" s="70"/>
      <c r="I63" s="70"/>
      <c r="J63" s="70"/>
      <c r="K63" s="70"/>
      <c r="L63" s="70"/>
      <c r="M63" s="70"/>
      <c r="N63" s="70"/>
      <c r="O63" s="70" t="s">
        <v>101</v>
      </c>
      <c r="P63" s="70"/>
      <c r="Q63" s="70"/>
      <c r="R63" s="70"/>
      <c r="S63" s="70"/>
      <c r="T63" s="70"/>
      <c r="U63" s="70"/>
      <c r="V63" s="70"/>
      <c r="W63" s="70"/>
      <c r="X63" s="70"/>
      <c r="Y63" s="70"/>
      <c r="Z63" s="70"/>
      <c r="AA63" s="70"/>
      <c r="AB63" s="70"/>
      <c r="AC63" s="70"/>
      <c r="AD63" s="70"/>
      <c r="AE63" s="70"/>
      <c r="AF63" s="70"/>
      <c r="AG63" s="70"/>
      <c r="AH63" s="70"/>
      <c r="AI63" s="70"/>
      <c r="AJ63" s="70"/>
      <c r="AK63" s="70"/>
      <c r="AL63" s="70"/>
      <c r="AM63" s="70"/>
      <c r="AN63" s="70"/>
      <c r="AO63" s="70"/>
      <c r="AP63" s="70"/>
      <c r="AQ63" s="70"/>
      <c r="AR63" s="70"/>
      <c r="AS63" s="70"/>
      <c r="AT63" s="70"/>
      <c r="AU63" s="70"/>
      <c r="AV63" s="70"/>
      <c r="AW63" s="70"/>
      <c r="AX63" s="70"/>
      <c r="AY63" s="70"/>
      <c r="AZ63" s="70"/>
      <c r="BA63" s="70"/>
      <c r="BB63" s="70"/>
      <c r="BC63" s="70"/>
      <c r="BD63" s="70"/>
      <c r="BE63" s="70"/>
      <c r="BF63" s="70"/>
      <c r="BG63" s="70"/>
      <c r="BH63" s="70"/>
      <c r="BI63" s="70"/>
      <c r="BJ63" s="70"/>
      <c r="BK63" s="70"/>
      <c r="BL63" s="70"/>
      <c r="BM63" s="70"/>
      <c r="BN63" s="70"/>
      <c r="BO63" s="70"/>
      <c r="BP63" s="70"/>
      <c r="BQ63" s="10"/>
      <c r="BR63" s="32"/>
      <c r="BS63" s="32"/>
      <c r="BT63" s="32"/>
      <c r="BU63" s="32"/>
      <c r="BV63" s="10"/>
      <c r="BW63" s="10"/>
    </row>
    <row r="64" spans="1:75" ht="12" customHeight="1">
      <c r="A64" s="48" t="s">
        <v>124</v>
      </c>
      <c r="B64" s="58" t="s">
        <v>125</v>
      </c>
      <c r="C64" s="58"/>
      <c r="D64" s="58"/>
      <c r="E64" s="58"/>
      <c r="F64" s="58"/>
      <c r="G64" s="58"/>
      <c r="H64" s="58"/>
      <c r="I64" s="58"/>
      <c r="J64" s="58"/>
      <c r="K64" s="58"/>
      <c r="L64" s="58"/>
      <c r="M64" s="58"/>
      <c r="N64" s="58"/>
      <c r="O64" s="58" t="s">
        <v>125</v>
      </c>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10"/>
      <c r="BR64" s="32"/>
      <c r="BS64" s="32"/>
      <c r="BT64" s="32"/>
      <c r="BU64" s="32"/>
      <c r="BV64" s="10"/>
      <c r="BW64" s="10"/>
    </row>
    <row r="65" spans="1:75" ht="12" customHeight="1">
      <c r="A65" s="48"/>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10"/>
      <c r="BR65" s="32"/>
      <c r="BS65" s="32"/>
      <c r="BT65" s="32"/>
      <c r="BU65" s="32"/>
      <c r="BV65" s="10"/>
      <c r="BW65" s="10"/>
    </row>
    <row r="66" spans="1:75" ht="12" customHeight="1">
      <c r="A66" s="48"/>
      <c r="B66" s="58"/>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10"/>
      <c r="BR66" s="32"/>
      <c r="BS66" s="32"/>
      <c r="BT66" s="32"/>
      <c r="BU66" s="32"/>
      <c r="BV66" s="10"/>
      <c r="BW66" s="10"/>
    </row>
    <row r="67" spans="1:75" ht="12" hidden="1" customHeight="1" outlineLevel="1">
      <c r="A67" s="48"/>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60"/>
      <c r="AS67" s="60"/>
      <c r="AT67" s="60"/>
      <c r="AU67" s="60"/>
      <c r="AV67" s="60"/>
      <c r="AW67" s="60"/>
      <c r="AX67" s="60"/>
      <c r="AY67" s="60"/>
      <c r="AZ67" s="60"/>
      <c r="BA67" s="60"/>
      <c r="BB67" s="60"/>
      <c r="BC67" s="60"/>
      <c r="BD67" s="60"/>
      <c r="BE67" s="60"/>
      <c r="BF67" s="60"/>
      <c r="BG67" s="60"/>
      <c r="BH67" s="60"/>
      <c r="BI67" s="60"/>
      <c r="BJ67" s="60"/>
      <c r="BK67" s="60"/>
      <c r="BL67" s="60"/>
      <c r="BM67" s="60"/>
      <c r="BN67" s="60"/>
      <c r="BO67" s="60"/>
      <c r="BP67" s="60"/>
      <c r="BQ67" s="10"/>
      <c r="BR67" s="32"/>
      <c r="BS67" s="32"/>
      <c r="BT67" s="32"/>
      <c r="BU67" s="32"/>
      <c r="BV67" s="10"/>
      <c r="BW67" s="10"/>
    </row>
    <row r="68" spans="1:75" ht="12" hidden="1" customHeight="1" outlineLevel="1">
      <c r="A68" s="48"/>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c r="AP68" s="60"/>
      <c r="AQ68" s="60"/>
      <c r="AR68" s="60"/>
      <c r="AS68" s="60"/>
      <c r="AT68" s="60"/>
      <c r="AU68" s="60"/>
      <c r="AV68" s="60"/>
      <c r="AW68" s="60"/>
      <c r="AX68" s="60"/>
      <c r="AY68" s="60"/>
      <c r="AZ68" s="60"/>
      <c r="BA68" s="60"/>
      <c r="BB68" s="60"/>
      <c r="BC68" s="60"/>
      <c r="BD68" s="60"/>
      <c r="BE68" s="60"/>
      <c r="BF68" s="60"/>
      <c r="BG68" s="60"/>
      <c r="BH68" s="60"/>
      <c r="BI68" s="60"/>
      <c r="BJ68" s="60"/>
      <c r="BK68" s="60"/>
      <c r="BL68" s="60"/>
      <c r="BM68" s="60"/>
      <c r="BN68" s="60"/>
      <c r="BO68" s="60"/>
      <c r="BP68" s="60"/>
      <c r="BQ68" s="10"/>
      <c r="BR68" s="32"/>
      <c r="BS68" s="32"/>
      <c r="BT68" s="32"/>
      <c r="BU68" s="32"/>
      <c r="BV68" s="10"/>
      <c r="BW68" s="10"/>
    </row>
    <row r="69" spans="1:75" ht="12" hidden="1" customHeight="1" outlineLevel="1">
      <c r="A69" s="48"/>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c r="AP69" s="60"/>
      <c r="AQ69" s="60"/>
      <c r="AR69" s="60"/>
      <c r="AS69" s="60"/>
      <c r="AT69" s="60"/>
      <c r="AU69" s="60"/>
      <c r="AV69" s="60"/>
      <c r="AW69" s="60"/>
      <c r="AX69" s="60"/>
      <c r="AY69" s="60"/>
      <c r="AZ69" s="60"/>
      <c r="BA69" s="60"/>
      <c r="BB69" s="60"/>
      <c r="BC69" s="60"/>
      <c r="BD69" s="60"/>
      <c r="BE69" s="60"/>
      <c r="BF69" s="60"/>
      <c r="BG69" s="60"/>
      <c r="BH69" s="60"/>
      <c r="BI69" s="60"/>
      <c r="BJ69" s="60"/>
      <c r="BK69" s="60"/>
      <c r="BL69" s="60"/>
      <c r="BM69" s="60"/>
      <c r="BN69" s="60"/>
      <c r="BO69" s="60"/>
      <c r="BP69" s="60"/>
      <c r="BQ69" s="10"/>
      <c r="BR69" s="32"/>
      <c r="BS69" s="32"/>
      <c r="BT69" s="32"/>
      <c r="BU69" s="32"/>
      <c r="BV69" s="10"/>
      <c r="BW69" s="10"/>
    </row>
    <row r="70" spans="1:75" ht="12" hidden="1" customHeight="1" outlineLevel="1">
      <c r="A70" s="48"/>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60"/>
      <c r="BA70" s="60"/>
      <c r="BB70" s="60"/>
      <c r="BC70" s="60"/>
      <c r="BD70" s="60"/>
      <c r="BE70" s="60"/>
      <c r="BF70" s="60"/>
      <c r="BG70" s="60"/>
      <c r="BH70" s="60"/>
      <c r="BI70" s="60"/>
      <c r="BJ70" s="60"/>
      <c r="BK70" s="60"/>
      <c r="BL70" s="60"/>
      <c r="BM70" s="60"/>
      <c r="BN70" s="60"/>
      <c r="BO70" s="60"/>
      <c r="BP70" s="60"/>
      <c r="BQ70" s="10"/>
      <c r="BR70" s="32"/>
      <c r="BS70" s="32"/>
      <c r="BT70" s="32"/>
      <c r="BU70" s="32"/>
      <c r="BV70" s="10"/>
      <c r="BW70" s="10"/>
    </row>
    <row r="71" spans="1:75" ht="12" hidden="1" customHeight="1" outlineLevel="1">
      <c r="A71" s="48"/>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c r="BG71" s="60"/>
      <c r="BH71" s="60"/>
      <c r="BI71" s="60"/>
      <c r="BJ71" s="60"/>
      <c r="BK71" s="60"/>
      <c r="BL71" s="60"/>
      <c r="BM71" s="60"/>
      <c r="BN71" s="60"/>
      <c r="BO71" s="60"/>
      <c r="BP71" s="60"/>
      <c r="BQ71" s="10"/>
      <c r="BR71" s="32"/>
      <c r="BS71" s="32"/>
      <c r="BT71" s="32"/>
      <c r="BU71" s="32"/>
      <c r="BV71" s="10"/>
      <c r="BW71" s="10"/>
    </row>
    <row r="72" spans="1:75" ht="11.25" hidden="1" customHeight="1" outlineLevel="1">
      <c r="A72" s="48"/>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60"/>
      <c r="BA72" s="60"/>
      <c r="BB72" s="60"/>
      <c r="BC72" s="60"/>
      <c r="BD72" s="60"/>
      <c r="BE72" s="60"/>
      <c r="BF72" s="60"/>
      <c r="BG72" s="60"/>
      <c r="BH72" s="60"/>
      <c r="BI72" s="60"/>
      <c r="BJ72" s="60"/>
      <c r="BK72" s="60"/>
      <c r="BL72" s="60"/>
      <c r="BM72" s="60"/>
      <c r="BN72" s="60"/>
      <c r="BO72" s="60"/>
      <c r="BP72" s="60"/>
      <c r="BQ72" s="10"/>
      <c r="BR72" s="32"/>
      <c r="BS72" s="32"/>
      <c r="BT72" s="32"/>
      <c r="BU72" s="32"/>
      <c r="BV72" s="10"/>
      <c r="BW72" s="10"/>
    </row>
    <row r="73" spans="1:75" ht="12" customHeight="1" collapsed="1">
      <c r="A73" s="10"/>
      <c r="B73" s="10"/>
      <c r="C73" s="10"/>
      <c r="D73" s="10"/>
      <c r="E73" s="10"/>
      <c r="F73" s="10"/>
      <c r="G73" s="10"/>
      <c r="H73" s="10"/>
      <c r="I73" s="10"/>
      <c r="J73" s="10"/>
      <c r="K73" s="10"/>
      <c r="L73" s="10"/>
      <c r="M73" s="10"/>
      <c r="N73" s="10"/>
      <c r="O73" s="10"/>
      <c r="P73" s="10"/>
      <c r="Q73" s="10"/>
      <c r="R73" s="10"/>
      <c r="AY73" s="10"/>
      <c r="AZ73" s="10"/>
      <c r="BA73" s="10"/>
      <c r="BB73" s="10"/>
      <c r="BC73" s="10"/>
      <c r="BD73" s="10"/>
      <c r="BE73" s="10"/>
      <c r="BF73" s="10"/>
      <c r="BG73" s="10"/>
      <c r="BH73" s="10"/>
      <c r="BI73" s="10"/>
      <c r="BJ73" s="10"/>
      <c r="BK73" s="10"/>
      <c r="BL73" s="10"/>
      <c r="BM73" s="10"/>
      <c r="BN73" s="10"/>
      <c r="BO73" s="10"/>
      <c r="BP73" s="10"/>
      <c r="BQ73" s="10"/>
      <c r="BR73" s="32"/>
      <c r="BS73" s="32"/>
      <c r="BT73" s="32"/>
      <c r="BU73" s="32"/>
      <c r="BV73" s="10"/>
      <c r="BW73" s="10"/>
    </row>
    <row r="74" spans="1:75" ht="12" customHeight="1">
      <c r="A74" s="22" t="s">
        <v>102</v>
      </c>
      <c r="B74" s="10"/>
      <c r="C74" s="10"/>
      <c r="D74" s="10"/>
      <c r="E74" s="10"/>
      <c r="F74" s="10"/>
      <c r="G74" s="10"/>
      <c r="H74" s="10"/>
      <c r="I74" s="10"/>
      <c r="J74" s="10"/>
      <c r="K74" s="10"/>
      <c r="L74" s="10"/>
      <c r="M74" s="10"/>
      <c r="N74" s="10"/>
      <c r="O74" s="10"/>
      <c r="P74" s="10"/>
      <c r="Q74" s="10"/>
      <c r="R74" s="10"/>
      <c r="AY74" s="10"/>
      <c r="AZ74" s="10"/>
      <c r="BA74" s="10"/>
      <c r="BB74" s="10"/>
      <c r="BC74" s="10"/>
      <c r="BD74" s="10"/>
      <c r="BE74" s="10"/>
      <c r="BF74" s="10"/>
      <c r="BG74" s="10"/>
      <c r="BH74" s="10"/>
      <c r="BI74" s="10"/>
      <c r="BJ74" s="10"/>
      <c r="BK74" s="10"/>
      <c r="BL74" s="10"/>
      <c r="BM74" s="10"/>
      <c r="BN74" s="10"/>
      <c r="BO74" s="10"/>
      <c r="BP74" s="10"/>
      <c r="BQ74" s="10"/>
      <c r="BR74" s="32"/>
      <c r="BS74" s="32"/>
      <c r="BT74" s="32"/>
      <c r="BU74" s="32"/>
      <c r="BV74" s="10"/>
      <c r="BW74" s="10"/>
    </row>
    <row r="75" spans="1:75" ht="12" customHeight="1">
      <c r="A75" s="44" t="s">
        <v>55</v>
      </c>
      <c r="B75" s="70" t="s">
        <v>100</v>
      </c>
      <c r="C75" s="70"/>
      <c r="D75" s="70"/>
      <c r="E75" s="70"/>
      <c r="F75" s="70"/>
      <c r="G75" s="70"/>
      <c r="H75" s="70"/>
      <c r="I75" s="70"/>
      <c r="J75" s="70"/>
      <c r="K75" s="70"/>
      <c r="L75" s="70"/>
      <c r="M75" s="70"/>
      <c r="N75" s="70"/>
      <c r="O75" s="71" t="s">
        <v>103</v>
      </c>
      <c r="P75" s="71"/>
      <c r="Q75" s="71"/>
      <c r="R75" s="71"/>
      <c r="S75" s="71"/>
      <c r="T75" s="71"/>
      <c r="U75" s="71"/>
      <c r="V75" s="71"/>
      <c r="W75" s="71"/>
      <c r="X75" s="71"/>
      <c r="Y75" s="71"/>
      <c r="Z75" s="71"/>
      <c r="AA75" s="71"/>
      <c r="AB75" s="71"/>
      <c r="AC75" s="71"/>
      <c r="AD75" s="71"/>
      <c r="AE75" s="71"/>
      <c r="AF75" s="72" t="s">
        <v>104</v>
      </c>
      <c r="AG75" s="73"/>
      <c r="AH75" s="73"/>
      <c r="AI75" s="73"/>
      <c r="AJ75" s="73"/>
      <c r="AK75" s="73"/>
      <c r="AL75" s="73"/>
      <c r="AM75" s="73"/>
      <c r="AN75" s="73"/>
      <c r="AO75" s="73"/>
      <c r="AP75" s="73"/>
      <c r="AQ75" s="73"/>
      <c r="AR75" s="73"/>
      <c r="AS75" s="73"/>
      <c r="AT75" s="73"/>
      <c r="AU75" s="73"/>
      <c r="AV75" s="73"/>
      <c r="AW75" s="73"/>
      <c r="AX75" s="73"/>
      <c r="AY75" s="73"/>
      <c r="AZ75" s="73"/>
      <c r="BA75" s="73"/>
      <c r="BB75" s="73"/>
      <c r="BC75" s="73"/>
      <c r="BD75" s="73"/>
      <c r="BE75" s="73"/>
      <c r="BF75" s="73"/>
      <c r="BG75" s="73"/>
      <c r="BH75" s="73"/>
      <c r="BI75" s="73"/>
      <c r="BJ75" s="73"/>
      <c r="BK75" s="73"/>
      <c r="BL75" s="73"/>
      <c r="BM75" s="73"/>
      <c r="BN75" s="73"/>
      <c r="BO75" s="73"/>
      <c r="BP75" s="74"/>
      <c r="BQ75" s="39"/>
      <c r="BR75" s="40"/>
      <c r="BS75" s="40"/>
      <c r="BT75" s="40"/>
      <c r="BU75" s="40"/>
      <c r="BV75" s="39"/>
      <c r="BW75" s="39"/>
    </row>
    <row r="76" spans="1:75" ht="12" customHeight="1">
      <c r="A76" s="48">
        <v>1</v>
      </c>
      <c r="B76" s="49" t="s">
        <v>126</v>
      </c>
      <c r="C76" s="50"/>
      <c r="D76" s="50"/>
      <c r="E76" s="50"/>
      <c r="F76" s="50"/>
      <c r="G76" s="50"/>
      <c r="H76" s="50"/>
      <c r="I76" s="50"/>
      <c r="J76" s="50"/>
      <c r="K76" s="50"/>
      <c r="L76" s="50"/>
      <c r="M76" s="50"/>
      <c r="N76" s="51"/>
      <c r="O76" s="58" t="s">
        <v>125</v>
      </c>
      <c r="P76" s="58"/>
      <c r="Q76" s="58"/>
      <c r="R76" s="58"/>
      <c r="S76" s="58"/>
      <c r="T76" s="58"/>
      <c r="U76" s="58"/>
      <c r="V76" s="58"/>
      <c r="W76" s="58"/>
      <c r="X76" s="58"/>
      <c r="Y76" s="58"/>
      <c r="Z76" s="58"/>
      <c r="AA76" s="58"/>
      <c r="AB76" s="58"/>
      <c r="AC76" s="58"/>
      <c r="AD76" s="58"/>
      <c r="AE76" s="58"/>
      <c r="AF76" s="59" t="s">
        <v>125</v>
      </c>
      <c r="AG76" s="50"/>
      <c r="AH76" s="50"/>
      <c r="AI76" s="50"/>
      <c r="AJ76" s="50"/>
      <c r="AK76" s="50"/>
      <c r="AL76" s="50"/>
      <c r="AM76" s="50"/>
      <c r="AN76" s="50"/>
      <c r="AO76" s="50"/>
      <c r="AP76" s="50"/>
      <c r="AQ76" s="50"/>
      <c r="AR76" s="50"/>
      <c r="AS76" s="50"/>
      <c r="AT76" s="50"/>
      <c r="AU76" s="50"/>
      <c r="AV76" s="50"/>
      <c r="AW76" s="50"/>
      <c r="AX76" s="50"/>
      <c r="AY76" s="50"/>
      <c r="AZ76" s="50"/>
      <c r="BA76" s="50"/>
      <c r="BB76" s="50"/>
      <c r="BC76" s="50"/>
      <c r="BD76" s="50"/>
      <c r="BE76" s="50"/>
      <c r="BF76" s="50"/>
      <c r="BG76" s="50"/>
      <c r="BH76" s="50"/>
      <c r="BI76" s="50"/>
      <c r="BJ76" s="50"/>
      <c r="BK76" s="50"/>
      <c r="BL76" s="50"/>
      <c r="BM76" s="50"/>
      <c r="BN76" s="50"/>
      <c r="BO76" s="50"/>
      <c r="BP76" s="51"/>
      <c r="BQ76" s="46"/>
      <c r="BR76" s="45"/>
      <c r="BS76" s="45"/>
      <c r="BT76" s="45"/>
      <c r="BU76" s="45"/>
      <c r="BV76" s="46"/>
      <c r="BW76" s="46"/>
    </row>
    <row r="77" spans="1:75" ht="12" customHeight="1">
      <c r="A77" s="48"/>
      <c r="B77" s="52"/>
      <c r="C77" s="53"/>
      <c r="D77" s="53"/>
      <c r="E77" s="53"/>
      <c r="F77" s="53"/>
      <c r="G77" s="53"/>
      <c r="H77" s="53"/>
      <c r="I77" s="53"/>
      <c r="J77" s="53"/>
      <c r="K77" s="53"/>
      <c r="L77" s="53"/>
      <c r="M77" s="53"/>
      <c r="N77" s="54"/>
      <c r="O77" s="58"/>
      <c r="P77" s="58"/>
      <c r="Q77" s="58"/>
      <c r="R77" s="58"/>
      <c r="S77" s="58"/>
      <c r="T77" s="58"/>
      <c r="U77" s="58"/>
      <c r="V77" s="58"/>
      <c r="W77" s="58"/>
      <c r="X77" s="58"/>
      <c r="Y77" s="58"/>
      <c r="Z77" s="58"/>
      <c r="AA77" s="58"/>
      <c r="AB77" s="58"/>
      <c r="AC77" s="58"/>
      <c r="AD77" s="58"/>
      <c r="AE77" s="58"/>
      <c r="AF77" s="52"/>
      <c r="AG77" s="53"/>
      <c r="AH77" s="53"/>
      <c r="AI77" s="53"/>
      <c r="AJ77" s="53"/>
      <c r="AK77" s="53"/>
      <c r="AL77" s="53"/>
      <c r="AM77" s="53"/>
      <c r="AN77" s="53"/>
      <c r="AO77" s="53"/>
      <c r="AP77" s="53"/>
      <c r="AQ77" s="53"/>
      <c r="AR77" s="53"/>
      <c r="AS77" s="53"/>
      <c r="AT77" s="53"/>
      <c r="AU77" s="53"/>
      <c r="AV77" s="53"/>
      <c r="AW77" s="53"/>
      <c r="AX77" s="53"/>
      <c r="AY77" s="53"/>
      <c r="AZ77" s="53"/>
      <c r="BA77" s="53"/>
      <c r="BB77" s="53"/>
      <c r="BC77" s="53"/>
      <c r="BD77" s="53"/>
      <c r="BE77" s="53"/>
      <c r="BF77" s="53"/>
      <c r="BG77" s="53"/>
      <c r="BH77" s="53"/>
      <c r="BI77" s="53"/>
      <c r="BJ77" s="53"/>
      <c r="BK77" s="53"/>
      <c r="BL77" s="53"/>
      <c r="BM77" s="53"/>
      <c r="BN77" s="53"/>
      <c r="BO77" s="53"/>
      <c r="BP77" s="54"/>
      <c r="BQ77" s="46"/>
      <c r="BR77" s="45"/>
      <c r="BS77" s="45"/>
      <c r="BT77" s="45"/>
      <c r="BU77" s="45"/>
      <c r="BV77" s="46"/>
      <c r="BW77" s="46"/>
    </row>
    <row r="78" spans="1:75" ht="12" customHeight="1">
      <c r="A78" s="48"/>
      <c r="B78" s="55"/>
      <c r="C78" s="56"/>
      <c r="D78" s="56"/>
      <c r="E78" s="56"/>
      <c r="F78" s="56"/>
      <c r="G78" s="56"/>
      <c r="H78" s="56"/>
      <c r="I78" s="56"/>
      <c r="J78" s="56"/>
      <c r="K78" s="56"/>
      <c r="L78" s="56"/>
      <c r="M78" s="56"/>
      <c r="N78" s="57"/>
      <c r="O78" s="58"/>
      <c r="P78" s="58"/>
      <c r="Q78" s="58"/>
      <c r="R78" s="58"/>
      <c r="S78" s="58"/>
      <c r="T78" s="58"/>
      <c r="U78" s="58"/>
      <c r="V78" s="58"/>
      <c r="W78" s="58"/>
      <c r="X78" s="58"/>
      <c r="Y78" s="58"/>
      <c r="Z78" s="58"/>
      <c r="AA78" s="58"/>
      <c r="AB78" s="58"/>
      <c r="AC78" s="58"/>
      <c r="AD78" s="58"/>
      <c r="AE78" s="58"/>
      <c r="AF78" s="55"/>
      <c r="AG78" s="56"/>
      <c r="AH78" s="56"/>
      <c r="AI78" s="56"/>
      <c r="AJ78" s="56"/>
      <c r="AK78" s="56"/>
      <c r="AL78" s="56"/>
      <c r="AM78" s="56"/>
      <c r="AN78" s="56"/>
      <c r="AO78" s="56"/>
      <c r="AP78" s="56"/>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7"/>
      <c r="BQ78" s="46"/>
      <c r="BR78" s="45"/>
      <c r="BS78" s="45"/>
      <c r="BT78" s="45"/>
      <c r="BU78" s="45"/>
      <c r="BV78" s="46"/>
      <c r="BW78" s="46"/>
    </row>
    <row r="79" spans="1:75" ht="12" hidden="1" customHeight="1" outlineLevel="1">
      <c r="A79" s="48">
        <v>2</v>
      </c>
      <c r="B79" s="60"/>
      <c r="C79" s="60"/>
      <c r="D79" s="60"/>
      <c r="E79" s="60"/>
      <c r="F79" s="60"/>
      <c r="G79" s="60"/>
      <c r="H79" s="60"/>
      <c r="I79" s="60"/>
      <c r="J79" s="60"/>
      <c r="K79" s="60"/>
      <c r="L79" s="60"/>
      <c r="M79" s="60"/>
      <c r="N79" s="60"/>
      <c r="O79" s="58"/>
      <c r="P79" s="58"/>
      <c r="Q79" s="58"/>
      <c r="R79" s="58"/>
      <c r="S79" s="58"/>
      <c r="T79" s="58"/>
      <c r="U79" s="58"/>
      <c r="V79" s="58"/>
      <c r="W79" s="58"/>
      <c r="X79" s="58"/>
      <c r="Y79" s="58"/>
      <c r="Z79" s="58"/>
      <c r="AA79" s="58"/>
      <c r="AB79" s="58"/>
      <c r="AC79" s="58"/>
      <c r="AD79" s="58"/>
      <c r="AE79" s="58"/>
      <c r="AF79" s="61"/>
      <c r="AG79" s="62"/>
      <c r="AH79" s="62"/>
      <c r="AI79" s="62"/>
      <c r="AJ79" s="62"/>
      <c r="AK79" s="62"/>
      <c r="AL79" s="62"/>
      <c r="AM79" s="62"/>
      <c r="AN79" s="62"/>
      <c r="AO79" s="62"/>
      <c r="AP79" s="62"/>
      <c r="AQ79" s="62"/>
      <c r="AR79" s="62"/>
      <c r="AS79" s="62"/>
      <c r="AT79" s="62"/>
      <c r="AU79" s="62"/>
      <c r="AV79" s="62"/>
      <c r="AW79" s="62"/>
      <c r="AX79" s="62"/>
      <c r="AY79" s="62"/>
      <c r="AZ79" s="62"/>
      <c r="BA79" s="62"/>
      <c r="BB79" s="62"/>
      <c r="BC79" s="62"/>
      <c r="BD79" s="62"/>
      <c r="BE79" s="62"/>
      <c r="BF79" s="62"/>
      <c r="BG79" s="62"/>
      <c r="BH79" s="62"/>
      <c r="BI79" s="62"/>
      <c r="BJ79" s="62"/>
      <c r="BK79" s="62"/>
      <c r="BL79" s="62"/>
      <c r="BM79" s="62"/>
      <c r="BN79" s="62"/>
      <c r="BO79" s="62"/>
      <c r="BP79" s="63"/>
      <c r="BQ79" s="46"/>
      <c r="BR79" s="45"/>
      <c r="BS79" s="45"/>
      <c r="BT79" s="45"/>
      <c r="BU79" s="45"/>
      <c r="BV79" s="46"/>
      <c r="BW79" s="46"/>
    </row>
    <row r="80" spans="1:75" ht="12" hidden="1" customHeight="1" outlineLevel="1">
      <c r="A80" s="48"/>
      <c r="B80" s="60"/>
      <c r="C80" s="60"/>
      <c r="D80" s="60"/>
      <c r="E80" s="60"/>
      <c r="F80" s="60"/>
      <c r="G80" s="60"/>
      <c r="H80" s="60"/>
      <c r="I80" s="60"/>
      <c r="J80" s="60"/>
      <c r="K80" s="60"/>
      <c r="L80" s="60"/>
      <c r="M80" s="60"/>
      <c r="N80" s="60"/>
      <c r="O80" s="58"/>
      <c r="P80" s="58"/>
      <c r="Q80" s="58"/>
      <c r="R80" s="58"/>
      <c r="S80" s="58"/>
      <c r="T80" s="58"/>
      <c r="U80" s="58"/>
      <c r="V80" s="58"/>
      <c r="W80" s="58"/>
      <c r="X80" s="58"/>
      <c r="Y80" s="58"/>
      <c r="Z80" s="58"/>
      <c r="AA80" s="58"/>
      <c r="AB80" s="58"/>
      <c r="AC80" s="58"/>
      <c r="AD80" s="58"/>
      <c r="AE80" s="58"/>
      <c r="AF80" s="64"/>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6"/>
      <c r="BQ80" s="46"/>
      <c r="BR80" s="45"/>
      <c r="BS80" s="45"/>
      <c r="BT80" s="45"/>
      <c r="BU80" s="45"/>
      <c r="BV80" s="46"/>
      <c r="BW80" s="46"/>
    </row>
    <row r="81" spans="1:75" ht="12" hidden="1" customHeight="1" outlineLevel="1">
      <c r="A81" s="48"/>
      <c r="B81" s="60"/>
      <c r="C81" s="60"/>
      <c r="D81" s="60"/>
      <c r="E81" s="60"/>
      <c r="F81" s="60"/>
      <c r="G81" s="60"/>
      <c r="H81" s="60"/>
      <c r="I81" s="60"/>
      <c r="J81" s="60"/>
      <c r="K81" s="60"/>
      <c r="L81" s="60"/>
      <c r="M81" s="60"/>
      <c r="N81" s="60"/>
      <c r="O81" s="58"/>
      <c r="P81" s="58"/>
      <c r="Q81" s="58"/>
      <c r="R81" s="58"/>
      <c r="S81" s="58"/>
      <c r="T81" s="58"/>
      <c r="U81" s="58"/>
      <c r="V81" s="58"/>
      <c r="W81" s="58"/>
      <c r="X81" s="58"/>
      <c r="Y81" s="58"/>
      <c r="Z81" s="58"/>
      <c r="AA81" s="58"/>
      <c r="AB81" s="58"/>
      <c r="AC81" s="58"/>
      <c r="AD81" s="58"/>
      <c r="AE81" s="58"/>
      <c r="AF81" s="67"/>
      <c r="AG81" s="68"/>
      <c r="AH81" s="68"/>
      <c r="AI81" s="68"/>
      <c r="AJ81" s="68"/>
      <c r="AK81" s="68"/>
      <c r="AL81" s="68"/>
      <c r="AM81" s="68"/>
      <c r="AN81" s="68"/>
      <c r="AO81" s="68"/>
      <c r="AP81" s="68"/>
      <c r="AQ81" s="68"/>
      <c r="AR81" s="68"/>
      <c r="AS81" s="68"/>
      <c r="AT81" s="68"/>
      <c r="AU81" s="68"/>
      <c r="AV81" s="68"/>
      <c r="AW81" s="68"/>
      <c r="AX81" s="68"/>
      <c r="AY81" s="68"/>
      <c r="AZ81" s="68"/>
      <c r="BA81" s="68"/>
      <c r="BB81" s="68"/>
      <c r="BC81" s="68"/>
      <c r="BD81" s="68"/>
      <c r="BE81" s="68"/>
      <c r="BF81" s="68"/>
      <c r="BG81" s="68"/>
      <c r="BH81" s="68"/>
      <c r="BI81" s="68"/>
      <c r="BJ81" s="68"/>
      <c r="BK81" s="68"/>
      <c r="BL81" s="68"/>
      <c r="BM81" s="68"/>
      <c r="BN81" s="68"/>
      <c r="BO81" s="68"/>
      <c r="BP81" s="69"/>
      <c r="BQ81" s="46"/>
      <c r="BR81" s="45"/>
      <c r="BS81" s="45"/>
      <c r="BT81" s="45"/>
      <c r="BU81" s="45"/>
      <c r="BV81" s="46"/>
      <c r="BW81" s="46"/>
    </row>
    <row r="82" spans="1:75" ht="12" customHeight="1" collapsed="1">
      <c r="BQ82" s="3"/>
      <c r="BR82" s="7"/>
      <c r="BS82" s="7"/>
      <c r="BT82" s="7"/>
      <c r="BU82" s="7"/>
      <c r="BV82" s="3"/>
      <c r="BW82" s="3"/>
    </row>
    <row r="83" spans="1:75" ht="12" customHeight="1">
      <c r="A83" s="14"/>
      <c r="B83" s="14"/>
      <c r="C83" s="14"/>
      <c r="D83" s="14"/>
      <c r="E83" s="14"/>
      <c r="F83" s="14"/>
      <c r="G83" s="14"/>
      <c r="H83" s="14"/>
      <c r="I83" s="14"/>
      <c r="J83" s="14"/>
      <c r="AP83" s="14"/>
      <c r="AQ83" s="14"/>
      <c r="AR83" s="14"/>
      <c r="AS83" s="14"/>
      <c r="AT83" s="14"/>
      <c r="AU83" s="14"/>
      <c r="AV83" s="14"/>
      <c r="AW83" s="14"/>
      <c r="AX83" s="14"/>
      <c r="AY83" s="14"/>
      <c r="AZ83" s="14"/>
      <c r="BA83" s="14"/>
      <c r="BB83" s="10"/>
      <c r="BC83" s="10"/>
      <c r="BD83" s="10"/>
      <c r="BE83" s="10"/>
      <c r="BF83" s="10"/>
      <c r="BG83" s="10"/>
      <c r="BH83" s="10"/>
      <c r="BI83" s="10"/>
      <c r="BJ83" s="10"/>
      <c r="BK83" s="10"/>
      <c r="BL83" s="10"/>
      <c r="BM83" s="10"/>
      <c r="BN83" s="10"/>
      <c r="BO83" s="10"/>
      <c r="BP83" s="10"/>
      <c r="BQ83" s="10"/>
      <c r="BR83" s="32"/>
      <c r="BS83" s="32"/>
      <c r="BT83" s="32"/>
      <c r="BU83" s="32"/>
      <c r="BV83" s="10"/>
      <c r="BW83" s="10"/>
    </row>
    <row r="84" spans="1:75" ht="12" customHeight="1">
      <c r="A84" s="10"/>
      <c r="C84" s="10"/>
      <c r="D84" s="10"/>
      <c r="E84" s="10"/>
      <c r="F84" s="10"/>
      <c r="G84" s="10"/>
      <c r="H84" s="10"/>
      <c r="I84" s="10"/>
      <c r="J84" s="10"/>
      <c r="AP84" s="14"/>
      <c r="AQ84" s="14"/>
      <c r="AR84" s="14"/>
      <c r="AS84" s="14"/>
      <c r="AT84" s="14"/>
      <c r="AU84" s="14"/>
      <c r="AV84" s="14"/>
      <c r="AW84" s="14"/>
      <c r="AX84" s="14"/>
      <c r="AY84" s="14"/>
      <c r="AZ84" s="41"/>
      <c r="BA84" s="41"/>
      <c r="BB84" s="41"/>
      <c r="BC84" s="41"/>
      <c r="BD84" s="41"/>
      <c r="BE84" s="41"/>
      <c r="BF84" s="41"/>
      <c r="BG84" s="41"/>
      <c r="BH84" s="41"/>
      <c r="BI84" s="41"/>
      <c r="BJ84" s="41"/>
      <c r="BK84" s="41"/>
      <c r="BL84" s="41"/>
      <c r="BM84" s="41"/>
      <c r="BN84" s="41"/>
      <c r="BO84" s="41"/>
      <c r="BP84" s="41"/>
      <c r="BQ84" s="41"/>
      <c r="BR84" s="32"/>
      <c r="BS84" s="32"/>
      <c r="BT84" s="32"/>
      <c r="BU84" s="32"/>
      <c r="BV84" s="41"/>
      <c r="BW84" s="41"/>
    </row>
    <row r="85" spans="1:75" ht="12" customHeight="1">
      <c r="A85" s="10"/>
      <c r="B85" s="10"/>
      <c r="C85" s="10"/>
      <c r="D85" s="10"/>
      <c r="E85" s="10"/>
      <c r="F85" s="10"/>
      <c r="G85" s="10"/>
      <c r="H85" s="10"/>
      <c r="I85" s="10"/>
      <c r="J85" s="10"/>
      <c r="AP85" s="14"/>
      <c r="BB85" s="41"/>
      <c r="BC85" s="41"/>
      <c r="BD85" s="41"/>
      <c r="BE85" s="41"/>
      <c r="BF85" s="41"/>
      <c r="BG85" s="41"/>
      <c r="BH85" s="41"/>
      <c r="BI85" s="41"/>
      <c r="BJ85" s="41"/>
      <c r="BK85" s="41"/>
      <c r="BL85" s="41"/>
      <c r="BM85" s="41"/>
      <c r="BN85" s="41"/>
      <c r="BO85" s="41"/>
      <c r="BP85" s="41"/>
      <c r="BQ85" s="41"/>
      <c r="BR85" s="32"/>
      <c r="BS85" s="32"/>
      <c r="BT85" s="32"/>
      <c r="BU85" s="32"/>
      <c r="BV85" s="41"/>
      <c r="BW85" s="41"/>
    </row>
    <row r="86" spans="1:75" ht="12" customHeight="1">
      <c r="A86" s="10"/>
      <c r="B86" s="10"/>
      <c r="C86" s="10"/>
      <c r="D86" s="10"/>
      <c r="E86" s="10"/>
      <c r="F86" s="10"/>
      <c r="G86" s="10"/>
      <c r="H86" s="10"/>
      <c r="I86" s="10"/>
      <c r="J86" s="10"/>
      <c r="AP86" s="47"/>
      <c r="BB86" s="47"/>
      <c r="BC86" s="47"/>
      <c r="BD86" s="47"/>
      <c r="BE86" s="47"/>
      <c r="BF86" s="47"/>
      <c r="BG86" s="47"/>
      <c r="BH86" s="47"/>
      <c r="BI86" s="47"/>
      <c r="BJ86" s="47"/>
      <c r="BK86" s="47"/>
      <c r="BL86" s="47"/>
      <c r="BM86" s="47"/>
      <c r="BN86" s="47"/>
      <c r="BO86" s="47"/>
      <c r="BP86" s="47"/>
      <c r="BQ86" s="47"/>
      <c r="BR86" s="45"/>
      <c r="BS86" s="45"/>
      <c r="BT86" s="45"/>
      <c r="BU86" s="45"/>
      <c r="BV86" s="47"/>
      <c r="BW86" s="47"/>
    </row>
    <row r="87" spans="1:75" s="14" customFormat="1" ht="12" customHeight="1">
      <c r="A87" s="10"/>
      <c r="B87" s="10"/>
      <c r="C87" s="10"/>
      <c r="D87" s="10"/>
      <c r="E87" s="10"/>
      <c r="F87" s="10"/>
      <c r="G87" s="10"/>
      <c r="H87" s="10"/>
      <c r="I87" s="10"/>
      <c r="J87" s="10"/>
      <c r="AP87" s="41"/>
      <c r="BB87" s="41"/>
      <c r="BC87" s="41"/>
      <c r="BD87" s="41"/>
      <c r="BE87" s="41"/>
      <c r="BF87" s="41"/>
      <c r="BG87" s="41"/>
      <c r="BH87" s="41"/>
      <c r="BI87" s="41"/>
      <c r="BJ87" s="41"/>
      <c r="BK87" s="41"/>
      <c r="BL87" s="41"/>
      <c r="BM87" s="41"/>
      <c r="BN87" s="41"/>
      <c r="BO87" s="41"/>
      <c r="BP87" s="41"/>
      <c r="BQ87" s="41"/>
      <c r="BR87" s="32"/>
      <c r="BS87" s="32"/>
      <c r="BT87" s="32"/>
      <c r="BU87" s="32"/>
      <c r="BV87" s="41"/>
      <c r="BW87" s="41"/>
    </row>
    <row r="92" spans="1:75" ht="12" hidden="1" customHeight="1" outlineLevel="1">
      <c r="A92" s="367"/>
      <c r="B92" s="367" t="s">
        <v>105</v>
      </c>
      <c r="C92" s="367"/>
      <c r="D92" s="367"/>
      <c r="E92" s="367"/>
      <c r="F92" s="367"/>
      <c r="G92" s="367"/>
      <c r="H92" s="367"/>
      <c r="I92" s="367"/>
      <c r="J92" s="367"/>
      <c r="K92" s="367"/>
      <c r="L92" s="367"/>
      <c r="M92" s="367"/>
      <c r="N92" s="367"/>
      <c r="O92" s="367"/>
      <c r="P92" s="367"/>
      <c r="Q92" s="367"/>
      <c r="R92" s="367"/>
      <c r="S92" s="367"/>
      <c r="T92" s="367"/>
      <c r="U92" s="367"/>
      <c r="V92" s="367"/>
      <c r="W92" s="367"/>
      <c r="X92" s="367"/>
      <c r="Y92" s="367"/>
      <c r="Z92" s="367"/>
      <c r="AA92" s="367"/>
      <c r="AB92" s="367"/>
      <c r="AC92" s="367"/>
      <c r="AD92" s="367"/>
      <c r="AE92" s="367"/>
      <c r="AF92" s="367"/>
    </row>
    <row r="93" spans="1:75" ht="12" hidden="1" customHeight="1" outlineLevel="1">
      <c r="A93" s="367"/>
      <c r="B93" s="367" t="s">
        <v>78</v>
      </c>
      <c r="C93" s="367"/>
      <c r="D93" s="367"/>
      <c r="E93" s="367"/>
      <c r="F93" s="367"/>
      <c r="G93" s="367"/>
      <c r="H93" s="367"/>
      <c r="I93" s="367"/>
      <c r="J93" s="367"/>
      <c r="K93" s="367" t="s">
        <v>106</v>
      </c>
      <c r="L93" s="367"/>
      <c r="M93" s="368" t="s">
        <v>28</v>
      </c>
      <c r="N93" s="367"/>
      <c r="O93" s="367" t="s">
        <v>79</v>
      </c>
      <c r="P93" s="367"/>
      <c r="Q93" s="367"/>
      <c r="R93" s="367" t="s">
        <v>107</v>
      </c>
      <c r="S93" s="367"/>
      <c r="T93" s="367"/>
      <c r="U93" s="367"/>
      <c r="V93" s="367"/>
      <c r="W93" s="367"/>
      <c r="X93" s="367"/>
      <c r="Y93" s="367"/>
      <c r="Z93" s="367"/>
      <c r="AA93" s="367"/>
      <c r="AB93" s="367"/>
      <c r="AC93" s="367"/>
      <c r="AD93" s="367"/>
      <c r="AE93" s="367"/>
      <c r="AF93" s="367"/>
    </row>
    <row r="94" spans="1:75" ht="12" hidden="1" customHeight="1" outlineLevel="1">
      <c r="A94" s="367"/>
      <c r="B94" s="367" t="s">
        <v>86</v>
      </c>
      <c r="C94" s="367"/>
      <c r="D94" s="367"/>
      <c r="E94" s="367"/>
      <c r="F94" s="367"/>
      <c r="G94" s="367"/>
      <c r="H94" s="367"/>
      <c r="I94" s="367"/>
      <c r="J94" s="367"/>
      <c r="K94" s="367"/>
      <c r="L94" s="367"/>
      <c r="M94" s="368" t="s">
        <v>108</v>
      </c>
      <c r="N94" s="367"/>
      <c r="O94" s="367" t="s">
        <v>109</v>
      </c>
      <c r="P94" s="367"/>
      <c r="Q94" s="367"/>
      <c r="R94" s="367" t="s">
        <v>110</v>
      </c>
      <c r="S94" s="367"/>
      <c r="T94" s="367"/>
      <c r="U94" s="367"/>
      <c r="V94" s="367"/>
      <c r="W94" s="367"/>
      <c r="X94" s="367"/>
      <c r="Y94" s="367"/>
      <c r="Z94" s="367"/>
      <c r="AA94" s="367"/>
      <c r="AB94" s="367"/>
      <c r="AC94" s="367"/>
      <c r="AD94" s="367"/>
      <c r="AE94" s="367"/>
      <c r="AF94" s="367"/>
    </row>
    <row r="95" spans="1:75" ht="12" hidden="1" customHeight="1" outlineLevel="1">
      <c r="A95" s="367"/>
      <c r="B95" s="367"/>
      <c r="C95" s="367"/>
      <c r="D95" s="367"/>
      <c r="E95" s="367"/>
      <c r="F95" s="367"/>
      <c r="G95" s="367"/>
      <c r="H95" s="367"/>
      <c r="I95" s="367"/>
      <c r="J95" s="367"/>
      <c r="K95" s="367"/>
      <c r="L95" s="367"/>
      <c r="M95" s="368" t="s">
        <v>111</v>
      </c>
      <c r="N95" s="367"/>
      <c r="O95" s="367" t="s">
        <v>96</v>
      </c>
      <c r="P95" s="367"/>
      <c r="Q95" s="367"/>
      <c r="R95" s="367" t="s">
        <v>112</v>
      </c>
      <c r="S95" s="367"/>
      <c r="T95" s="367"/>
      <c r="U95" s="367"/>
      <c r="V95" s="367"/>
      <c r="W95" s="367"/>
      <c r="X95" s="367"/>
      <c r="Y95" s="367"/>
      <c r="Z95" s="367"/>
      <c r="AA95" s="367"/>
      <c r="AB95" s="367"/>
      <c r="AC95" s="367"/>
      <c r="AD95" s="367"/>
      <c r="AE95" s="367"/>
      <c r="AF95" s="367"/>
    </row>
    <row r="96" spans="1:75" ht="12" hidden="1" customHeight="1" outlineLevel="1">
      <c r="A96" s="367"/>
      <c r="B96" s="367"/>
      <c r="C96" s="367"/>
      <c r="D96" s="367"/>
      <c r="E96" s="367"/>
      <c r="F96" s="367"/>
      <c r="G96" s="367"/>
      <c r="H96" s="367"/>
      <c r="I96" s="367"/>
      <c r="J96" s="367"/>
      <c r="K96" s="367"/>
      <c r="L96" s="367"/>
      <c r="M96" s="368" t="s">
        <v>113</v>
      </c>
      <c r="N96" s="367"/>
      <c r="O96" s="367"/>
      <c r="P96" s="367"/>
      <c r="Q96" s="367"/>
      <c r="R96" s="367" t="s">
        <v>114</v>
      </c>
      <c r="S96" s="367"/>
      <c r="T96" s="367"/>
      <c r="U96" s="367"/>
      <c r="V96" s="367"/>
      <c r="W96" s="367"/>
      <c r="X96" s="367"/>
      <c r="Y96" s="367"/>
      <c r="Z96" s="367"/>
      <c r="AA96" s="367"/>
      <c r="AB96" s="367"/>
      <c r="AC96" s="367"/>
      <c r="AD96" s="367"/>
      <c r="AE96" s="367"/>
      <c r="AF96" s="367"/>
    </row>
    <row r="97" spans="1:32" ht="12" hidden="1" customHeight="1" outlineLevel="1">
      <c r="A97" s="367"/>
      <c r="B97" s="367"/>
      <c r="C97" s="367"/>
      <c r="D97" s="367"/>
      <c r="E97" s="367"/>
      <c r="F97" s="367"/>
      <c r="G97" s="367"/>
      <c r="H97" s="367"/>
      <c r="I97" s="367"/>
      <c r="J97" s="367"/>
      <c r="K97" s="367"/>
      <c r="L97" s="367"/>
      <c r="M97" s="368" t="s">
        <v>115</v>
      </c>
      <c r="N97" s="367"/>
      <c r="O97" s="367"/>
      <c r="P97" s="367"/>
      <c r="Q97" s="367"/>
      <c r="R97" s="367" t="s">
        <v>116</v>
      </c>
      <c r="S97" s="367"/>
      <c r="T97" s="367"/>
      <c r="U97" s="367"/>
      <c r="V97" s="367"/>
      <c r="W97" s="367"/>
      <c r="X97" s="367"/>
      <c r="Y97" s="367"/>
      <c r="Z97" s="367"/>
      <c r="AA97" s="367"/>
      <c r="AB97" s="367"/>
      <c r="AC97" s="367"/>
      <c r="AD97" s="367"/>
      <c r="AE97" s="367"/>
      <c r="AF97" s="367"/>
    </row>
    <row r="98" spans="1:32" ht="12" hidden="1" customHeight="1" outlineLevel="1">
      <c r="A98" s="367"/>
      <c r="B98" s="367"/>
      <c r="C98" s="367"/>
      <c r="D98" s="367"/>
      <c r="E98" s="367"/>
      <c r="F98" s="367"/>
      <c r="G98" s="367"/>
      <c r="H98" s="367"/>
      <c r="I98" s="367"/>
      <c r="J98" s="367"/>
      <c r="K98" s="367"/>
      <c r="L98" s="367"/>
      <c r="M98" s="368" t="s">
        <v>117</v>
      </c>
      <c r="N98" s="367"/>
      <c r="O98" s="367"/>
      <c r="P98" s="367"/>
      <c r="Q98" s="367"/>
      <c r="R98" s="367" t="s">
        <v>118</v>
      </c>
      <c r="S98" s="367"/>
      <c r="T98" s="367"/>
      <c r="U98" s="367"/>
      <c r="V98" s="367"/>
      <c r="W98" s="367"/>
      <c r="X98" s="367"/>
      <c r="Y98" s="367"/>
      <c r="Z98" s="367"/>
      <c r="AA98" s="367"/>
      <c r="AB98" s="367"/>
      <c r="AC98" s="367"/>
      <c r="AD98" s="367"/>
      <c r="AE98" s="367"/>
      <c r="AF98" s="367"/>
    </row>
    <row r="99" spans="1:32" ht="12" hidden="1" customHeight="1" outlineLevel="1">
      <c r="A99" s="367"/>
      <c r="B99" s="367"/>
      <c r="C99" s="367"/>
      <c r="D99" s="367"/>
      <c r="E99" s="367"/>
      <c r="F99" s="367"/>
      <c r="G99" s="367"/>
      <c r="H99" s="367"/>
      <c r="I99" s="367"/>
      <c r="J99" s="367"/>
      <c r="K99" s="367"/>
      <c r="L99" s="367"/>
      <c r="M99" s="368" t="s">
        <v>119</v>
      </c>
      <c r="N99" s="367"/>
      <c r="O99" s="367"/>
      <c r="P99" s="367"/>
      <c r="Q99" s="367"/>
      <c r="R99" s="367" t="s">
        <v>120</v>
      </c>
      <c r="S99" s="367"/>
      <c r="T99" s="367"/>
      <c r="U99" s="367"/>
      <c r="V99" s="367"/>
      <c r="W99" s="367"/>
      <c r="X99" s="367"/>
      <c r="Y99" s="367"/>
      <c r="Z99" s="367"/>
      <c r="AA99" s="367"/>
      <c r="AB99" s="367"/>
      <c r="AC99" s="367"/>
      <c r="AD99" s="367"/>
      <c r="AE99" s="367"/>
      <c r="AF99" s="367"/>
    </row>
    <row r="100" spans="1:32" ht="12" hidden="1" customHeight="1" outlineLevel="1">
      <c r="A100" s="367"/>
      <c r="B100" s="367"/>
      <c r="C100" s="367"/>
      <c r="D100" s="367"/>
      <c r="E100" s="367"/>
      <c r="F100" s="367"/>
      <c r="G100" s="367"/>
      <c r="H100" s="367"/>
      <c r="I100" s="367"/>
      <c r="J100" s="367"/>
      <c r="K100" s="367"/>
      <c r="L100" s="367"/>
      <c r="M100" s="368" t="s">
        <v>121</v>
      </c>
      <c r="N100" s="367"/>
      <c r="O100" s="367"/>
      <c r="P100" s="367"/>
      <c r="Q100" s="367"/>
      <c r="R100" s="367" t="s">
        <v>122</v>
      </c>
      <c r="S100" s="367"/>
      <c r="T100" s="367"/>
      <c r="U100" s="367"/>
      <c r="V100" s="367"/>
      <c r="W100" s="367"/>
      <c r="X100" s="367"/>
      <c r="Y100" s="367"/>
      <c r="Z100" s="367"/>
      <c r="AA100" s="367"/>
      <c r="AB100" s="367"/>
      <c r="AC100" s="367"/>
      <c r="AD100" s="367"/>
      <c r="AE100" s="367"/>
      <c r="AF100" s="367"/>
    </row>
    <row r="101" spans="1:32" ht="12" customHeight="1" collapsed="1">
      <c r="A101" s="367"/>
      <c r="B101" s="367"/>
      <c r="C101" s="367"/>
      <c r="D101" s="367"/>
      <c r="E101" s="367"/>
      <c r="F101" s="367"/>
      <c r="G101" s="367"/>
      <c r="H101" s="367"/>
      <c r="I101" s="367"/>
      <c r="J101" s="367"/>
      <c r="K101" s="367"/>
      <c r="L101" s="367"/>
      <c r="M101" s="367"/>
      <c r="N101" s="367"/>
      <c r="O101" s="367"/>
      <c r="P101" s="367"/>
      <c r="Q101" s="367"/>
      <c r="R101" s="367" t="s">
        <v>18</v>
      </c>
      <c r="S101" s="367"/>
      <c r="T101" s="367"/>
      <c r="U101" s="367"/>
      <c r="V101" s="367"/>
      <c r="W101" s="367"/>
      <c r="X101" s="367"/>
      <c r="Y101" s="367"/>
      <c r="Z101" s="367"/>
      <c r="AA101" s="367"/>
      <c r="AB101" s="367"/>
      <c r="AC101" s="367"/>
      <c r="AD101" s="367"/>
      <c r="AE101" s="367"/>
      <c r="AF101" s="367"/>
    </row>
  </sheetData>
  <mergeCells count="219">
    <mergeCell ref="A1:BP2"/>
    <mergeCell ref="A4:F4"/>
    <mergeCell ref="G4:R4"/>
    <mergeCell ref="S4:AC4"/>
    <mergeCell ref="AE4:AN4"/>
    <mergeCell ref="AO4:BB4"/>
    <mergeCell ref="BD4:BP4"/>
    <mergeCell ref="AO5:AS5"/>
    <mergeCell ref="AT5:AW5"/>
    <mergeCell ref="AX5:BB5"/>
    <mergeCell ref="BD5:BJ5"/>
    <mergeCell ref="BK5:BP5"/>
    <mergeCell ref="AH6:AI6"/>
    <mergeCell ref="AJ6:AL6"/>
    <mergeCell ref="AM6:AN6"/>
    <mergeCell ref="AO6:AQ6"/>
    <mergeCell ref="AE5:AI5"/>
    <mergeCell ref="AJ5:AN5"/>
    <mergeCell ref="BK6:BN6"/>
    <mergeCell ref="BO6:BP6"/>
    <mergeCell ref="AV6:AW6"/>
    <mergeCell ref="AX6:AZ6"/>
    <mergeCell ref="BA6:BB6"/>
    <mergeCell ref="BD6:BH6"/>
    <mergeCell ref="A12:R14"/>
    <mergeCell ref="S12:W14"/>
    <mergeCell ref="X12:AB14"/>
    <mergeCell ref="AC12:AF14"/>
    <mergeCell ref="AG12:AJ14"/>
    <mergeCell ref="AK12:AN14"/>
    <mergeCell ref="AO12:AR14"/>
    <mergeCell ref="BI6:BJ6"/>
    <mergeCell ref="AO15:AR17"/>
    <mergeCell ref="A10:R11"/>
    <mergeCell ref="S10:W11"/>
    <mergeCell ref="X10:AB11"/>
    <mergeCell ref="AC10:AR10"/>
    <mergeCell ref="AC11:AF11"/>
    <mergeCell ref="AG11:AJ11"/>
    <mergeCell ref="AK11:AN11"/>
    <mergeCell ref="AR6:AS6"/>
    <mergeCell ref="AT6:AU6"/>
    <mergeCell ref="A5:D6"/>
    <mergeCell ref="E5:F6"/>
    <mergeCell ref="G5:R6"/>
    <mergeCell ref="S5:AC6"/>
    <mergeCell ref="AO11:AR11"/>
    <mergeCell ref="AE6:AG6"/>
    <mergeCell ref="A18:R20"/>
    <mergeCell ref="S18:W20"/>
    <mergeCell ref="X18:AB20"/>
    <mergeCell ref="AC18:AF20"/>
    <mergeCell ref="AG18:AJ20"/>
    <mergeCell ref="AK18:AN20"/>
    <mergeCell ref="AO18:AR20"/>
    <mergeCell ref="A15:R17"/>
    <mergeCell ref="S15:W17"/>
    <mergeCell ref="X15:AB17"/>
    <mergeCell ref="AC15:AF17"/>
    <mergeCell ref="AG15:AJ17"/>
    <mergeCell ref="AK15:AN17"/>
    <mergeCell ref="AO21:AR23"/>
    <mergeCell ref="A24:S26"/>
    <mergeCell ref="T24:X26"/>
    <mergeCell ref="Y24:AB26"/>
    <mergeCell ref="AC24:AF26"/>
    <mergeCell ref="AG24:AJ26"/>
    <mergeCell ref="AK24:AN26"/>
    <mergeCell ref="AO24:AR26"/>
    <mergeCell ref="A21:S23"/>
    <mergeCell ref="T21:X23"/>
    <mergeCell ref="Y21:AB23"/>
    <mergeCell ref="AC21:AF23"/>
    <mergeCell ref="AG21:AJ23"/>
    <mergeCell ref="AK21:AN23"/>
    <mergeCell ref="AO27:AR29"/>
    <mergeCell ref="Y32:AD32"/>
    <mergeCell ref="AL32:AR32"/>
    <mergeCell ref="AS32:AY32"/>
    <mergeCell ref="AZ32:BE32"/>
    <mergeCell ref="A33:A35"/>
    <mergeCell ref="B33:H35"/>
    <mergeCell ref="I33:T33"/>
    <mergeCell ref="U33:X35"/>
    <mergeCell ref="Y33:AD33"/>
    <mergeCell ref="A27:S29"/>
    <mergeCell ref="T27:X29"/>
    <mergeCell ref="Y27:AB29"/>
    <mergeCell ref="AC27:AF29"/>
    <mergeCell ref="AG27:AJ29"/>
    <mergeCell ref="AK27:AN29"/>
    <mergeCell ref="BS34:BS35"/>
    <mergeCell ref="BT34:BT35"/>
    <mergeCell ref="BU34:BU35"/>
    <mergeCell ref="AI35:AK35"/>
    <mergeCell ref="A36:A37"/>
    <mergeCell ref="B36:H37"/>
    <mergeCell ref="I36:T37"/>
    <mergeCell ref="U36:X37"/>
    <mergeCell ref="Y36:Z37"/>
    <mergeCell ref="BM33:BN35"/>
    <mergeCell ref="BO33:BP35"/>
    <mergeCell ref="I34:T35"/>
    <mergeCell ref="Y34:Z35"/>
    <mergeCell ref="AA34:AB35"/>
    <mergeCell ref="AC34:AD35"/>
    <mergeCell ref="AI34:AK34"/>
    <mergeCell ref="AE33:AF35"/>
    <mergeCell ref="AG33:AH35"/>
    <mergeCell ref="AI33:AK33"/>
    <mergeCell ref="AL33:AT35"/>
    <mergeCell ref="AU33:BC35"/>
    <mergeCell ref="BD33:BL35"/>
    <mergeCell ref="AU36:BC37"/>
    <mergeCell ref="BM36:BN37"/>
    <mergeCell ref="BO36:BP37"/>
    <mergeCell ref="AI37:AK37"/>
    <mergeCell ref="AI36:AK36"/>
    <mergeCell ref="AL36:AT37"/>
    <mergeCell ref="AU38:BC39"/>
    <mergeCell ref="BD38:BL39"/>
    <mergeCell ref="BM38:BN39"/>
    <mergeCell ref="BR34:BR35"/>
    <mergeCell ref="AA36:AB37"/>
    <mergeCell ref="AC36:AD37"/>
    <mergeCell ref="AE36:AF37"/>
    <mergeCell ref="AG36:AH37"/>
    <mergeCell ref="AA38:AB39"/>
    <mergeCell ref="AC38:AD39"/>
    <mergeCell ref="AE38:AF39"/>
    <mergeCell ref="AG38:AH39"/>
    <mergeCell ref="BD36:BL37"/>
    <mergeCell ref="A42:A43"/>
    <mergeCell ref="B42:H43"/>
    <mergeCell ref="I42:T43"/>
    <mergeCell ref="U42:X43"/>
    <mergeCell ref="Y42:Z43"/>
    <mergeCell ref="AA40:AB41"/>
    <mergeCell ref="BO38:BP39"/>
    <mergeCell ref="AI39:AK39"/>
    <mergeCell ref="AI38:AK38"/>
    <mergeCell ref="AL38:AT39"/>
    <mergeCell ref="AI40:AK40"/>
    <mergeCell ref="AL40:AT41"/>
    <mergeCell ref="AU42:BC43"/>
    <mergeCell ref="BD42:BL43"/>
    <mergeCell ref="BM42:BN43"/>
    <mergeCell ref="BO42:BP43"/>
    <mergeCell ref="AI43:AK43"/>
    <mergeCell ref="BO40:BP41"/>
    <mergeCell ref="AI41:AK41"/>
    <mergeCell ref="A38:A39"/>
    <mergeCell ref="B38:H39"/>
    <mergeCell ref="I38:T39"/>
    <mergeCell ref="U38:X39"/>
    <mergeCell ref="Y38:Z39"/>
    <mergeCell ref="AC40:AD41"/>
    <mergeCell ref="AE40:AF41"/>
    <mergeCell ref="AG40:AH41"/>
    <mergeCell ref="U40:X41"/>
    <mergeCell ref="Y40:Z41"/>
    <mergeCell ref="AU40:BC41"/>
    <mergeCell ref="BD40:BL41"/>
    <mergeCell ref="BM40:BN41"/>
    <mergeCell ref="A44:AD46"/>
    <mergeCell ref="AE44:AF46"/>
    <mergeCell ref="AG44:AH44"/>
    <mergeCell ref="AI44:AK44"/>
    <mergeCell ref="AL44:AT44"/>
    <mergeCell ref="AA42:AB43"/>
    <mergeCell ref="AC42:AD43"/>
    <mergeCell ref="AE42:AF43"/>
    <mergeCell ref="AG42:AH43"/>
    <mergeCell ref="AI42:AK42"/>
    <mergeCell ref="AL42:AT43"/>
    <mergeCell ref="AG46:AH46"/>
    <mergeCell ref="AI46:AK46"/>
    <mergeCell ref="A40:A41"/>
    <mergeCell ref="B40:H41"/>
    <mergeCell ref="I40:T41"/>
    <mergeCell ref="AE47:AF47"/>
    <mergeCell ref="AL47:AR47"/>
    <mergeCell ref="AS47:BA47"/>
    <mergeCell ref="BB47:BJ47"/>
    <mergeCell ref="AU44:BC44"/>
    <mergeCell ref="BD44:BL44"/>
    <mergeCell ref="AG45:AH45"/>
    <mergeCell ref="AI45:AK45"/>
    <mergeCell ref="AL45:AT45"/>
    <mergeCell ref="AU45:BC45"/>
    <mergeCell ref="BD45:BL45"/>
    <mergeCell ref="B63:N63"/>
    <mergeCell ref="O63:BP63"/>
    <mergeCell ref="A64:A66"/>
    <mergeCell ref="B64:N66"/>
    <mergeCell ref="O64:BP66"/>
    <mergeCell ref="A67:A69"/>
    <mergeCell ref="B67:N69"/>
    <mergeCell ref="O67:BP69"/>
    <mergeCell ref="AL48:AR48"/>
    <mergeCell ref="AS48:BA48"/>
    <mergeCell ref="BB48:BJ48"/>
    <mergeCell ref="A49:AR49"/>
    <mergeCell ref="AZ49:BG49"/>
    <mergeCell ref="A50:AR60"/>
    <mergeCell ref="A76:A78"/>
    <mergeCell ref="B76:N78"/>
    <mergeCell ref="O76:AE78"/>
    <mergeCell ref="AF76:BP78"/>
    <mergeCell ref="A79:A81"/>
    <mergeCell ref="B79:N81"/>
    <mergeCell ref="O79:AE81"/>
    <mergeCell ref="AF79:BP81"/>
    <mergeCell ref="A70:A72"/>
    <mergeCell ref="B70:N72"/>
    <mergeCell ref="O70:BP72"/>
    <mergeCell ref="B75:N75"/>
    <mergeCell ref="O75:AE75"/>
    <mergeCell ref="AF75:BP75"/>
  </mergeCells>
  <phoneticPr fontId="3"/>
  <conditionalFormatting sqref="BR37 BR39 BR43:BU43">
    <cfRule type="expression" dxfId="15" priority="19" stopIfTrue="1">
      <formula>$B37="総"</formula>
    </cfRule>
    <cfRule type="containsBlanks" dxfId="14" priority="20" stopIfTrue="1">
      <formula>LEN(TRIM(BR37))=0</formula>
    </cfRule>
  </conditionalFormatting>
  <conditionalFormatting sqref="BS37 BS39">
    <cfRule type="expression" dxfId="13" priority="17" stopIfTrue="1">
      <formula>$B37="総"</formula>
    </cfRule>
    <cfRule type="containsBlanks" dxfId="12" priority="18" stopIfTrue="1">
      <formula>LEN(TRIM(BS37))=0</formula>
    </cfRule>
  </conditionalFormatting>
  <conditionalFormatting sqref="BT37 BT39">
    <cfRule type="expression" dxfId="11" priority="15" stopIfTrue="1">
      <formula>$B37="総"</formula>
    </cfRule>
    <cfRule type="containsBlanks" dxfId="10" priority="16" stopIfTrue="1">
      <formula>LEN(TRIM(BT37))=0</formula>
    </cfRule>
  </conditionalFormatting>
  <conditionalFormatting sqref="BU37 BU39">
    <cfRule type="expression" dxfId="9" priority="13" stopIfTrue="1">
      <formula>$B37="総"</formula>
    </cfRule>
    <cfRule type="containsBlanks" dxfId="8" priority="14" stopIfTrue="1">
      <formula>LEN(TRIM(BU37))=0</formula>
    </cfRule>
  </conditionalFormatting>
  <conditionalFormatting sqref="BR36">
    <cfRule type="expression" dxfId="7" priority="7" stopIfTrue="1">
      <formula>$B36="総"</formula>
    </cfRule>
    <cfRule type="containsBlanks" dxfId="6" priority="8" stopIfTrue="1">
      <formula>LEN(TRIM(BR36))=0</formula>
    </cfRule>
  </conditionalFormatting>
  <conditionalFormatting sqref="BS36">
    <cfRule type="expression" dxfId="5" priority="5" stopIfTrue="1">
      <formula>$B36="総"</formula>
    </cfRule>
    <cfRule type="containsBlanks" dxfId="4" priority="6" stopIfTrue="1">
      <formula>LEN(TRIM(BS36))=0</formula>
    </cfRule>
  </conditionalFormatting>
  <conditionalFormatting sqref="BR38:BS38">
    <cfRule type="expression" dxfId="3" priority="3" stopIfTrue="1">
      <formula>$B38="総"</formula>
    </cfRule>
    <cfRule type="containsBlanks" dxfId="2" priority="4" stopIfTrue="1">
      <formula>LEN(TRIM(BR38))=0</formula>
    </cfRule>
  </conditionalFormatting>
  <conditionalFormatting sqref="BR40:BU42">
    <cfRule type="expression" dxfId="1" priority="1" stopIfTrue="1">
      <formula>$B40="総"</formula>
    </cfRule>
    <cfRule type="containsBlanks" dxfId="0" priority="2" stopIfTrue="1">
      <formula>LEN(TRIM(BR40))=0</formula>
    </cfRule>
  </conditionalFormatting>
  <dataValidations count="5">
    <dataValidation type="list" allowBlank="1" showInputMessage="1" showErrorMessage="1" sqref="O76:AE81">
      <formula1>$R$93:$R$101</formula1>
    </dataValidation>
    <dataValidation type="list" allowBlank="1" showInputMessage="1" showErrorMessage="1" sqref="U36:X43">
      <formula1>$B$93:$B$96</formula1>
    </dataValidation>
    <dataValidation type="list" allowBlank="1" showInputMessage="1" showErrorMessage="1" sqref="AG36:AH43">
      <formula1>$O$93:$O$95</formula1>
    </dataValidation>
    <dataValidation type="list" allowBlank="1" showInputMessage="1" showErrorMessage="1" sqref="BM36:BN43">
      <formula1>$M$93:$M$100</formula1>
    </dataValidation>
    <dataValidation type="list" allowBlank="1" showInputMessage="1" showErrorMessage="1" sqref="Y36:AD43 BO36:BP43">
      <formula1>$K$93:$K$94</formula1>
    </dataValidation>
  </dataValidations>
  <pageMargins left="0.23622047244094491" right="0.23622047244094491" top="0.74803149606299213" bottom="0.55118110236220474" header="0.31496062992125984" footer="0.31496062992125984"/>
  <pageSetup paperSize="9" orientation="landscape" r:id="rId1"/>
  <rowBreaks count="1" manualBreakCount="1">
    <brk id="46" max="6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事務事業評価表 </vt:lpstr>
      <vt:lpstr>'事務事業評価表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achimin</dc:creator>
  <cp:lastModifiedBy>松本　賢一</cp:lastModifiedBy>
  <cp:lastPrinted>2017-06-19T10:39:53Z</cp:lastPrinted>
  <dcterms:created xsi:type="dcterms:W3CDTF">2017-05-30T04:26:21Z</dcterms:created>
  <dcterms:modified xsi:type="dcterms:W3CDTF">2017-09-14T12:16:24Z</dcterms:modified>
</cp:coreProperties>
</file>