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35_栄養\0-栄養・食生活対策事業\特定給食施設\R6年度\R6年特定給食施設栄養管理報告書\報告書様式\【R6.11最新】Excel\"/>
    </mc:Choice>
  </mc:AlternateContent>
  <bookViews>
    <workbookView xWindow="0" yWindow="0" windowWidth="20490" windowHeight="7530"/>
  </bookViews>
  <sheets>
    <sheet name="入力シート" sheetId="1" r:id="rId1"/>
    <sheet name="印刷用シート" sheetId="2" r:id="rId2"/>
    <sheet name="リスト（12号様式用）" sheetId="4" state="hidden" r:id="rId3"/>
  </sheets>
  <definedNames>
    <definedName name="_xlnm.Print_Area" localSheetId="1">印刷用シート!$A$1:$CM$102</definedName>
    <definedName name="運営方式">'リスト（12号様式用）'!$G$2:$G$3</definedName>
    <definedName name="勤務形態">'リスト（12号様式用）'!$I$2:$I$3</definedName>
    <definedName name="施設区分">'リスト（12号様式用）'!$C$2:$C$3</definedName>
    <definedName name="施設種別">'リスト（12号様式用）'!$E$2:$E$4</definedName>
    <definedName name="食材料費の単位">'リスト（12号様式用）'!$J$2:$J$4</definedName>
    <definedName name="提出先">'リスト（12号様式用）'!$D$2:$D$5</definedName>
    <definedName name="部門">'リスト（12号様式用）'!$F$2:$F$5</definedName>
    <definedName name="免許の種類">'リスト（12号様式用）'!$H$2:$H$3</definedName>
    <definedName name="有_無">'リスト（12号様式用）'!$B$2:$B$3</definedName>
  </definedNames>
  <calcPr calcId="162913"/>
</workbook>
</file>

<file path=xl/calcChain.xml><?xml version="1.0" encoding="utf-8"?>
<calcChain xmlns="http://schemas.openxmlformats.org/spreadsheetml/2006/main">
  <c r="BQ60" i="2" l="1"/>
  <c r="BD92" i="2"/>
  <c r="BQ24" i="2"/>
  <c r="BN31" i="2"/>
  <c r="R101" i="2"/>
  <c r="BA99" i="2"/>
  <c r="BS99" i="2"/>
  <c r="U98" i="2"/>
  <c r="X99" i="2"/>
  <c r="BC26" i="2" l="1"/>
  <c r="CA29" i="2" l="1"/>
  <c r="AT29" i="2"/>
  <c r="AW26" i="2"/>
  <c r="BR16" i="2"/>
  <c r="AW16" i="2"/>
  <c r="AV19" i="2" l="1"/>
  <c r="AB65" i="2" l="1"/>
  <c r="AG65" i="2"/>
  <c r="AQ65" i="2"/>
  <c r="D148" i="1" l="1"/>
  <c r="D276" i="1" l="1"/>
  <c r="D275" i="1"/>
  <c r="D256" i="1"/>
  <c r="D255" i="1"/>
  <c r="D236" i="1"/>
  <c r="D235" i="1"/>
  <c r="D254" i="1" l="1"/>
  <c r="D234" i="1"/>
  <c r="D274" i="1"/>
  <c r="D94" i="1"/>
  <c r="D136" i="1" l="1"/>
  <c r="BI65" i="2" l="1"/>
  <c r="BA65" i="2"/>
  <c r="C48" i="2" l="1"/>
  <c r="C47" i="2"/>
  <c r="D159" i="1" l="1"/>
  <c r="BT52" i="2" s="1"/>
  <c r="D158" i="1"/>
  <c r="BK52" i="2" s="1"/>
  <c r="D157" i="1"/>
  <c r="BB52" i="2" s="1"/>
  <c r="D156" i="1"/>
  <c r="AS52" i="2" s="1"/>
  <c r="D155" i="1"/>
  <c r="AJ52" i="2" s="1"/>
  <c r="BT51" i="2"/>
  <c r="BK51" i="2"/>
  <c r="BB51" i="2"/>
  <c r="AS51" i="2"/>
  <c r="AJ51" i="2"/>
  <c r="BT50" i="2"/>
  <c r="BK50" i="2"/>
  <c r="BB50" i="2"/>
  <c r="AS50" i="2"/>
  <c r="AJ50" i="2"/>
  <c r="BT49" i="2"/>
  <c r="BK49" i="2"/>
  <c r="BB49" i="2"/>
  <c r="AS49" i="2"/>
  <c r="AJ49" i="2"/>
  <c r="BT48" i="2"/>
  <c r="BK48" i="2"/>
  <c r="BB48" i="2"/>
  <c r="AS48" i="2"/>
  <c r="AJ48" i="2"/>
  <c r="BT47" i="2"/>
  <c r="BK47" i="2"/>
  <c r="BB47" i="2"/>
  <c r="AS47" i="2"/>
  <c r="AJ47" i="2"/>
  <c r="BT46" i="2"/>
  <c r="BK46" i="2"/>
  <c r="BB46" i="2"/>
  <c r="AS46" i="2"/>
  <c r="AJ46" i="2"/>
  <c r="BT45" i="2" l="1"/>
  <c r="BK45" i="2"/>
  <c r="BB45" i="2"/>
  <c r="AS45" i="2"/>
  <c r="AJ45" i="2"/>
  <c r="BT44" i="2"/>
  <c r="BK44" i="2"/>
  <c r="BB44" i="2"/>
  <c r="AS44" i="2"/>
  <c r="AJ44" i="2"/>
  <c r="R94" i="2" l="1"/>
  <c r="Y92" i="2"/>
  <c r="BR94" i="2"/>
  <c r="BG31" i="2"/>
  <c r="A22" i="2"/>
  <c r="BK98" i="2"/>
  <c r="BT97" i="2"/>
  <c r="BK97" i="2"/>
  <c r="BK96" i="2"/>
  <c r="AN97" i="2"/>
  <c r="S97" i="2"/>
  <c r="S96" i="2"/>
  <c r="S95" i="2"/>
  <c r="A97" i="2"/>
  <c r="BR93" i="2"/>
  <c r="BR92" i="2"/>
  <c r="BR91" i="2"/>
  <c r="BR90" i="2"/>
  <c r="BQ89" i="2"/>
  <c r="AF94" i="2"/>
  <c r="AF93" i="2"/>
  <c r="AF92" i="2"/>
  <c r="AF91" i="2"/>
  <c r="AF90" i="2"/>
  <c r="A92" i="2"/>
  <c r="AO88" i="2"/>
  <c r="S88" i="2"/>
  <c r="BF87" i="2"/>
  <c r="AO87" i="2"/>
  <c r="AD87" i="2"/>
  <c r="S87" i="2"/>
  <c r="A88" i="2"/>
  <c r="W86" i="2"/>
  <c r="AM66" i="2"/>
  <c r="BS65" i="2"/>
  <c r="CH65" i="2"/>
  <c r="O63" i="2" l="1"/>
  <c r="BP62" i="2"/>
  <c r="BJ62" i="2"/>
  <c r="BE62" i="2"/>
  <c r="AY62" i="2"/>
  <c r="O62" i="2"/>
  <c r="O61" i="2"/>
  <c r="AP61" i="2"/>
  <c r="BI60" i="2"/>
  <c r="AW60" i="2"/>
  <c r="AJ60" i="2"/>
  <c r="A60" i="2"/>
  <c r="BW54" i="2"/>
  <c r="AO54" i="2"/>
  <c r="AG37" i="2"/>
  <c r="P39" i="2"/>
  <c r="P37" i="2"/>
  <c r="AY31" i="2"/>
  <c r="AL31" i="2"/>
  <c r="BY30" i="2"/>
  <c r="BR30" i="2"/>
  <c r="BK30" i="2"/>
  <c r="AW30" i="2"/>
  <c r="BE30" i="2"/>
  <c r="AL30" i="2"/>
  <c r="R25" i="2" l="1"/>
  <c r="BI24" i="2"/>
  <c r="AY24" i="2"/>
  <c r="AL24" i="2"/>
  <c r="AL23" i="2"/>
  <c r="AL22" i="2"/>
  <c r="AL19" i="2"/>
  <c r="AL20" i="2"/>
  <c r="AL21" i="2"/>
  <c r="BC20" i="2"/>
  <c r="BK19" i="2"/>
  <c r="BK20" i="2"/>
  <c r="BZ19" i="2"/>
  <c r="AJ17" i="2"/>
  <c r="AJ14" i="2"/>
  <c r="BD12" i="2"/>
  <c r="AA13" i="2"/>
  <c r="AA12" i="2"/>
  <c r="AA11" i="2"/>
  <c r="A13" i="2" l="1"/>
  <c r="BU10" i="2"/>
  <c r="K10" i="2"/>
  <c r="AN6" i="2"/>
  <c r="BN4" i="2"/>
  <c r="A3" i="2"/>
  <c r="D170" i="1" l="1"/>
  <c r="D154" i="1"/>
  <c r="CC51" i="2" s="1"/>
  <c r="CC50" i="2"/>
  <c r="D142" i="1"/>
  <c r="CC49" i="2" s="1"/>
  <c r="CC48" i="2"/>
  <c r="D130" i="1"/>
  <c r="CC47" i="2" s="1"/>
  <c r="D124" i="1"/>
  <c r="CC46" i="2" s="1"/>
  <c r="D118" i="1"/>
  <c r="CC45" i="2" s="1"/>
  <c r="D112" i="1"/>
  <c r="D103" i="1"/>
  <c r="D95" i="1"/>
  <c r="D96" i="1"/>
  <c r="D97" i="1"/>
  <c r="CC44" i="2" l="1"/>
  <c r="D160" i="1"/>
  <c r="CC52" i="2" s="1"/>
  <c r="BS98" i="2"/>
  <c r="BU95" i="2"/>
  <c r="BF95" i="2"/>
  <c r="CA94" i="2"/>
  <c r="AO94" i="2"/>
  <c r="Y94" i="2"/>
  <c r="R92" i="2"/>
  <c r="Y90" i="2"/>
  <c r="R90" i="2"/>
  <c r="AX88" i="2"/>
  <c r="BI86" i="2"/>
  <c r="CC83" i="2"/>
  <c r="CC84" i="2"/>
  <c r="CC82" i="2"/>
  <c r="CC69" i="2"/>
  <c r="CC70" i="2"/>
  <c r="CC71" i="2"/>
  <c r="CC72" i="2"/>
  <c r="CC73" i="2"/>
  <c r="CC74" i="2"/>
  <c r="CC75" i="2"/>
  <c r="CC76" i="2"/>
  <c r="CC77" i="2"/>
  <c r="CC78" i="2"/>
  <c r="CC79" i="2"/>
  <c r="CC80" i="2"/>
  <c r="CC81" i="2"/>
  <c r="CC68" i="2"/>
  <c r="BR83" i="2"/>
  <c r="BR84" i="2"/>
  <c r="BR82" i="2"/>
  <c r="D278" i="1"/>
  <c r="D279" i="1"/>
  <c r="D277" i="1"/>
  <c r="D258" i="1"/>
  <c r="D259" i="1"/>
  <c r="D257" i="1"/>
  <c r="BR69" i="2"/>
  <c r="BR70" i="2"/>
  <c r="BR71" i="2"/>
  <c r="BR72" i="2"/>
  <c r="BR73" i="2"/>
  <c r="BR74" i="2"/>
  <c r="BR75" i="2"/>
  <c r="BR76" i="2"/>
  <c r="BR77" i="2"/>
  <c r="BR78" i="2"/>
  <c r="BR79" i="2"/>
  <c r="BR80" i="2"/>
  <c r="BR81" i="2"/>
  <c r="BR68" i="2"/>
  <c r="BG83" i="2"/>
  <c r="BG84" i="2"/>
  <c r="BG82" i="2"/>
  <c r="AL83" i="2"/>
  <c r="AL84" i="2"/>
  <c r="AL82" i="2"/>
  <c r="BG69" i="2"/>
  <c r="BG70" i="2"/>
  <c r="BG71" i="2"/>
  <c r="BG72" i="2"/>
  <c r="BG73" i="2"/>
  <c r="BG74" i="2"/>
  <c r="BG75" i="2"/>
  <c r="BG76" i="2"/>
  <c r="BG77" i="2"/>
  <c r="BG78" i="2"/>
  <c r="BG79" i="2"/>
  <c r="BG80" i="2"/>
  <c r="BG81" i="2"/>
  <c r="BG68" i="2"/>
  <c r="V74" i="2"/>
  <c r="V75" i="2"/>
  <c r="V76" i="2"/>
  <c r="V77" i="2"/>
  <c r="V78" i="2"/>
  <c r="V79" i="2"/>
  <c r="V80" i="2"/>
  <c r="V81" i="2"/>
  <c r="V82" i="2"/>
  <c r="V83" i="2"/>
  <c r="V84" i="2"/>
  <c r="V85" i="2"/>
  <c r="V69" i="2"/>
  <c r="V70" i="2"/>
  <c r="V71" i="2"/>
  <c r="V72" i="2"/>
  <c r="V73" i="2"/>
  <c r="V68" i="2"/>
  <c r="BX65" i="2"/>
  <c r="BN64" i="2"/>
  <c r="BE64" i="2"/>
  <c r="AP64" i="2"/>
  <c r="AI64" i="2"/>
  <c r="BQ63" i="2"/>
  <c r="BJ63" i="2"/>
  <c r="AO63" i="2"/>
  <c r="AH63" i="2"/>
  <c r="BY62" i="2"/>
  <c r="AO62" i="2"/>
  <c r="AA62" i="2"/>
  <c r="BS61" i="2"/>
  <c r="BA61" i="2"/>
  <c r="Z61" i="2"/>
  <c r="AL59" i="2"/>
  <c r="BD58" i="2"/>
  <c r="AQ58" i="2"/>
  <c r="Y58" i="2"/>
  <c r="BD57" i="2"/>
  <c r="AR57" i="2"/>
  <c r="BW56" i="2"/>
  <c r="BG56" i="2"/>
  <c r="AS56" i="2"/>
  <c r="CH55" i="2"/>
  <c r="BP55" i="2"/>
  <c r="CC42" i="2"/>
  <c r="BR42" i="2"/>
  <c r="BG42" i="2"/>
  <c r="BK41" i="2"/>
  <c r="AU42" i="2"/>
  <c r="AI42" i="2"/>
  <c r="W42" i="2"/>
  <c r="CH38" i="2"/>
  <c r="CH39" i="2"/>
  <c r="CH40" i="2"/>
  <c r="CH37" i="2"/>
  <c r="CB38" i="2"/>
  <c r="CB39" i="2"/>
  <c r="CB40" i="2"/>
  <c r="CB37" i="2"/>
  <c r="BV37" i="2"/>
  <c r="BV38" i="2"/>
  <c r="BV39" i="2"/>
  <c r="BV40" i="2"/>
  <c r="BP40" i="2"/>
  <c r="BP39" i="2"/>
  <c r="BP38" i="2"/>
  <c r="BP37" i="2"/>
  <c r="BJ38" i="2"/>
  <c r="BJ39" i="2"/>
  <c r="BJ40" i="2"/>
  <c r="BJ37" i="2"/>
  <c r="BD38" i="2"/>
  <c r="BD39" i="2"/>
  <c r="BD40" i="2"/>
  <c r="BD37" i="2"/>
  <c r="AX38" i="2"/>
  <c r="AX39" i="2"/>
  <c r="AX40" i="2"/>
  <c r="AX37" i="2"/>
  <c r="S40" i="2"/>
  <c r="S38" i="2"/>
  <c r="A37" i="2"/>
  <c r="BR28" i="2"/>
  <c r="AY28" i="2"/>
  <c r="BR27" i="2"/>
  <c r="AY27" i="2"/>
  <c r="AT25" i="2"/>
  <c r="BS21" i="2"/>
  <c r="AU21" i="2"/>
  <c r="AM18" i="2"/>
  <c r="AX15" i="2"/>
  <c r="BP15" i="2"/>
  <c r="BS14" i="2"/>
  <c r="AJ13" i="2"/>
  <c r="BO8" i="2"/>
  <c r="AT8" i="2"/>
  <c r="AN7" i="2"/>
</calcChain>
</file>

<file path=xl/sharedStrings.xml><?xml version="1.0" encoding="utf-8"?>
<sst xmlns="http://schemas.openxmlformats.org/spreadsheetml/2006/main" count="1128" uniqueCount="593">
  <si>
    <t>入力列</t>
    <rPh sb="0" eb="2">
      <t>ニュウリョク</t>
    </rPh>
    <rPh sb="2" eb="3">
      <t>レツ</t>
    </rPh>
    <phoneticPr fontId="2"/>
  </si>
  <si>
    <t>留意事項</t>
    <rPh sb="0" eb="2">
      <t>リュウイ</t>
    </rPh>
    <rPh sb="2" eb="4">
      <t>ジコウ</t>
    </rPh>
    <phoneticPr fontId="2"/>
  </si>
  <si>
    <t>大項目</t>
    <rPh sb="0" eb="3">
      <t>ダイコウモク</t>
    </rPh>
    <phoneticPr fontId="2"/>
  </si>
  <si>
    <t>小項目</t>
    <rPh sb="0" eb="3">
      <t>ショウコウモク</t>
    </rPh>
    <phoneticPr fontId="2"/>
  </si>
  <si>
    <t>No.</t>
    <phoneticPr fontId="2"/>
  </si>
  <si>
    <t>施設の名称</t>
    <rPh sb="0" eb="2">
      <t>シセツ</t>
    </rPh>
    <rPh sb="3" eb="5">
      <t>メイショウ</t>
    </rPh>
    <phoneticPr fontId="2"/>
  </si>
  <si>
    <t>所在地</t>
    <rPh sb="0" eb="3">
      <t>ショザイチ</t>
    </rPh>
    <phoneticPr fontId="2"/>
  </si>
  <si>
    <t>管理者</t>
    <rPh sb="0" eb="3">
      <t>カンリシャ</t>
    </rPh>
    <phoneticPr fontId="2"/>
  </si>
  <si>
    <t>委託先</t>
  </si>
  <si>
    <t>代表者氏名</t>
  </si>
  <si>
    <t>従事者数（人）</t>
  </si>
  <si>
    <t>勤務形態</t>
  </si>
  <si>
    <t>栄養士</t>
  </si>
  <si>
    <t>調理師</t>
  </si>
  <si>
    <t>調理員</t>
  </si>
  <si>
    <t>その他</t>
  </si>
  <si>
    <t>合 計</t>
  </si>
  <si>
    <t>施設側</t>
  </si>
  <si>
    <t>常　勤</t>
  </si>
  <si>
    <t>非常勤</t>
  </si>
  <si>
    <t>受託側</t>
  </si>
  <si>
    <t>(裏)</t>
    <rPh sb="1" eb="2">
      <t>ウラ</t>
    </rPh>
    <phoneticPr fontId="2"/>
  </si>
  <si>
    <t>摂取量の調査</t>
  </si>
  <si>
    <t>平均提供食品量・平均栄養量</t>
  </si>
  <si>
    <t>食　品　群</t>
  </si>
  <si>
    <t>量</t>
  </si>
  <si>
    <t>栄養素名</t>
  </si>
  <si>
    <t>目標栄養量</t>
  </si>
  <si>
    <t>提供栄養量</t>
  </si>
  <si>
    <t>推定摂取量</t>
  </si>
  <si>
    <t>穀類</t>
  </si>
  <si>
    <t>ご　は　ん</t>
  </si>
  <si>
    <t>ｇ</t>
  </si>
  <si>
    <t>パ　　　ン</t>
  </si>
  <si>
    <t>麺</t>
  </si>
  <si>
    <t>野菜類</t>
  </si>
  <si>
    <t>緑黄色野菜</t>
  </si>
  <si>
    <t>その他の野菜</t>
  </si>
  <si>
    <t>野菜漬物類</t>
  </si>
  <si>
    <t>果　　実　　類</t>
  </si>
  <si>
    <t>藻　　　　　類</t>
  </si>
  <si>
    <t>魚　　介　　類</t>
  </si>
  <si>
    <t>肉　　　　　類</t>
  </si>
  <si>
    <t>卵　　　　　類</t>
  </si>
  <si>
    <t>＊</t>
  </si>
  <si>
    <t>油　　脂　　類</t>
  </si>
  <si>
    <t>菓　　子　　類</t>
  </si>
  <si>
    <t>調理加工食品類</t>
  </si>
  <si>
    <t>＊の欄は、記載されている項目以外で算出している栄養素があれば記入してください。</t>
  </si>
  <si>
    <t>食材料費</t>
  </si>
  <si>
    <t>作業指示書</t>
  </si>
  <si>
    <t>報告担当者</t>
  </si>
  <si>
    <t>備考　それぞれ該当するところに○印、数字等を記入してください。</t>
  </si>
  <si>
    <t>管 理
栄養士</t>
    <rPh sb="4" eb="6">
      <t>エイヨウ</t>
    </rPh>
    <rPh sb="6" eb="7">
      <t>シ</t>
    </rPh>
    <phoneticPr fontId="2"/>
  </si>
  <si>
    <t>給食
事務</t>
    <rPh sb="3" eb="5">
      <t>ジム</t>
    </rPh>
    <phoneticPr fontId="2"/>
  </si>
  <si>
    <t>平均提供食品量</t>
    <rPh sb="0" eb="2">
      <t>ヘイキン</t>
    </rPh>
    <rPh sb="2" eb="4">
      <t>テイキョウ</t>
    </rPh>
    <rPh sb="4" eb="6">
      <t>ショクヒン</t>
    </rPh>
    <rPh sb="6" eb="7">
      <t>リョウ</t>
    </rPh>
    <phoneticPr fontId="2"/>
  </si>
  <si>
    <t>平均栄養量</t>
    <rPh sb="0" eb="2">
      <t>ヘイキン</t>
    </rPh>
    <rPh sb="2" eb="4">
      <t>エイヨウ</t>
    </rPh>
    <rPh sb="4" eb="5">
      <t>リョウ</t>
    </rPh>
    <phoneticPr fontId="2"/>
  </si>
  <si>
    <t>人</t>
    <rPh sb="0" eb="1">
      <t>ニン</t>
    </rPh>
    <phoneticPr fontId="2"/>
  </si>
  <si>
    <t>電話</t>
    <rPh sb="0" eb="2">
      <t>デンワ</t>
    </rPh>
    <phoneticPr fontId="2"/>
  </si>
  <si>
    <t>(職名)</t>
    <rPh sb="1" eb="2">
      <t>ショク</t>
    </rPh>
    <rPh sb="2" eb="3">
      <t>メイ</t>
    </rPh>
    <phoneticPr fontId="2"/>
  </si>
  <si>
    <t>(氏名)</t>
    <rPh sb="1" eb="3">
      <t>シメイ</t>
    </rPh>
    <phoneticPr fontId="2"/>
  </si>
  <si>
    <t>回</t>
    <rPh sb="0" eb="1">
      <t>カイ</t>
    </rPh>
    <phoneticPr fontId="2"/>
  </si>
  <si>
    <t>合計</t>
    <rPh sb="0" eb="2">
      <t>ゴウケイ</t>
    </rPh>
    <phoneticPr fontId="2"/>
  </si>
  <si>
    <t>その他(</t>
    <rPh sb="2" eb="3">
      <t>タ</t>
    </rPh>
    <phoneticPr fontId="2"/>
  </si>
  <si>
    <t>献立作成</t>
    <rPh sb="0" eb="2">
      <t>コンダテ</t>
    </rPh>
    <rPh sb="2" eb="4">
      <t>サクセイ</t>
    </rPh>
    <phoneticPr fontId="2"/>
  </si>
  <si>
    <t>材料購入</t>
    <rPh sb="0" eb="2">
      <t>ザイリョウ</t>
    </rPh>
    <rPh sb="2" eb="4">
      <t>コウニュウ</t>
    </rPh>
    <phoneticPr fontId="2"/>
  </si>
  <si>
    <t>調理</t>
    <rPh sb="0" eb="2">
      <t>チョウリ</t>
    </rPh>
    <phoneticPr fontId="2"/>
  </si>
  <si>
    <t>配膳</t>
    <rPh sb="0" eb="2">
      <t>ハイゼン</t>
    </rPh>
    <phoneticPr fontId="2"/>
  </si>
  <si>
    <t>下膳</t>
    <rPh sb="0" eb="1">
      <t>サ</t>
    </rPh>
    <rPh sb="1" eb="2">
      <t>ゼン</t>
    </rPh>
    <phoneticPr fontId="2"/>
  </si>
  <si>
    <t>食器洗浄</t>
    <rPh sb="0" eb="2">
      <t>ショッキ</t>
    </rPh>
    <rPh sb="2" eb="4">
      <t>センジョウ</t>
    </rPh>
    <phoneticPr fontId="2"/>
  </si>
  <si>
    <t>(職名)</t>
    <rPh sb="1" eb="3">
      <t>ショクメイ</t>
    </rPh>
    <phoneticPr fontId="2"/>
  </si>
  <si>
    <t>内線</t>
    <rPh sb="0" eb="2">
      <t>ナイセン</t>
    </rPh>
    <phoneticPr fontId="2"/>
  </si>
  <si>
    <t>施設外調理</t>
    <rPh sb="0" eb="2">
      <t>シセツ</t>
    </rPh>
    <rPh sb="2" eb="3">
      <t>ガイ</t>
    </rPh>
    <rPh sb="3" eb="5">
      <t>チョウリ</t>
    </rPh>
    <phoneticPr fontId="2"/>
  </si>
  <si>
    <t>栄養指導</t>
    <rPh sb="0" eb="2">
      <t>エイヨウ</t>
    </rPh>
    <rPh sb="2" eb="4">
      <t>シドウ</t>
    </rPh>
    <phoneticPr fontId="2"/>
  </si>
  <si>
    <t>管理栄養士</t>
    <rPh sb="0" eb="2">
      <t>カンリ</t>
    </rPh>
    <rPh sb="2" eb="5">
      <t>エイヨウシ</t>
    </rPh>
    <phoneticPr fontId="2"/>
  </si>
  <si>
    <t>栄養士</t>
    <rPh sb="0" eb="2">
      <t>エイヨウ</t>
    </rPh>
    <rPh sb="2" eb="3">
      <t>シ</t>
    </rPh>
    <phoneticPr fontId="2"/>
  </si>
  <si>
    <t>(第</t>
    <rPh sb="1" eb="2">
      <t>ダイ</t>
    </rPh>
    <phoneticPr fontId="2"/>
  </si>
  <si>
    <t>号)</t>
    <rPh sb="0" eb="1">
      <t>ゴウ</t>
    </rPh>
    <phoneticPr fontId="2"/>
  </si>
  <si>
    <t>対象者(利用者)の把握</t>
    <rPh sb="0" eb="3">
      <t>タイショウシャ</t>
    </rPh>
    <rPh sb="4" eb="7">
      <t>リヨウシャ</t>
    </rPh>
    <rPh sb="9" eb="11">
      <t>ハアク</t>
    </rPh>
    <phoneticPr fontId="2"/>
  </si>
  <si>
    <t>現在)</t>
    <rPh sb="0" eb="2">
      <t>ゲンザイ</t>
    </rPh>
    <phoneticPr fontId="2"/>
  </si>
  <si>
    <t>残菜の調査</t>
    <rPh sb="0" eb="1">
      <t>ザン</t>
    </rPh>
    <rPh sb="1" eb="2">
      <t>サイ</t>
    </rPh>
    <rPh sb="3" eb="5">
      <t>チョウサ</t>
    </rPh>
    <phoneticPr fontId="2"/>
  </si>
  <si>
    <t>摂取量の調査</t>
    <rPh sb="0" eb="2">
      <t>セッシュ</t>
    </rPh>
    <rPh sb="2" eb="3">
      <t>リョウ</t>
    </rPh>
    <rPh sb="4" eb="6">
      <t>チョウサ</t>
    </rPh>
    <phoneticPr fontId="2"/>
  </si>
  <si>
    <t>エネルギー　　　　 (kcal)</t>
  </si>
  <si>
    <t>脂質　　　  　　　 　 (g)</t>
  </si>
  <si>
    <t>塩分(食塩相当量)　　(ｇ)</t>
  </si>
  <si>
    <t>炭水化物ｴﾈﾙｷﾞｰ比 (％)</t>
    <rPh sb="0" eb="4">
      <t>タンスイカブツ</t>
    </rPh>
    <phoneticPr fontId="2"/>
  </si>
  <si>
    <t>たんぱく質ｴﾈﾙｷﾞｰ比(％)</t>
  </si>
  <si>
    <t>栄養教育</t>
    <rPh sb="0" eb="2">
      <t>エイヨウ</t>
    </rPh>
    <rPh sb="2" eb="4">
      <t>キョウイク</t>
    </rPh>
    <phoneticPr fontId="2"/>
  </si>
  <si>
    <t>)円</t>
    <rPh sb="1" eb="2">
      <t>エン</t>
    </rPh>
    <phoneticPr fontId="2"/>
  </si>
  <si>
    <t>献立名</t>
    <rPh sb="0" eb="2">
      <t>コンダテ</t>
    </rPh>
    <rPh sb="2" eb="3">
      <t>メイ</t>
    </rPh>
    <phoneticPr fontId="2"/>
  </si>
  <si>
    <t>材料名</t>
    <rPh sb="0" eb="2">
      <t>ザイリョウ</t>
    </rPh>
    <rPh sb="2" eb="3">
      <t>メイ</t>
    </rPh>
    <phoneticPr fontId="2"/>
  </si>
  <si>
    <t>純使用量(1人分)</t>
    <rPh sb="0" eb="1">
      <t>ジュン</t>
    </rPh>
    <rPh sb="1" eb="3">
      <t>シヨウ</t>
    </rPh>
    <rPh sb="3" eb="4">
      <t>リョウ</t>
    </rPh>
    <rPh sb="6" eb="8">
      <t>ニンブン</t>
    </rPh>
    <phoneticPr fontId="2"/>
  </si>
  <si>
    <t>純使用量(食数分)</t>
    <rPh sb="0" eb="1">
      <t>ジュン</t>
    </rPh>
    <rPh sb="1" eb="3">
      <t>シヨウ</t>
    </rPh>
    <rPh sb="3" eb="4">
      <t>リョウ</t>
    </rPh>
    <rPh sb="5" eb="6">
      <t>ショク</t>
    </rPh>
    <rPh sb="6" eb="7">
      <t>スウ</t>
    </rPh>
    <rPh sb="7" eb="8">
      <t>ブン</t>
    </rPh>
    <phoneticPr fontId="2"/>
  </si>
  <si>
    <t>作業指示のポイント</t>
    <rPh sb="0" eb="2">
      <t>サギョウ</t>
    </rPh>
    <rPh sb="2" eb="4">
      <t>シジ</t>
    </rPh>
    <phoneticPr fontId="2"/>
  </si>
  <si>
    <t>職名</t>
    <rPh sb="0" eb="2">
      <t>ショクメイ</t>
    </rPh>
    <phoneticPr fontId="2"/>
  </si>
  <si>
    <t>氏名</t>
    <rPh sb="0" eb="2">
      <t>シメイ</t>
    </rPh>
    <phoneticPr fontId="2"/>
  </si>
  <si>
    <t>施設種別</t>
    <rPh sb="0" eb="2">
      <t>シセツ</t>
    </rPh>
    <rPh sb="2" eb="4">
      <t>シュベツ</t>
    </rPh>
    <phoneticPr fontId="2"/>
  </si>
  <si>
    <t>(栄養管理・給食部門</t>
    <rPh sb="1" eb="3">
      <t>エイヨウ</t>
    </rPh>
    <rPh sb="3" eb="5">
      <t>カンリ</t>
    </rPh>
    <rPh sb="6" eb="8">
      <t>キュウショク</t>
    </rPh>
    <rPh sb="8" eb="10">
      <t>ブモン</t>
    </rPh>
    <phoneticPr fontId="2"/>
  </si>
  <si>
    <t>の位置付け)</t>
    <rPh sb="1" eb="4">
      <t>イチヅ</t>
    </rPh>
    <phoneticPr fontId="2"/>
  </si>
  <si>
    <t>責任者</t>
    <rPh sb="0" eb="3">
      <t>セキニンシャ</t>
    </rPh>
    <phoneticPr fontId="2"/>
  </si>
  <si>
    <t>部　門</t>
    <rPh sb="0" eb="1">
      <t>ブ</t>
    </rPh>
    <rPh sb="2" eb="3">
      <t>モン</t>
    </rPh>
    <phoneticPr fontId="2"/>
  </si>
  <si>
    <t>組織図</t>
    <rPh sb="0" eb="3">
      <t>ソシキズ</t>
    </rPh>
    <phoneticPr fontId="2"/>
  </si>
  <si>
    <t>朝食</t>
    <rPh sb="0" eb="2">
      <t>チョウショク</t>
    </rPh>
    <phoneticPr fontId="2"/>
  </si>
  <si>
    <t>昼食</t>
    <rPh sb="0" eb="2">
      <t>チュウショク</t>
    </rPh>
    <phoneticPr fontId="2"/>
  </si>
  <si>
    <t>夕食</t>
    <rPh sb="0" eb="2">
      <t>ユウショク</t>
    </rPh>
    <phoneticPr fontId="2"/>
  </si>
  <si>
    <t>その他</t>
    <rPh sb="2" eb="3">
      <t>タ</t>
    </rPh>
    <phoneticPr fontId="2"/>
  </si>
  <si>
    <t>備考</t>
    <rPh sb="0" eb="2">
      <t>ビコウ</t>
    </rPh>
    <phoneticPr fontId="2"/>
  </si>
  <si>
    <t>合　計</t>
    <rPh sb="0" eb="1">
      <t>ゴウ</t>
    </rPh>
    <rPh sb="2" eb="3">
      <t>ケイ</t>
    </rPh>
    <phoneticPr fontId="2"/>
  </si>
  <si>
    <t>栄養管理等について検討する
会議</t>
    <rPh sb="14" eb="16">
      <t>カイギ</t>
    </rPh>
    <phoneticPr fontId="2"/>
  </si>
  <si>
    <t>管理栄養士</t>
    <rPh sb="0" eb="2">
      <t>カンリ</t>
    </rPh>
    <rPh sb="2" eb="4">
      <t>エイヨウ</t>
    </rPh>
    <rPh sb="4" eb="5">
      <t>シ</t>
    </rPh>
    <phoneticPr fontId="2"/>
  </si>
  <si>
    <t>調理師又は調理員</t>
    <rPh sb="0" eb="3">
      <t>チョウリシ</t>
    </rPh>
    <rPh sb="3" eb="4">
      <t>マタ</t>
    </rPh>
    <rPh sb="5" eb="8">
      <t>チョウリイン</t>
    </rPh>
    <phoneticPr fontId="2"/>
  </si>
  <si>
    <t>管理者、他部門等との情報交換及び連携の場</t>
    <rPh sb="0" eb="3">
      <t>カンリシャ</t>
    </rPh>
    <rPh sb="4" eb="7">
      <t>タブモン</t>
    </rPh>
    <rPh sb="7" eb="8">
      <t>トウ</t>
    </rPh>
    <rPh sb="10" eb="12">
      <t>ジョウホウ</t>
    </rPh>
    <rPh sb="12" eb="14">
      <t>コウカン</t>
    </rPh>
    <rPh sb="14" eb="15">
      <t>オヨ</t>
    </rPh>
    <rPh sb="16" eb="18">
      <t>レンケイ</t>
    </rPh>
    <rPh sb="19" eb="20">
      <t>バ</t>
    </rPh>
    <phoneticPr fontId="2"/>
  </si>
  <si>
    <t>苦情の処理</t>
    <rPh sb="0" eb="2">
      <t>クジョウ</t>
    </rPh>
    <rPh sb="3" eb="5">
      <t>ショリ</t>
    </rPh>
    <phoneticPr fontId="2"/>
  </si>
  <si>
    <t>献立の検討</t>
    <rPh sb="0" eb="2">
      <t>コンダテ</t>
    </rPh>
    <rPh sb="3" eb="5">
      <t>ケントウ</t>
    </rPh>
    <phoneticPr fontId="2"/>
  </si>
  <si>
    <t>身体活動ﾚﾍﾞﾙ</t>
    <rPh sb="0" eb="2">
      <t>シンタイ</t>
    </rPh>
    <rPh sb="2" eb="4">
      <t>カツドウ</t>
    </rPh>
    <phoneticPr fontId="2"/>
  </si>
  <si>
    <t>性別</t>
    <rPh sb="0" eb="2">
      <t>セイベツ</t>
    </rPh>
    <phoneticPr fontId="2"/>
  </si>
  <si>
    <t>低　い</t>
    <rPh sb="0" eb="1">
      <t>ヒク</t>
    </rPh>
    <phoneticPr fontId="2"/>
  </si>
  <si>
    <t>普　通</t>
    <rPh sb="0" eb="1">
      <t>ススム</t>
    </rPh>
    <rPh sb="2" eb="3">
      <t>ツウ</t>
    </rPh>
    <phoneticPr fontId="2"/>
  </si>
  <si>
    <t>高　い</t>
    <rPh sb="0" eb="1">
      <t>タカ</t>
    </rPh>
    <phoneticPr fontId="2"/>
  </si>
  <si>
    <t>男</t>
    <rPh sb="0" eb="1">
      <t>オトコ</t>
    </rPh>
    <phoneticPr fontId="2"/>
  </si>
  <si>
    <t>女</t>
    <rPh sb="0" eb="1">
      <t>オンナ</t>
    </rPh>
    <phoneticPr fontId="2"/>
  </si>
  <si>
    <t>身体状況の把握</t>
    <rPh sb="0" eb="2">
      <t>シンタイ</t>
    </rPh>
    <rPh sb="2" eb="4">
      <t>ジョウキョウ</t>
    </rPh>
    <rPh sb="5" eb="7">
      <t>ハアク</t>
    </rPh>
    <phoneticPr fontId="2"/>
  </si>
  <si>
    <t>【身長の把握】</t>
    <rPh sb="1" eb="3">
      <t>シンチョウ</t>
    </rPh>
    <rPh sb="4" eb="6">
      <t>ハアク</t>
    </rPh>
    <phoneticPr fontId="2"/>
  </si>
  <si>
    <t>【体重の把握】</t>
    <rPh sb="1" eb="3">
      <t>タイジュウ</t>
    </rPh>
    <rPh sb="4" eb="6">
      <t>ハアク</t>
    </rPh>
    <phoneticPr fontId="2"/>
  </si>
  <si>
    <t>25以上(肥満)</t>
    <rPh sb="2" eb="4">
      <t>イジョウ</t>
    </rPh>
    <rPh sb="5" eb="7">
      <t>ヒマン</t>
    </rPh>
    <phoneticPr fontId="2"/>
  </si>
  <si>
    <t>%･18.5未満(やせ)</t>
    <rPh sb="6" eb="8">
      <t>ミマン</t>
    </rPh>
    <phoneticPr fontId="2"/>
  </si>
  <si>
    <r>
      <t>【体格指数(BMI)】　</t>
    </r>
    <r>
      <rPr>
        <sz val="9"/>
        <rFont val="ＭＳ Ｐ明朝"/>
        <family val="1"/>
        <charset val="128"/>
      </rPr>
      <t>体重(kg)÷身長(m)</t>
    </r>
    <r>
      <rPr>
        <vertAlign val="superscript"/>
        <sz val="9"/>
        <rFont val="ＭＳ Ｐ明朝"/>
        <family val="1"/>
        <charset val="128"/>
      </rPr>
      <t>2</t>
    </r>
    <rPh sb="1" eb="3">
      <t>タイカク</t>
    </rPh>
    <rPh sb="3" eb="5">
      <t>シスウ</t>
    </rPh>
    <rPh sb="12" eb="14">
      <t>タイジュウ</t>
    </rPh>
    <rPh sb="19" eb="21">
      <t>シンチョウ</t>
    </rPh>
    <phoneticPr fontId="2"/>
  </si>
  <si>
    <t>【疾病状況】</t>
    <rPh sb="1" eb="3">
      <t>シッペイ</t>
    </rPh>
    <rPh sb="3" eb="5">
      <t>ジョウキョウ</t>
    </rPh>
    <phoneticPr fontId="2"/>
  </si>
  <si>
    <t>給食の利用率</t>
    <rPh sb="0" eb="2">
      <t>キュウショク</t>
    </rPh>
    <rPh sb="3" eb="5">
      <t>リヨウ</t>
    </rPh>
    <rPh sb="5" eb="6">
      <t>リツ</t>
    </rPh>
    <phoneticPr fontId="2"/>
  </si>
  <si>
    <t>人／</t>
    <rPh sb="0" eb="1">
      <t>ニン</t>
    </rPh>
    <phoneticPr fontId="2"/>
  </si>
  <si>
    <t>人)</t>
    <rPh sb="0" eb="1">
      <t>ニン</t>
    </rPh>
    <phoneticPr fontId="2"/>
  </si>
  <si>
    <t>給食量の調整</t>
  </si>
  <si>
    <t>主食の量</t>
  </si>
  <si>
    <t>有(</t>
    <rPh sb="0" eb="1">
      <t>アリ</t>
    </rPh>
    <phoneticPr fontId="2"/>
  </si>
  <si>
    <t>種類)</t>
    <rPh sb="0" eb="2">
      <t>シュルイ</t>
    </rPh>
    <phoneticPr fontId="2"/>
  </si>
  <si>
    <t>無</t>
    <rPh sb="0" eb="1">
      <t>ナシ</t>
    </rPh>
    <phoneticPr fontId="2"/>
  </si>
  <si>
    <t>主菜</t>
    <rPh sb="0" eb="1">
      <t>シュ</t>
    </rPh>
    <rPh sb="1" eb="2">
      <t>サイ</t>
    </rPh>
    <phoneticPr fontId="2"/>
  </si>
  <si>
    <t>1人1日(</t>
    <rPh sb="1" eb="2">
      <t>ニン</t>
    </rPh>
    <rPh sb="3" eb="4">
      <t>ニチ</t>
    </rPh>
    <phoneticPr fontId="2"/>
  </si>
  <si>
    <t>)当たり</t>
    <rPh sb="1" eb="2">
      <t>ア</t>
    </rPh>
    <phoneticPr fontId="2"/>
  </si>
  <si>
    <t>集団
指導</t>
    <rPh sb="0" eb="2">
      <t>シュウダン</t>
    </rPh>
    <rPh sb="3" eb="5">
      <t>シドウ</t>
    </rPh>
    <phoneticPr fontId="2"/>
  </si>
  <si>
    <t>個別
指導</t>
    <rPh sb="0" eb="2">
      <t>コベツ</t>
    </rPh>
    <rPh sb="3" eb="5">
      <t>シドウ</t>
    </rPh>
    <phoneticPr fontId="2"/>
  </si>
  <si>
    <t>給食日誌</t>
    <rPh sb="0" eb="2">
      <t>キュウショク</t>
    </rPh>
    <rPh sb="2" eb="4">
      <t>ニッシ</t>
    </rPh>
    <phoneticPr fontId="2"/>
  </si>
  <si>
    <t>栄養成分表示</t>
    <rPh sb="0" eb="2">
      <t>エイヨウ</t>
    </rPh>
    <rPh sb="2" eb="4">
      <t>セイブン</t>
    </rPh>
    <rPh sb="4" eb="6">
      <t>ヒョウジ</t>
    </rPh>
    <phoneticPr fontId="2"/>
  </si>
  <si>
    <t>たんぱく質</t>
    <rPh sb="4" eb="5">
      <t>シツ</t>
    </rPh>
    <phoneticPr fontId="2"/>
  </si>
  <si>
    <t>脂質</t>
    <rPh sb="0" eb="2">
      <t>シシツ</t>
    </rPh>
    <phoneticPr fontId="2"/>
  </si>
  <si>
    <t>食塩相当量</t>
    <rPh sb="0" eb="2">
      <t>ショクエン</t>
    </rPh>
    <rPh sb="2" eb="4">
      <t>ソウトウ</t>
    </rPh>
    <rPh sb="4" eb="5">
      <t>リョウ</t>
    </rPh>
    <phoneticPr fontId="2"/>
  </si>
  <si>
    <t>テーマ献立の導入</t>
    <rPh sb="3" eb="5">
      <t>コンダテ</t>
    </rPh>
    <rPh sb="6" eb="8">
      <t>ドウニュウ</t>
    </rPh>
    <phoneticPr fontId="2"/>
  </si>
  <si>
    <t>疾病に配慮した献立</t>
    <rPh sb="0" eb="2">
      <t>シッペイ</t>
    </rPh>
    <rPh sb="3" eb="5">
      <t>ハイリョ</t>
    </rPh>
    <rPh sb="7" eb="9">
      <t>コンダテ</t>
    </rPh>
    <phoneticPr fontId="2"/>
  </si>
  <si>
    <t>行事食</t>
    <rPh sb="0" eb="2">
      <t>ギョウジ</t>
    </rPh>
    <rPh sb="2" eb="3">
      <t>ショク</t>
    </rPh>
    <phoneticPr fontId="2"/>
  </si>
  <si>
    <t>非常食糧等の備蓄</t>
    <rPh sb="0" eb="2">
      <t>ヒジョウ</t>
    </rPh>
    <rPh sb="2" eb="4">
      <t>ショクリョウ</t>
    </rPh>
    <rPh sb="4" eb="5">
      <t>トウ</t>
    </rPh>
    <rPh sb="6" eb="8">
      <t>ビチク</t>
    </rPh>
    <phoneticPr fontId="2"/>
  </si>
  <si>
    <t>)人分を(</t>
    <rPh sb="1" eb="3">
      <t>ニンブン</t>
    </rPh>
    <phoneticPr fontId="2"/>
  </si>
  <si>
    <t>)日分</t>
    <rPh sb="1" eb="3">
      <t>ニチブン</t>
    </rPh>
    <phoneticPr fontId="2"/>
  </si>
  <si>
    <t>【献立表】</t>
    <rPh sb="1" eb="3">
      <t>コンダテ</t>
    </rPh>
    <rPh sb="3" eb="4">
      <t>ヒョウ</t>
    </rPh>
    <phoneticPr fontId="2"/>
  </si>
  <si>
    <t>【保管場所】</t>
    <rPh sb="1" eb="3">
      <t>ホカン</t>
    </rPh>
    <rPh sb="3" eb="5">
      <t>バショ</t>
    </rPh>
    <phoneticPr fontId="2"/>
  </si>
  <si>
    <t>厨房内</t>
    <rPh sb="0" eb="2">
      <t>チュウボウ</t>
    </rPh>
    <rPh sb="2" eb="3">
      <t>ナイ</t>
    </rPh>
    <phoneticPr fontId="2"/>
  </si>
  <si>
    <t>防災保管庫</t>
    <rPh sb="0" eb="2">
      <t>ボウサイ</t>
    </rPh>
    <rPh sb="2" eb="5">
      <t>ホカンコ</t>
    </rPh>
    <phoneticPr fontId="2"/>
  </si>
  <si>
    <t>給食施設栄養管理報告書(事業所・寄宿舎・その他用)</t>
    <rPh sb="0" eb="2">
      <t>キュウショク</t>
    </rPh>
    <rPh sb="2" eb="4">
      <t>シセツ</t>
    </rPh>
    <rPh sb="4" eb="6">
      <t>エイヨウ</t>
    </rPh>
    <rPh sb="6" eb="8">
      <t>カンリ</t>
    </rPh>
    <rPh sb="8" eb="11">
      <t>ホウコクショ</t>
    </rPh>
    <rPh sb="12" eb="15">
      <t>ジギョウショ</t>
    </rPh>
    <rPh sb="16" eb="19">
      <t>キシュクシャ</t>
    </rPh>
    <rPh sb="22" eb="23">
      <t>タ</t>
    </rPh>
    <rPh sb="23" eb="24">
      <t>ヨウ</t>
    </rPh>
    <phoneticPr fontId="2"/>
  </si>
  <si>
    <t>)</t>
    <phoneticPr fontId="2"/>
  </si>
  <si>
    <t>%)</t>
    <phoneticPr fontId="2"/>
  </si>
  <si>
    <t>％</t>
    <phoneticPr fontId="2"/>
  </si>
  <si>
    <t>【方　　法】</t>
    <phoneticPr fontId="2"/>
  </si>
  <si>
    <t>エネルギー</t>
    <phoneticPr fontId="2"/>
  </si>
  <si>
    <t>その他（</t>
  </si>
  <si>
    <t>利用者の健康増進及び生活習慣病の予防を図る</t>
    <rPh sb="0" eb="3">
      <t>リヨウシャ</t>
    </rPh>
    <rPh sb="4" eb="6">
      <t>ケンコウ</t>
    </rPh>
    <rPh sb="6" eb="8">
      <t>ゾウシン</t>
    </rPh>
    <rPh sb="8" eb="9">
      <t>オヨ</t>
    </rPh>
    <rPh sb="10" eb="12">
      <t>セイカツ</t>
    </rPh>
    <rPh sb="12" eb="14">
      <t>シュウカン</t>
    </rPh>
    <rPh sb="14" eb="15">
      <t>ビョウ</t>
    </rPh>
    <rPh sb="16" eb="18">
      <t>ヨボウ</t>
    </rPh>
    <rPh sb="19" eb="20">
      <t>ハカ</t>
    </rPh>
    <phoneticPr fontId="2"/>
  </si>
  <si>
    <t>こころのゆとり、精神的安定を得る</t>
    <rPh sb="8" eb="11">
      <t>セイシンテキ</t>
    </rPh>
    <rPh sb="11" eb="13">
      <t>アンテイ</t>
    </rPh>
    <rPh sb="14" eb="15">
      <t>エ</t>
    </rPh>
    <phoneticPr fontId="2"/>
  </si>
  <si>
    <t>食費の軽減を図る</t>
    <rPh sb="0" eb="2">
      <t>ショクヒ</t>
    </rPh>
    <rPh sb="3" eb="5">
      <t>ケイゲン</t>
    </rPh>
    <rPh sb="6" eb="7">
      <t>ハカ</t>
    </rPh>
    <phoneticPr fontId="2"/>
  </si>
  <si>
    <t>組　　織</t>
    <phoneticPr fontId="2"/>
  </si>
  <si>
    <t>FAX</t>
    <phoneticPr fontId="2"/>
  </si>
  <si>
    <t>栄養管理部門責任者</t>
    <rPh sb="0" eb="2">
      <t>エイヨウ</t>
    </rPh>
    <rPh sb="2" eb="4">
      <t>カンリ</t>
    </rPh>
    <rPh sb="4" eb="6">
      <t>ブモン</t>
    </rPh>
    <rPh sb="6" eb="9">
      <t>セキニンシャ</t>
    </rPh>
    <phoneticPr fontId="2"/>
  </si>
  <si>
    <t>利用者</t>
    <rPh sb="0" eb="3">
      <t>リヨウシャ</t>
    </rPh>
    <phoneticPr fontId="2"/>
  </si>
  <si>
    <t>健康管理担当者</t>
    <rPh sb="0" eb="2">
      <t>ケンコウ</t>
    </rPh>
    <rPh sb="2" eb="4">
      <t>カンリ</t>
    </rPh>
    <rPh sb="4" eb="7">
      <t>タントウシャ</t>
    </rPh>
    <phoneticPr fontId="2"/>
  </si>
  <si>
    <t>その他(</t>
    <rPh sb="2" eb="3">
      <t>タ</t>
    </rPh>
    <phoneticPr fontId="2"/>
  </si>
  <si>
    <t>合計</t>
    <rPh sb="0" eb="2">
      <t>ゴウケイ</t>
    </rPh>
    <phoneticPr fontId="2"/>
  </si>
  <si>
    <t>人</t>
    <rPh sb="0" eb="1">
      <t>ニン</t>
    </rPh>
    <phoneticPr fontId="2"/>
  </si>
  <si>
    <t>1高血圧症(</t>
    <rPh sb="1" eb="4">
      <t>コウケツアツ</t>
    </rPh>
    <rPh sb="4" eb="5">
      <t>ショウ</t>
    </rPh>
    <phoneticPr fontId="2"/>
  </si>
  <si>
    <t>%) 3脂質異常症(</t>
    <rPh sb="4" eb="6">
      <t>シシツ</t>
    </rPh>
    <rPh sb="6" eb="8">
      <t>イジョウ</t>
    </rPh>
    <rPh sb="8" eb="9">
      <t>ショウ</t>
    </rPh>
    <phoneticPr fontId="2"/>
  </si>
  <si>
    <t>【実施回数】</t>
    <phoneticPr fontId="2"/>
  </si>
  <si>
    <t>(</t>
    <phoneticPr fontId="2"/>
  </si>
  <si>
    <t>【構　　成】</t>
    <phoneticPr fontId="2"/>
  </si>
  <si>
    <t>)</t>
    <phoneticPr fontId="2"/>
  </si>
  <si>
    <t>【目 　 的】</t>
    <phoneticPr fontId="2"/>
  </si>
  <si>
    <t>運 営 方 式</t>
    <phoneticPr fontId="2"/>
  </si>
  <si>
    <t>名称</t>
    <phoneticPr fontId="2"/>
  </si>
  <si>
    <t>所在地</t>
    <phoneticPr fontId="2"/>
  </si>
  <si>
    <t>施設担当責任者氏名</t>
    <phoneticPr fontId="2"/>
  </si>
  <si>
    <t>電話</t>
    <phoneticPr fontId="2"/>
  </si>
  <si>
    <t>【委託内容】</t>
    <phoneticPr fontId="2"/>
  </si>
  <si>
    <r>
      <t xml:space="preserve">食数
</t>
    </r>
    <r>
      <rPr>
        <sz val="9"/>
        <rFont val="ＭＳ Ｐ明朝"/>
        <family val="1"/>
        <charset val="128"/>
      </rPr>
      <t>(1日当たり平均食数)　(食)</t>
    </r>
    <rPh sb="0" eb="1">
      <t>ショク</t>
    </rPh>
    <rPh sb="1" eb="2">
      <t>スウ</t>
    </rPh>
    <rPh sb="5" eb="6">
      <t>ニチ</t>
    </rPh>
    <rPh sb="6" eb="7">
      <t>ア</t>
    </rPh>
    <rPh sb="9" eb="11">
      <t>ヘイキン</t>
    </rPh>
    <rPh sb="11" eb="12">
      <t>ショク</t>
    </rPh>
    <rPh sb="12" eb="13">
      <t>スウ</t>
    </rPh>
    <rPh sb="16" eb="17">
      <t>ショク</t>
    </rPh>
    <phoneticPr fontId="2"/>
  </si>
  <si>
    <t>%</t>
    <phoneticPr fontId="2"/>
  </si>
  <si>
    <t>4その他(</t>
    <rPh sb="3" eb="4">
      <t>タ</t>
    </rPh>
    <phoneticPr fontId="2"/>
  </si>
  <si>
    <t>:</t>
    <phoneticPr fontId="2"/>
  </si>
  <si>
    <t>・</t>
    <phoneticPr fontId="2"/>
  </si>
  <si>
    <t>給食形態</t>
    <rPh sb="0" eb="2">
      <t>キュウショク</t>
    </rPh>
    <rPh sb="2" eb="4">
      <t>ケイタイ</t>
    </rPh>
    <phoneticPr fontId="2"/>
  </si>
  <si>
    <t>単一定食(</t>
    <rPh sb="0" eb="2">
      <t>タンイチ</t>
    </rPh>
    <rPh sb="2" eb="4">
      <t>テイショク</t>
    </rPh>
    <phoneticPr fontId="2"/>
  </si>
  <si>
    <t>)食</t>
    <rPh sb="1" eb="2">
      <t>ショク</t>
    </rPh>
    <phoneticPr fontId="2"/>
  </si>
  <si>
    <t>複数定食(</t>
    <rPh sb="0" eb="2">
      <t>フクスウ</t>
    </rPh>
    <rPh sb="2" eb="4">
      <t>テイショク</t>
    </rPh>
    <phoneticPr fontId="2"/>
  </si>
  <si>
    <t>)種類</t>
    <rPh sb="1" eb="3">
      <t>シュルイ</t>
    </rPh>
    <phoneticPr fontId="2"/>
  </si>
  <si>
    <t>(</t>
    <phoneticPr fontId="2"/>
  </si>
  <si>
    <t>アラカルト(</t>
    <phoneticPr fontId="2"/>
  </si>
  <si>
    <t>麺類</t>
    <rPh sb="0" eb="2">
      <t>メンルイ</t>
    </rPh>
    <phoneticPr fontId="2"/>
  </si>
  <si>
    <t>丼物</t>
    <rPh sb="0" eb="1">
      <t>ドン</t>
    </rPh>
    <rPh sb="1" eb="2">
      <t>モノ</t>
    </rPh>
    <phoneticPr fontId="2"/>
  </si>
  <si>
    <t>主食(</t>
    <rPh sb="0" eb="2">
      <t>シュショク</t>
    </rPh>
    <phoneticPr fontId="2"/>
  </si>
  <si>
    <t>品</t>
    <rPh sb="0" eb="1">
      <t>シナ</t>
    </rPh>
    <phoneticPr fontId="2"/>
  </si>
  <si>
    <t>食)</t>
    <rPh sb="0" eb="1">
      <t>ショク</t>
    </rPh>
    <phoneticPr fontId="2"/>
  </si>
  <si>
    <t>副食(</t>
    <rPh sb="0" eb="2">
      <t>フクショク</t>
    </rPh>
    <phoneticPr fontId="2"/>
  </si>
  <si>
    <t>主菜(</t>
    <rPh sb="0" eb="1">
      <t>シュ</t>
    </rPh>
    <rPh sb="1" eb="2">
      <t>サイ</t>
    </rPh>
    <phoneticPr fontId="2"/>
  </si>
  <si>
    <t>・副菜(</t>
    <rPh sb="1" eb="2">
      <t>フク</t>
    </rPh>
    <rPh sb="2" eb="3">
      <t>サイ</t>
    </rPh>
    <phoneticPr fontId="2"/>
  </si>
  <si>
    <t>食))</t>
    <rPh sb="0" eb="1">
      <t>ショク</t>
    </rPh>
    <phoneticPr fontId="2"/>
  </si>
  <si>
    <t>施設側</t>
    <rPh sb="0" eb="2">
      <t>シセツ</t>
    </rPh>
    <rPh sb="2" eb="3">
      <t>ガワ</t>
    </rPh>
    <phoneticPr fontId="2"/>
  </si>
  <si>
    <t>受託側</t>
    <rPh sb="0" eb="2">
      <t>ジュタク</t>
    </rPh>
    <rPh sb="2" eb="3">
      <t>ガワ</t>
    </rPh>
    <phoneticPr fontId="2"/>
  </si>
  <si>
    <t>カレー</t>
    <phoneticPr fontId="2"/>
  </si>
  <si>
    <t>))</t>
    <phoneticPr fontId="2"/>
  </si>
  <si>
    <t>カフェテリア</t>
    <phoneticPr fontId="2"/>
  </si>
  <si>
    <t>1人(</t>
    <phoneticPr fontId="2"/>
  </si>
  <si>
    <t>献立表掲示</t>
    <rPh sb="0" eb="2">
      <t>コンダテ</t>
    </rPh>
    <rPh sb="2" eb="3">
      <t>ヒョウ</t>
    </rPh>
    <rPh sb="3" eb="5">
      <t>ケイジ</t>
    </rPh>
    <phoneticPr fontId="2"/>
  </si>
  <si>
    <t>ポスター</t>
    <phoneticPr fontId="2"/>
  </si>
  <si>
    <t>リーフレット</t>
    <phoneticPr fontId="2"/>
  </si>
  <si>
    <t>食卓メモ</t>
    <rPh sb="0" eb="2">
      <t>ショクタク</t>
    </rPh>
    <phoneticPr fontId="2"/>
  </si>
  <si>
    <t>部門名</t>
    <phoneticPr fontId="2"/>
  </si>
  <si>
    <t>健康増進法第21条第1項による指定</t>
    <rPh sb="0" eb="2">
      <t>ケンコウ</t>
    </rPh>
    <rPh sb="2" eb="4">
      <t>ゾウシン</t>
    </rPh>
    <rPh sb="4" eb="5">
      <t>ホウ</t>
    </rPh>
    <rPh sb="5" eb="6">
      <t>ダイ</t>
    </rPh>
    <rPh sb="8" eb="9">
      <t>ジョウ</t>
    </rPh>
    <rPh sb="9" eb="10">
      <t>ダイ</t>
    </rPh>
    <rPh sb="11" eb="12">
      <t>コウ</t>
    </rPh>
    <rPh sb="15" eb="17">
      <t>シテイ</t>
    </rPh>
    <phoneticPr fontId="2"/>
  </si>
  <si>
    <t>栄養管理部門の理念・方針</t>
    <rPh sb="0" eb="2">
      <t>エイヨウ</t>
    </rPh>
    <rPh sb="2" eb="4">
      <t>カンリ</t>
    </rPh>
    <rPh sb="4" eb="6">
      <t>ブモン</t>
    </rPh>
    <rPh sb="7" eb="9">
      <t>リネン</t>
    </rPh>
    <rPh sb="10" eb="12">
      <t>ホウシン</t>
    </rPh>
    <phoneticPr fontId="2"/>
  </si>
  <si>
    <t>・目標</t>
    <rPh sb="1" eb="3">
      <t>モクヒョウ</t>
    </rPh>
    <phoneticPr fontId="2"/>
  </si>
  <si>
    <t>給食及び栄養管理に関する課題及び問題の検討</t>
    <rPh sb="0" eb="2">
      <t>キュウショク</t>
    </rPh>
    <rPh sb="2" eb="3">
      <t>オヨ</t>
    </rPh>
    <rPh sb="4" eb="6">
      <t>エイヨウ</t>
    </rPh>
    <rPh sb="6" eb="8">
      <t>カンリ</t>
    </rPh>
    <rPh sb="9" eb="10">
      <t>カン</t>
    </rPh>
    <rPh sb="12" eb="14">
      <t>カダイ</t>
    </rPh>
    <rPh sb="14" eb="15">
      <t>オヨ</t>
    </rPh>
    <rPh sb="16" eb="18">
      <t>モンダイ</t>
    </rPh>
    <rPh sb="19" eb="21">
      <t>ケントウ</t>
    </rPh>
    <phoneticPr fontId="2"/>
  </si>
  <si>
    <t>乳　　　　　類</t>
    <phoneticPr fontId="2"/>
  </si>
  <si>
    <t>【健康・栄養情報の提供方法】</t>
    <rPh sb="1" eb="3">
      <t>ケンコウ</t>
    </rPh>
    <rPh sb="4" eb="6">
      <t>エイヨウ</t>
    </rPh>
    <rPh sb="6" eb="8">
      <t>ジョウホウ</t>
    </rPh>
    <rPh sb="9" eb="11">
      <t>テイキョウ</t>
    </rPh>
    <rPh sb="11" eb="13">
      <t>ホウホウ</t>
    </rPh>
    <phoneticPr fontId="2"/>
  </si>
  <si>
    <t>施設区分</t>
    <rPh sb="0" eb="2">
      <t>シセツ</t>
    </rPh>
    <rPh sb="2" eb="4">
      <t>クブン</t>
    </rPh>
    <phoneticPr fontId="2"/>
  </si>
  <si>
    <t>提出日</t>
    <rPh sb="0" eb="2">
      <t>テイシュツ</t>
    </rPh>
    <rPh sb="2" eb="3">
      <t>ビ</t>
    </rPh>
    <phoneticPr fontId="2"/>
  </si>
  <si>
    <t>提出先</t>
    <rPh sb="0" eb="2">
      <t>テイシュツ</t>
    </rPh>
    <rPh sb="2" eb="3">
      <t>サキ</t>
    </rPh>
    <phoneticPr fontId="2"/>
  </si>
  <si>
    <t>施設の基本情報</t>
    <rPh sb="0" eb="2">
      <t>シセツ</t>
    </rPh>
    <rPh sb="3" eb="5">
      <t>キホン</t>
    </rPh>
    <rPh sb="5" eb="7">
      <t>ジョウホウ</t>
    </rPh>
    <phoneticPr fontId="2"/>
  </si>
  <si>
    <t>管理者職名</t>
    <rPh sb="0" eb="3">
      <t>カンリシャ</t>
    </rPh>
    <rPh sb="3" eb="5">
      <t>ショクメイ</t>
    </rPh>
    <phoneticPr fontId="2"/>
  </si>
  <si>
    <t>健康増進法第21条第1項による指定(管理栄養士配置指定)</t>
    <rPh sb="0" eb="2">
      <t>ケンコウ</t>
    </rPh>
    <rPh sb="2" eb="4">
      <t>ゾウシン</t>
    </rPh>
    <rPh sb="4" eb="5">
      <t>ホウ</t>
    </rPh>
    <rPh sb="5" eb="6">
      <t>ダイ</t>
    </rPh>
    <rPh sb="8" eb="9">
      <t>ジョウ</t>
    </rPh>
    <rPh sb="9" eb="10">
      <t>ダイ</t>
    </rPh>
    <rPh sb="11" eb="12">
      <t>コウ</t>
    </rPh>
    <rPh sb="15" eb="17">
      <t>シテイ</t>
    </rPh>
    <rPh sb="18" eb="20">
      <t>カンリ</t>
    </rPh>
    <rPh sb="20" eb="23">
      <t>エイヨウシ</t>
    </rPh>
    <rPh sb="23" eb="25">
      <t>ハイチ</t>
    </rPh>
    <rPh sb="25" eb="27">
      <t>シテイ</t>
    </rPh>
    <phoneticPr fontId="2"/>
  </si>
  <si>
    <t>有/無</t>
    <rPh sb="0" eb="1">
      <t>アリ</t>
    </rPh>
    <rPh sb="2" eb="3">
      <t>ナシ</t>
    </rPh>
    <phoneticPr fontId="2"/>
  </si>
  <si>
    <t>その他(内容)</t>
    <rPh sb="2" eb="3">
      <t>タ</t>
    </rPh>
    <rPh sb="4" eb="6">
      <t>ナイヨウ</t>
    </rPh>
    <phoneticPr fontId="2"/>
  </si>
  <si>
    <t>組織(栄養管理・給食部門の位置づけ等)</t>
  </si>
  <si>
    <t>組織上の位置付け(部門選択)</t>
    <rPh sb="0" eb="2">
      <t>ソシキ</t>
    </rPh>
    <rPh sb="2" eb="3">
      <t>ジョウ</t>
    </rPh>
    <rPh sb="4" eb="7">
      <t>イチヅ</t>
    </rPh>
    <rPh sb="9" eb="11">
      <t>ブモン</t>
    </rPh>
    <rPh sb="11" eb="13">
      <t>センタク</t>
    </rPh>
    <phoneticPr fontId="2"/>
  </si>
  <si>
    <t>責任者職名</t>
    <rPh sb="0" eb="3">
      <t>セキニンシャ</t>
    </rPh>
    <rPh sb="3" eb="5">
      <t>ショクメイ</t>
    </rPh>
    <phoneticPr fontId="2"/>
  </si>
  <si>
    <t>電話番号</t>
    <rPh sb="0" eb="2">
      <t>デンワ</t>
    </rPh>
    <rPh sb="2" eb="4">
      <t>バンゴウ</t>
    </rPh>
    <phoneticPr fontId="2"/>
  </si>
  <si>
    <t>FAX番号</t>
    <rPh sb="3" eb="5">
      <t>バンゴウ</t>
    </rPh>
    <phoneticPr fontId="2"/>
  </si>
  <si>
    <t>組織図の有/無</t>
    <rPh sb="0" eb="3">
      <t>ソシキズ</t>
    </rPh>
    <phoneticPr fontId="2"/>
  </si>
  <si>
    <t>栄養管理等について検討する会議の有無</t>
    <rPh sb="0" eb="2">
      <t>エイヨウ</t>
    </rPh>
    <rPh sb="2" eb="5">
      <t>カンリトウ</t>
    </rPh>
    <rPh sb="9" eb="11">
      <t>ケントウ</t>
    </rPh>
    <rPh sb="13" eb="15">
      <t>カイギ</t>
    </rPh>
    <phoneticPr fontId="2"/>
  </si>
  <si>
    <t>実施回数</t>
    <rPh sb="0" eb="2">
      <t>ジッシ</t>
    </rPh>
    <rPh sb="2" eb="4">
      <t>カイスウ</t>
    </rPh>
    <phoneticPr fontId="2"/>
  </si>
  <si>
    <t>栄養管理等について検討する会議の構成職種</t>
    <rPh sb="0" eb="2">
      <t>エイヨウ</t>
    </rPh>
    <rPh sb="2" eb="5">
      <t>カンリトウ</t>
    </rPh>
    <rPh sb="9" eb="11">
      <t>ケントウ</t>
    </rPh>
    <rPh sb="13" eb="15">
      <t>カイギ</t>
    </rPh>
    <rPh sb="16" eb="18">
      <t>コウセイ</t>
    </rPh>
    <rPh sb="18" eb="20">
      <t>ショクシュ</t>
    </rPh>
    <phoneticPr fontId="2"/>
  </si>
  <si>
    <t>構成職種の合計数</t>
    <rPh sb="0" eb="2">
      <t>コウセイ</t>
    </rPh>
    <rPh sb="2" eb="4">
      <t>ショクシュ</t>
    </rPh>
    <rPh sb="5" eb="7">
      <t>ゴウケイ</t>
    </rPh>
    <rPh sb="7" eb="8">
      <t>カズ</t>
    </rPh>
    <phoneticPr fontId="2"/>
  </si>
  <si>
    <t>栄養管理等について検討する会議の目的</t>
    <rPh sb="0" eb="2">
      <t>エイヨウ</t>
    </rPh>
    <rPh sb="2" eb="5">
      <t>カンリトウ</t>
    </rPh>
    <rPh sb="9" eb="11">
      <t>ケントウ</t>
    </rPh>
    <rPh sb="13" eb="15">
      <t>カイギ</t>
    </rPh>
    <rPh sb="16" eb="18">
      <t>モクテキ</t>
    </rPh>
    <phoneticPr fontId="2"/>
  </si>
  <si>
    <t>運営方式</t>
    <rPh sb="0" eb="2">
      <t>ウンエイ</t>
    </rPh>
    <rPh sb="2" eb="4">
      <t>ホウシキ</t>
    </rPh>
    <phoneticPr fontId="2"/>
  </si>
  <si>
    <t>直営・委託</t>
    <rPh sb="0" eb="2">
      <t>チョクエイ</t>
    </rPh>
    <rPh sb="3" eb="5">
      <t>イタク</t>
    </rPh>
    <phoneticPr fontId="2"/>
  </si>
  <si>
    <t>委託先</t>
    <rPh sb="0" eb="3">
      <t>イタクサキ</t>
    </rPh>
    <phoneticPr fontId="2"/>
  </si>
  <si>
    <t>名称</t>
    <rPh sb="0" eb="2">
      <t>メイショウ</t>
    </rPh>
    <phoneticPr fontId="2"/>
  </si>
  <si>
    <t>所在地(郵便番号)</t>
    <rPh sb="0" eb="3">
      <t>ショザイチ</t>
    </rPh>
    <rPh sb="4" eb="8">
      <t>ユウビンバンゴウ</t>
    </rPh>
    <phoneticPr fontId="2"/>
  </si>
  <si>
    <t>代表者(職名)</t>
    <rPh sb="0" eb="3">
      <t>ダイヒョウシャ</t>
    </rPh>
    <rPh sb="4" eb="6">
      <t>ショクメイ</t>
    </rPh>
    <phoneticPr fontId="2"/>
  </si>
  <si>
    <t>施設担当責任者(職名)</t>
    <rPh sb="0" eb="2">
      <t>シセツ</t>
    </rPh>
    <rPh sb="2" eb="4">
      <t>タントウ</t>
    </rPh>
    <rPh sb="4" eb="7">
      <t>セキニンシャ</t>
    </rPh>
    <rPh sb="8" eb="10">
      <t>ショクメイ</t>
    </rPh>
    <phoneticPr fontId="2"/>
  </si>
  <si>
    <t>委託内容</t>
    <rPh sb="0" eb="2">
      <t>イタク</t>
    </rPh>
    <rPh sb="2" eb="4">
      <t>ナイヨウ</t>
    </rPh>
    <phoneticPr fontId="2"/>
  </si>
  <si>
    <t>従事者(管理栄養士又は栄養士の配置状況)</t>
    <rPh sb="0" eb="3">
      <t>ジュウジシャ</t>
    </rPh>
    <rPh sb="4" eb="6">
      <t>カンリ</t>
    </rPh>
    <rPh sb="6" eb="9">
      <t>エイヨウシ</t>
    </rPh>
    <rPh sb="9" eb="10">
      <t>マタ</t>
    </rPh>
    <rPh sb="11" eb="13">
      <t>エイヨウ</t>
    </rPh>
    <rPh sb="13" eb="14">
      <t>シ</t>
    </rPh>
    <rPh sb="15" eb="17">
      <t>ハイチ</t>
    </rPh>
    <rPh sb="17" eb="19">
      <t>ジョウキョウ</t>
    </rPh>
    <phoneticPr fontId="2"/>
  </si>
  <si>
    <t>管理栄養士又は栄養士の氏名</t>
    <rPh sb="0" eb="2">
      <t>カンリ</t>
    </rPh>
    <rPh sb="2" eb="5">
      <t>エイヨウシ</t>
    </rPh>
    <rPh sb="5" eb="6">
      <t>マタ</t>
    </rPh>
    <rPh sb="7" eb="9">
      <t>エイヨウ</t>
    </rPh>
    <rPh sb="9" eb="10">
      <t>シ</t>
    </rPh>
    <rPh sb="11" eb="13">
      <t>シメイ</t>
    </rPh>
    <phoneticPr fontId="2"/>
  </si>
  <si>
    <t>免許の種類</t>
    <rPh sb="0" eb="2">
      <t>メンキョ</t>
    </rPh>
    <rPh sb="3" eb="5">
      <t>シュルイ</t>
    </rPh>
    <phoneticPr fontId="2"/>
  </si>
  <si>
    <t>勤務形態（専任・兼任）</t>
    <rPh sb="0" eb="2">
      <t>キンム</t>
    </rPh>
    <rPh sb="2" eb="4">
      <t>ケイタイ</t>
    </rPh>
    <rPh sb="5" eb="7">
      <t>センニン</t>
    </rPh>
    <rPh sb="8" eb="10">
      <t>ケンニン</t>
    </rPh>
    <phoneticPr fontId="2"/>
  </si>
  <si>
    <t>従事者人数(給食部門全員)</t>
    <rPh sb="0" eb="3">
      <t>ジュウジシャ</t>
    </rPh>
    <rPh sb="3" eb="4">
      <t>ニン</t>
    </rPh>
    <rPh sb="4" eb="5">
      <t>スウ</t>
    </rPh>
    <rPh sb="6" eb="8">
      <t>キュウショク</t>
    </rPh>
    <rPh sb="8" eb="10">
      <t>ブモン</t>
    </rPh>
    <rPh sb="10" eb="12">
      <t>ゼンイン</t>
    </rPh>
    <phoneticPr fontId="2"/>
  </si>
  <si>
    <t>管理栄養士(施設側・常勤)</t>
    <rPh sb="0" eb="2">
      <t>カンリ</t>
    </rPh>
    <rPh sb="2" eb="5">
      <t>エイヨウシ</t>
    </rPh>
    <rPh sb="6" eb="8">
      <t>シセツ</t>
    </rPh>
    <rPh sb="8" eb="9">
      <t>ガワ</t>
    </rPh>
    <rPh sb="10" eb="12">
      <t>ジョウキン</t>
    </rPh>
    <phoneticPr fontId="2"/>
  </si>
  <si>
    <t>栄養士(施設側・常勤)</t>
    <rPh sb="0" eb="3">
      <t>エイヨウシ</t>
    </rPh>
    <rPh sb="4" eb="6">
      <t>シセツ</t>
    </rPh>
    <rPh sb="6" eb="7">
      <t>ガワ</t>
    </rPh>
    <rPh sb="8" eb="10">
      <t>ジョウキン</t>
    </rPh>
    <phoneticPr fontId="2"/>
  </si>
  <si>
    <t>調理員(施設側・常勤)</t>
    <rPh sb="4" eb="6">
      <t>シセツ</t>
    </rPh>
    <rPh sb="6" eb="7">
      <t>ガワ</t>
    </rPh>
    <rPh sb="8" eb="10">
      <t>ジョウキン</t>
    </rPh>
    <phoneticPr fontId="2"/>
  </si>
  <si>
    <t>給食事務(施設側・常勤)</t>
    <rPh sb="5" eb="7">
      <t>シセツ</t>
    </rPh>
    <rPh sb="7" eb="8">
      <t>ガワ</t>
    </rPh>
    <rPh sb="9" eb="11">
      <t>ジョウキン</t>
    </rPh>
    <phoneticPr fontId="2"/>
  </si>
  <si>
    <t>合計(施設側・常勤)</t>
    <rPh sb="3" eb="5">
      <t>シセツ</t>
    </rPh>
    <rPh sb="5" eb="6">
      <t>ガワ</t>
    </rPh>
    <rPh sb="7" eb="9">
      <t>ジョウキン</t>
    </rPh>
    <phoneticPr fontId="2"/>
  </si>
  <si>
    <t>食数(1日当たり平均食数)</t>
    <rPh sb="0" eb="1">
      <t>ショク</t>
    </rPh>
    <rPh sb="1" eb="2">
      <t>スウ</t>
    </rPh>
    <rPh sb="4" eb="5">
      <t>ニチ</t>
    </rPh>
    <rPh sb="5" eb="6">
      <t>ア</t>
    </rPh>
    <rPh sb="8" eb="10">
      <t>ヘイキン</t>
    </rPh>
    <rPh sb="10" eb="11">
      <t>ショク</t>
    </rPh>
    <rPh sb="11" eb="12">
      <t>スウ</t>
    </rPh>
    <phoneticPr fontId="2"/>
  </si>
  <si>
    <t>合計(1日の提供食数総計)</t>
    <rPh sb="0" eb="2">
      <t>ゴウケイ</t>
    </rPh>
    <rPh sb="4" eb="5">
      <t>ニチ</t>
    </rPh>
    <rPh sb="6" eb="8">
      <t>テイキョウ</t>
    </rPh>
    <rPh sb="8" eb="9">
      <t>ショク</t>
    </rPh>
    <rPh sb="9" eb="10">
      <t>スウ</t>
    </rPh>
    <rPh sb="10" eb="12">
      <t>ソウケイ</t>
    </rPh>
    <phoneticPr fontId="2"/>
  </si>
  <si>
    <t>対象者(利用者)の把握の有無</t>
    <rPh sb="0" eb="3">
      <t>タイショウシャ</t>
    </rPh>
    <rPh sb="4" eb="7">
      <t>リヨウシャ</t>
    </rPh>
    <rPh sb="9" eb="11">
      <t>ハアク</t>
    </rPh>
    <phoneticPr fontId="2"/>
  </si>
  <si>
    <t>把握の有/無</t>
    <rPh sb="0" eb="2">
      <t>ハアク</t>
    </rPh>
    <phoneticPr fontId="2"/>
  </si>
  <si>
    <t>把握時期(年月)</t>
    <rPh sb="0" eb="2">
      <t>ハアク</t>
    </rPh>
    <rPh sb="2" eb="4">
      <t>ジキ</t>
    </rPh>
    <rPh sb="5" eb="7">
      <t>ネンゲツ</t>
    </rPh>
    <phoneticPr fontId="2"/>
  </si>
  <si>
    <t>対象者(利用者)の把握の結果</t>
    <rPh sb="0" eb="3">
      <t>タイショウシャ</t>
    </rPh>
    <rPh sb="4" eb="7">
      <t>リヨウシャ</t>
    </rPh>
    <rPh sb="9" eb="11">
      <t>ハアク</t>
    </rPh>
    <rPh sb="12" eb="14">
      <t>ケッカ</t>
    </rPh>
    <phoneticPr fontId="2"/>
  </si>
  <si>
    <t>身長の把握の有/無</t>
    <rPh sb="0" eb="2">
      <t>シンチョウ</t>
    </rPh>
    <rPh sb="3" eb="5">
      <t>ハアク</t>
    </rPh>
    <phoneticPr fontId="2"/>
  </si>
  <si>
    <t>体重の把握の有/無</t>
    <rPh sb="0" eb="2">
      <t>タイジュウ</t>
    </rPh>
    <rPh sb="3" eb="5">
      <t>ハアク</t>
    </rPh>
    <phoneticPr fontId="2"/>
  </si>
  <si>
    <t>肥満に該当する者の割合</t>
    <rPh sb="0" eb="2">
      <t>ヒマン</t>
    </rPh>
    <rPh sb="3" eb="5">
      <t>ガイトウ</t>
    </rPh>
    <rPh sb="7" eb="8">
      <t>モノ</t>
    </rPh>
    <rPh sb="9" eb="11">
      <t>ワリアイ</t>
    </rPh>
    <phoneticPr fontId="2"/>
  </si>
  <si>
    <t>やせに該当する者の割合</t>
    <rPh sb="3" eb="5">
      <t>ガイトウ</t>
    </rPh>
    <rPh sb="7" eb="8">
      <t>モノ</t>
    </rPh>
    <rPh sb="9" eb="11">
      <t>ワリアイ</t>
    </rPh>
    <phoneticPr fontId="2"/>
  </si>
  <si>
    <t>脂質異常症に該当する者の割合</t>
    <rPh sb="0" eb="2">
      <t>シシツ</t>
    </rPh>
    <rPh sb="2" eb="4">
      <t>イジョウ</t>
    </rPh>
    <rPh sb="4" eb="5">
      <t>ショウ</t>
    </rPh>
    <rPh sb="6" eb="8">
      <t>ガイトウ</t>
    </rPh>
    <rPh sb="10" eb="11">
      <t>モノ</t>
    </rPh>
    <rPh sb="12" eb="14">
      <t>ワリアイ</t>
    </rPh>
    <phoneticPr fontId="2"/>
  </si>
  <si>
    <t>高血圧症に該当する者の割合</t>
    <rPh sb="0" eb="4">
      <t>コウケツアツショウ</t>
    </rPh>
    <rPh sb="5" eb="7">
      <t>ガイトウ</t>
    </rPh>
    <rPh sb="9" eb="10">
      <t>モノ</t>
    </rPh>
    <rPh sb="11" eb="13">
      <t>ワリアイ</t>
    </rPh>
    <phoneticPr fontId="2"/>
  </si>
  <si>
    <t>糖尿病に該当する者の割合</t>
    <rPh sb="0" eb="3">
      <t>トウニョウビョウ</t>
    </rPh>
    <rPh sb="4" eb="6">
      <t>ガイトウ</t>
    </rPh>
    <rPh sb="8" eb="9">
      <t>モノ</t>
    </rPh>
    <rPh sb="10" eb="12">
      <t>ワリアイ</t>
    </rPh>
    <phoneticPr fontId="2"/>
  </si>
  <si>
    <t>その他の疾病状況(内容)</t>
    <rPh sb="2" eb="3">
      <t>タ</t>
    </rPh>
    <rPh sb="4" eb="6">
      <t>シッペイ</t>
    </rPh>
    <rPh sb="6" eb="8">
      <t>ジョウキョウ</t>
    </rPh>
    <rPh sb="9" eb="11">
      <t>ナイヨウ</t>
    </rPh>
    <phoneticPr fontId="2"/>
  </si>
  <si>
    <t>その他の疾病に該当する者の割合</t>
    <rPh sb="2" eb="3">
      <t>タ</t>
    </rPh>
    <rPh sb="4" eb="6">
      <t>シッペイ</t>
    </rPh>
    <rPh sb="7" eb="9">
      <t>ガイトウ</t>
    </rPh>
    <rPh sb="11" eb="12">
      <t>モノ</t>
    </rPh>
    <rPh sb="13" eb="15">
      <t>ワリアイ</t>
    </rPh>
    <phoneticPr fontId="2"/>
  </si>
  <si>
    <t>給食の利用率</t>
    <rPh sb="0" eb="2">
      <t>キュウショク</t>
    </rPh>
    <rPh sb="3" eb="6">
      <t>リヨウリツ</t>
    </rPh>
    <phoneticPr fontId="2"/>
  </si>
  <si>
    <t>利用率</t>
    <rPh sb="0" eb="3">
      <t>リヨウリツ</t>
    </rPh>
    <phoneticPr fontId="2"/>
  </si>
  <si>
    <t>利用者数</t>
    <rPh sb="0" eb="3">
      <t>リヨウシャ</t>
    </rPh>
    <rPh sb="3" eb="4">
      <t>スウ</t>
    </rPh>
    <phoneticPr fontId="2"/>
  </si>
  <si>
    <t>対象者数</t>
    <rPh sb="0" eb="3">
      <t>タイショウシャ</t>
    </rPh>
    <rPh sb="3" eb="4">
      <t>スウ</t>
    </rPh>
    <phoneticPr fontId="2"/>
  </si>
  <si>
    <t>摂取量の調査実施の有無</t>
    <rPh sb="0" eb="2">
      <t>セッシュ</t>
    </rPh>
    <rPh sb="2" eb="3">
      <t>リョウ</t>
    </rPh>
    <rPh sb="4" eb="6">
      <t>チョウサ</t>
    </rPh>
    <rPh sb="6" eb="8">
      <t>ジッシ</t>
    </rPh>
    <phoneticPr fontId="2"/>
  </si>
  <si>
    <t>有/無</t>
    <rPh sb="0" eb="1">
      <t>タモツ</t>
    </rPh>
    <phoneticPr fontId="2"/>
  </si>
  <si>
    <t>摂取量の調査の方法</t>
    <rPh sb="0" eb="2">
      <t>セッシュ</t>
    </rPh>
    <rPh sb="2" eb="3">
      <t>リョウ</t>
    </rPh>
    <rPh sb="4" eb="6">
      <t>チョウサ</t>
    </rPh>
    <rPh sb="7" eb="9">
      <t>ホウホウ</t>
    </rPh>
    <phoneticPr fontId="2"/>
  </si>
  <si>
    <t>残菜の調査(有/無）</t>
    <rPh sb="0" eb="1">
      <t>ザン</t>
    </rPh>
    <rPh sb="1" eb="2">
      <t>サイ</t>
    </rPh>
    <rPh sb="3" eb="5">
      <t>チョウサ</t>
    </rPh>
    <rPh sb="6" eb="7">
      <t>ア</t>
    </rPh>
    <rPh sb="8" eb="9">
      <t>ナ</t>
    </rPh>
    <phoneticPr fontId="2"/>
  </si>
  <si>
    <t>摂取量の調査（有/無）</t>
    <rPh sb="0" eb="2">
      <t>セッシュ</t>
    </rPh>
    <rPh sb="2" eb="3">
      <t>リョウ</t>
    </rPh>
    <rPh sb="4" eb="6">
      <t>チョウサ</t>
    </rPh>
    <rPh sb="7" eb="8">
      <t>ア</t>
    </rPh>
    <rPh sb="9" eb="10">
      <t>ナ</t>
    </rPh>
    <phoneticPr fontId="2"/>
  </si>
  <si>
    <t>給食形態等</t>
    <rPh sb="0" eb="2">
      <t>キュウショク</t>
    </rPh>
    <rPh sb="2" eb="4">
      <t>ケイタイ</t>
    </rPh>
    <rPh sb="4" eb="5">
      <t>トウ</t>
    </rPh>
    <phoneticPr fontId="2"/>
  </si>
  <si>
    <t>単一定食(有/無)</t>
    <rPh sb="0" eb="2">
      <t>タンイツ</t>
    </rPh>
    <rPh sb="2" eb="4">
      <t>テイショク</t>
    </rPh>
    <rPh sb="5" eb="6">
      <t>アリ</t>
    </rPh>
    <rPh sb="7" eb="8">
      <t>ナシ</t>
    </rPh>
    <phoneticPr fontId="2"/>
  </si>
  <si>
    <t>複数定食(有/無)</t>
    <rPh sb="0" eb="2">
      <t>フクスウ</t>
    </rPh>
    <rPh sb="2" eb="4">
      <t>テイショク</t>
    </rPh>
    <rPh sb="5" eb="6">
      <t>アリ</t>
    </rPh>
    <rPh sb="7" eb="8">
      <t>ナシ</t>
    </rPh>
    <phoneticPr fontId="2"/>
  </si>
  <si>
    <t>アラカルト(有/無)</t>
    <rPh sb="6" eb="7">
      <t>アリ</t>
    </rPh>
    <rPh sb="8" eb="9">
      <t>ナシ</t>
    </rPh>
    <phoneticPr fontId="2"/>
  </si>
  <si>
    <t>カフェテリア(有/無)</t>
    <rPh sb="7" eb="8">
      <t>アリ</t>
    </rPh>
    <rPh sb="9" eb="10">
      <t>ナシ</t>
    </rPh>
    <phoneticPr fontId="2"/>
  </si>
  <si>
    <t>給食量の調整</t>
    <rPh sb="0" eb="2">
      <t>キュウショク</t>
    </rPh>
    <rPh sb="2" eb="3">
      <t>リョウ</t>
    </rPh>
    <rPh sb="4" eb="6">
      <t>チョウセイ</t>
    </rPh>
    <phoneticPr fontId="2"/>
  </si>
  <si>
    <t>主食量の調整の有/無</t>
    <rPh sb="0" eb="2">
      <t>シュショク</t>
    </rPh>
    <rPh sb="2" eb="3">
      <t>リョウ</t>
    </rPh>
    <rPh sb="4" eb="6">
      <t>チョウセイ</t>
    </rPh>
    <phoneticPr fontId="2"/>
  </si>
  <si>
    <t>主食量の種類数(調整有の場合のみ)</t>
    <rPh sb="0" eb="2">
      <t>シュショク</t>
    </rPh>
    <rPh sb="2" eb="3">
      <t>リョウ</t>
    </rPh>
    <rPh sb="4" eb="6">
      <t>シュルイ</t>
    </rPh>
    <rPh sb="6" eb="7">
      <t>スウ</t>
    </rPh>
    <rPh sb="8" eb="10">
      <t>チョウセイ</t>
    </rPh>
    <rPh sb="10" eb="11">
      <t>アリ</t>
    </rPh>
    <rPh sb="12" eb="14">
      <t>バアイ</t>
    </rPh>
    <phoneticPr fontId="2"/>
  </si>
  <si>
    <t>副食量の種類数(調整有の場合のみ)</t>
    <rPh sb="0" eb="1">
      <t>フク</t>
    </rPh>
    <rPh sb="1" eb="2">
      <t>ショク</t>
    </rPh>
    <rPh sb="2" eb="3">
      <t>リョウ</t>
    </rPh>
    <rPh sb="4" eb="6">
      <t>シュルイ</t>
    </rPh>
    <rPh sb="6" eb="7">
      <t>スウ</t>
    </rPh>
    <rPh sb="8" eb="10">
      <t>チョウセイ</t>
    </rPh>
    <rPh sb="10" eb="11">
      <t>アリ</t>
    </rPh>
    <rPh sb="12" eb="14">
      <t>バアイ</t>
    </rPh>
    <phoneticPr fontId="2"/>
  </si>
  <si>
    <t>平均提供食品量・平均栄養量の単位</t>
    <rPh sb="0" eb="2">
      <t>ヘイキン</t>
    </rPh>
    <rPh sb="2" eb="4">
      <t>テイキョウ</t>
    </rPh>
    <rPh sb="4" eb="6">
      <t>ショクヒン</t>
    </rPh>
    <rPh sb="6" eb="7">
      <t>リョウ</t>
    </rPh>
    <rPh sb="8" eb="10">
      <t>ヘイキン</t>
    </rPh>
    <rPh sb="10" eb="12">
      <t>エイヨウ</t>
    </rPh>
    <rPh sb="12" eb="13">
      <t>リョウ</t>
    </rPh>
    <rPh sb="14" eb="16">
      <t>タンイ</t>
    </rPh>
    <phoneticPr fontId="2"/>
  </si>
  <si>
    <t>麺</t>
    <rPh sb="0" eb="1">
      <t>メン</t>
    </rPh>
    <phoneticPr fontId="2"/>
  </si>
  <si>
    <t>いも及びでんぷん類</t>
    <rPh sb="2" eb="3">
      <t>オヨ</t>
    </rPh>
    <rPh sb="8" eb="9">
      <t>ルイ</t>
    </rPh>
    <phoneticPr fontId="2"/>
  </si>
  <si>
    <t>砂糖及び甘味類</t>
    <rPh sb="0" eb="2">
      <t>サトウ</t>
    </rPh>
    <rPh sb="2" eb="3">
      <t>オヨ</t>
    </rPh>
    <rPh sb="4" eb="6">
      <t>カンミ</t>
    </rPh>
    <rPh sb="6" eb="7">
      <t>ルイ</t>
    </rPh>
    <phoneticPr fontId="2"/>
  </si>
  <si>
    <t>豆類</t>
    <rPh sb="0" eb="2">
      <t>マメルイ</t>
    </rPh>
    <phoneticPr fontId="2"/>
  </si>
  <si>
    <t>緑黄色野菜</t>
    <rPh sb="0" eb="3">
      <t>リョクオウショク</t>
    </rPh>
    <rPh sb="3" eb="5">
      <t>ヤサイ</t>
    </rPh>
    <phoneticPr fontId="2"/>
  </si>
  <si>
    <t>その他の野菜</t>
    <rPh sb="2" eb="3">
      <t>タ</t>
    </rPh>
    <rPh sb="4" eb="6">
      <t>ヤサイ</t>
    </rPh>
    <phoneticPr fontId="2"/>
  </si>
  <si>
    <t>野菜漬物類</t>
    <rPh sb="0" eb="2">
      <t>ヤサイ</t>
    </rPh>
    <rPh sb="2" eb="4">
      <t>ツケモノ</t>
    </rPh>
    <rPh sb="4" eb="5">
      <t>ルイ</t>
    </rPh>
    <phoneticPr fontId="2"/>
  </si>
  <si>
    <t>果実類</t>
    <rPh sb="0" eb="2">
      <t>カジツ</t>
    </rPh>
    <rPh sb="2" eb="3">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</si>
  <si>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</si>
  <si>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</si>
  <si>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</si>
  <si>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</si>
  <si>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ニュウ</t>
    </rPh>
    <rPh sb="1" eb="2">
      <t>ルイ</t>
    </rPh>
    <phoneticPr fontId="2"/>
  </si>
  <si>
    <t>油脂類</t>
    <rPh sb="0" eb="2">
      <t>ユシ</t>
    </rPh>
    <rPh sb="2" eb="3">
      <t>ルイ</t>
    </rPh>
    <phoneticPr fontId="2"/>
  </si>
  <si>
    <t>菓子類</t>
    <rPh sb="0" eb="3">
      <t>カシルイ</t>
    </rPh>
    <phoneticPr fontId="2"/>
  </si>
  <si>
    <t>調理加工食品類</t>
    <rPh sb="0" eb="2">
      <t>チョウリ</t>
    </rPh>
    <rPh sb="2" eb="4">
      <t>カコウ</t>
    </rPh>
    <rPh sb="4" eb="6">
      <t>ショクヒン</t>
    </rPh>
    <rPh sb="6" eb="7">
      <t>ルイ</t>
    </rPh>
    <phoneticPr fontId="2"/>
  </si>
  <si>
    <t>平均栄養量(目標栄養量)</t>
    <rPh sb="0" eb="2">
      <t>ヘイキン</t>
    </rPh>
    <rPh sb="2" eb="4">
      <t>エイヨウ</t>
    </rPh>
    <rPh sb="4" eb="5">
      <t>リョウ</t>
    </rPh>
    <rPh sb="6" eb="8">
      <t>モクヒョウ</t>
    </rPh>
    <rPh sb="8" eb="10">
      <t>エイヨウ</t>
    </rPh>
    <rPh sb="10" eb="11">
      <t>リョウ</t>
    </rPh>
    <phoneticPr fontId="2"/>
  </si>
  <si>
    <t>カルシウム</t>
    <phoneticPr fontId="2"/>
  </si>
  <si>
    <t>鉄</t>
    <rPh sb="0" eb="1">
      <t>テツ</t>
    </rPh>
    <phoneticPr fontId="2"/>
  </si>
  <si>
    <t>食物繊維</t>
    <rPh sb="0" eb="2">
      <t>ショクモツ</t>
    </rPh>
    <rPh sb="2" eb="4">
      <t>センイ</t>
    </rPh>
    <phoneticPr fontId="2"/>
  </si>
  <si>
    <t>塩分(食塩相当量)</t>
    <rPh sb="0" eb="2">
      <t>エンブン</t>
    </rPh>
    <rPh sb="3" eb="5">
      <t>ショクエン</t>
    </rPh>
    <rPh sb="5" eb="7">
      <t>ソウトウ</t>
    </rPh>
    <rPh sb="7" eb="8">
      <t>リョウ</t>
    </rPh>
    <phoneticPr fontId="2"/>
  </si>
  <si>
    <t>炭水化物エネルギー比</t>
    <rPh sb="0" eb="4">
      <t>タンスイカブツ</t>
    </rPh>
    <rPh sb="9" eb="10">
      <t>ヒ</t>
    </rPh>
    <phoneticPr fontId="2"/>
  </si>
  <si>
    <t>たんぱく質エネルギー比</t>
    <rPh sb="4" eb="5">
      <t>シツ</t>
    </rPh>
    <rPh sb="10" eb="11">
      <t>ヒ</t>
    </rPh>
    <phoneticPr fontId="2"/>
  </si>
  <si>
    <t>脂質エネルギー比</t>
    <rPh sb="0" eb="2">
      <t>シシツ</t>
    </rPh>
    <rPh sb="7" eb="8">
      <t>ヒ</t>
    </rPh>
    <phoneticPr fontId="2"/>
  </si>
  <si>
    <t>その他栄養素①の量</t>
    <rPh sb="2" eb="3">
      <t>タ</t>
    </rPh>
    <rPh sb="3" eb="6">
      <t>エイヨウソ</t>
    </rPh>
    <rPh sb="8" eb="9">
      <t>リョウ</t>
    </rPh>
    <phoneticPr fontId="2"/>
  </si>
  <si>
    <t>平均栄養量(提供栄養量)</t>
    <rPh sb="0" eb="2">
      <t>ヘイキン</t>
    </rPh>
    <rPh sb="2" eb="4">
      <t>エイヨウ</t>
    </rPh>
    <rPh sb="4" eb="5">
      <t>リョウ</t>
    </rPh>
    <rPh sb="6" eb="8">
      <t>テイキョウ</t>
    </rPh>
    <rPh sb="8" eb="10">
      <t>エイヨウ</t>
    </rPh>
    <rPh sb="10" eb="11">
      <t>リョウ</t>
    </rPh>
    <phoneticPr fontId="2"/>
  </si>
  <si>
    <t>平均栄養量(推定摂取量)</t>
    <rPh sb="0" eb="2">
      <t>ヘイキン</t>
    </rPh>
    <rPh sb="2" eb="4">
      <t>エイヨウ</t>
    </rPh>
    <rPh sb="4" eb="5">
      <t>リョウ</t>
    </rPh>
    <rPh sb="6" eb="8">
      <t>スイテイ</t>
    </rPh>
    <rPh sb="8" eb="10">
      <t>セッシュ</t>
    </rPh>
    <rPh sb="10" eb="11">
      <t>リョウ</t>
    </rPh>
    <phoneticPr fontId="2"/>
  </si>
  <si>
    <t>食材料費</t>
    <rPh sb="0" eb="1">
      <t>ショク</t>
    </rPh>
    <rPh sb="1" eb="4">
      <t>ザイリョウヒ</t>
    </rPh>
    <phoneticPr fontId="2"/>
  </si>
  <si>
    <t>金額</t>
    <rPh sb="0" eb="2">
      <t>キンガク</t>
    </rPh>
    <phoneticPr fontId="2"/>
  </si>
  <si>
    <t>作業指示書の有無</t>
    <rPh sb="0" eb="2">
      <t>サギョウ</t>
    </rPh>
    <rPh sb="2" eb="5">
      <t>シジショ</t>
    </rPh>
    <phoneticPr fontId="2"/>
  </si>
  <si>
    <t>作業指示書の内容</t>
    <rPh sb="0" eb="2">
      <t>サギョウ</t>
    </rPh>
    <rPh sb="2" eb="5">
      <t>シジショ</t>
    </rPh>
    <rPh sb="6" eb="8">
      <t>ナイヨウ</t>
    </rPh>
    <phoneticPr fontId="2"/>
  </si>
  <si>
    <t>作業指示のポイントの有/無</t>
    <rPh sb="0" eb="2">
      <t>サギョウ</t>
    </rPh>
    <rPh sb="2" eb="4">
      <t>シジ</t>
    </rPh>
    <rPh sb="10" eb="11">
      <t>アリ</t>
    </rPh>
    <rPh sb="12" eb="13">
      <t>ナシ</t>
    </rPh>
    <phoneticPr fontId="2"/>
  </si>
  <si>
    <t>その他の内容</t>
    <rPh sb="2" eb="3">
      <t>タ</t>
    </rPh>
    <rPh sb="4" eb="6">
      <t>ナイヨウ</t>
    </rPh>
    <phoneticPr fontId="2"/>
  </si>
  <si>
    <t>栄養教育実施の有無</t>
    <rPh sb="0" eb="2">
      <t>エイヨウ</t>
    </rPh>
    <rPh sb="2" eb="4">
      <t>キョウイク</t>
    </rPh>
    <rPh sb="4" eb="6">
      <t>ジッシ</t>
    </rPh>
    <phoneticPr fontId="2"/>
  </si>
  <si>
    <t>栄養教育の実施概要</t>
    <rPh sb="0" eb="2">
      <t>エイヨウ</t>
    </rPh>
    <rPh sb="2" eb="4">
      <t>キョウイク</t>
    </rPh>
    <rPh sb="5" eb="7">
      <t>ジッシ</t>
    </rPh>
    <rPh sb="7" eb="9">
      <t>ガイヨウ</t>
    </rPh>
    <phoneticPr fontId="2"/>
  </si>
  <si>
    <t>集団指導(施設側)の回数</t>
    <rPh sb="0" eb="2">
      <t>シュウダン</t>
    </rPh>
    <rPh sb="2" eb="4">
      <t>シドウ</t>
    </rPh>
    <rPh sb="5" eb="7">
      <t>シセツ</t>
    </rPh>
    <rPh sb="7" eb="8">
      <t>ガワ</t>
    </rPh>
    <rPh sb="10" eb="12">
      <t>カイスウ</t>
    </rPh>
    <phoneticPr fontId="2"/>
  </si>
  <si>
    <t>集団指導(受託側)の回数</t>
    <rPh sb="0" eb="2">
      <t>シュウダン</t>
    </rPh>
    <rPh sb="2" eb="4">
      <t>シドウ</t>
    </rPh>
    <rPh sb="5" eb="7">
      <t>ジュタク</t>
    </rPh>
    <rPh sb="7" eb="8">
      <t>ガワ</t>
    </rPh>
    <rPh sb="10" eb="12">
      <t>カイスウ</t>
    </rPh>
    <phoneticPr fontId="2"/>
  </si>
  <si>
    <t>健康・栄養情報の提供方法</t>
    <rPh sb="0" eb="2">
      <t>ケンコウ</t>
    </rPh>
    <rPh sb="3" eb="5">
      <t>エイヨウ</t>
    </rPh>
    <rPh sb="5" eb="7">
      <t>ジョウホウ</t>
    </rPh>
    <rPh sb="8" eb="10">
      <t>テイキョウ</t>
    </rPh>
    <rPh sb="10" eb="12">
      <t>ホウホウ</t>
    </rPh>
    <phoneticPr fontId="2"/>
  </si>
  <si>
    <t>栄養成分表示の有無</t>
    <rPh sb="0" eb="2">
      <t>エイヨウ</t>
    </rPh>
    <rPh sb="2" eb="4">
      <t>セイブン</t>
    </rPh>
    <rPh sb="4" eb="6">
      <t>ヒョウジ</t>
    </rPh>
    <rPh sb="7" eb="9">
      <t>ウム</t>
    </rPh>
    <phoneticPr fontId="2"/>
  </si>
  <si>
    <t>表示している栄養成分</t>
    <rPh sb="0" eb="2">
      <t>ヒョウジ</t>
    </rPh>
    <rPh sb="6" eb="8">
      <t>エイヨウ</t>
    </rPh>
    <rPh sb="8" eb="10">
      <t>セイブン</t>
    </rPh>
    <phoneticPr fontId="2"/>
  </si>
  <si>
    <t>たんぱく質の有/無</t>
    <rPh sb="4" eb="5">
      <t>シツ</t>
    </rPh>
    <rPh sb="6" eb="7">
      <t>アリ</t>
    </rPh>
    <rPh sb="8" eb="9">
      <t>ナシ</t>
    </rPh>
    <phoneticPr fontId="2"/>
  </si>
  <si>
    <t>脂質の有/無</t>
    <rPh sb="0" eb="2">
      <t>シシツ</t>
    </rPh>
    <rPh sb="3" eb="4">
      <t>アリ</t>
    </rPh>
    <rPh sb="5" eb="6">
      <t>ナシ</t>
    </rPh>
    <phoneticPr fontId="2"/>
  </si>
  <si>
    <t>食塩相当量の有/無</t>
    <rPh sb="0" eb="2">
      <t>ショクエン</t>
    </rPh>
    <rPh sb="2" eb="4">
      <t>ソウトウ</t>
    </rPh>
    <rPh sb="4" eb="5">
      <t>リョウ</t>
    </rPh>
    <rPh sb="6" eb="7">
      <t>アリ</t>
    </rPh>
    <rPh sb="8" eb="9">
      <t>ナシ</t>
    </rPh>
    <phoneticPr fontId="2"/>
  </si>
  <si>
    <t>テーマ献立導入の有無</t>
    <rPh sb="3" eb="5">
      <t>コンダテ</t>
    </rPh>
    <rPh sb="5" eb="7">
      <t>ドウニュウ</t>
    </rPh>
    <rPh sb="8" eb="10">
      <t>ウム</t>
    </rPh>
    <phoneticPr fontId="2"/>
  </si>
  <si>
    <t>テーマ献立の内容</t>
    <rPh sb="3" eb="5">
      <t>コンダテ</t>
    </rPh>
    <rPh sb="6" eb="8">
      <t>ナイヨウ</t>
    </rPh>
    <phoneticPr fontId="2"/>
  </si>
  <si>
    <t>疾病に配慮した献立の有/無</t>
    <rPh sb="0" eb="2">
      <t>シッペイ</t>
    </rPh>
    <rPh sb="3" eb="5">
      <t>ハイリョ</t>
    </rPh>
    <rPh sb="7" eb="9">
      <t>コンダテ</t>
    </rPh>
    <rPh sb="10" eb="11">
      <t>アリ</t>
    </rPh>
    <rPh sb="12" eb="13">
      <t>ナシ</t>
    </rPh>
    <phoneticPr fontId="2"/>
  </si>
  <si>
    <t>行事食の有/無</t>
    <rPh sb="0" eb="2">
      <t>ギョウジ</t>
    </rPh>
    <rPh sb="2" eb="3">
      <t>ショク</t>
    </rPh>
    <rPh sb="4" eb="5">
      <t>アリ</t>
    </rPh>
    <rPh sb="6" eb="7">
      <t>ナシ</t>
    </rPh>
    <phoneticPr fontId="2"/>
  </si>
  <si>
    <t>給食日誌の有無</t>
    <rPh sb="0" eb="2">
      <t>キュウショク</t>
    </rPh>
    <rPh sb="2" eb="4">
      <t>ニッシ</t>
    </rPh>
    <rPh sb="5" eb="7">
      <t>ウム</t>
    </rPh>
    <phoneticPr fontId="2"/>
  </si>
  <si>
    <t>非常食糧等の備蓄の有無</t>
    <rPh sb="0" eb="2">
      <t>ヒジョウ</t>
    </rPh>
    <rPh sb="2" eb="4">
      <t>ショクリョウ</t>
    </rPh>
    <rPh sb="4" eb="5">
      <t>トウ</t>
    </rPh>
    <rPh sb="6" eb="8">
      <t>ビチク</t>
    </rPh>
    <rPh sb="9" eb="11">
      <t>ウム</t>
    </rPh>
    <phoneticPr fontId="2"/>
  </si>
  <si>
    <t>人数</t>
    <rPh sb="0" eb="2">
      <t>ニンズウ</t>
    </rPh>
    <phoneticPr fontId="2"/>
  </si>
  <si>
    <t>日数</t>
    <rPh sb="0" eb="2">
      <t>ニッスウ</t>
    </rPh>
    <phoneticPr fontId="2"/>
  </si>
  <si>
    <t>非常食糧等の保管場所</t>
    <rPh sb="0" eb="2">
      <t>ヒジョウ</t>
    </rPh>
    <rPh sb="2" eb="4">
      <t>ショクリョウ</t>
    </rPh>
    <rPh sb="4" eb="5">
      <t>トウ</t>
    </rPh>
    <rPh sb="6" eb="8">
      <t>ホカン</t>
    </rPh>
    <rPh sb="8" eb="10">
      <t>バショ</t>
    </rPh>
    <phoneticPr fontId="2"/>
  </si>
  <si>
    <t>厨房内の有/無</t>
    <rPh sb="0" eb="2">
      <t>チュウボウ</t>
    </rPh>
    <rPh sb="2" eb="3">
      <t>ナイ</t>
    </rPh>
    <rPh sb="4" eb="5">
      <t>ユウ</t>
    </rPh>
    <rPh sb="6" eb="7">
      <t>ム</t>
    </rPh>
    <phoneticPr fontId="2"/>
  </si>
  <si>
    <t>防災保管庫の有/無</t>
    <rPh sb="0" eb="2">
      <t>ボウサイ</t>
    </rPh>
    <rPh sb="2" eb="5">
      <t>ホカンコ</t>
    </rPh>
    <rPh sb="6" eb="7">
      <t>アリ</t>
    </rPh>
    <rPh sb="8" eb="9">
      <t>ナシ</t>
    </rPh>
    <phoneticPr fontId="2"/>
  </si>
  <si>
    <t>その他（内容）</t>
    <rPh sb="2" eb="3">
      <t>タ</t>
    </rPh>
    <rPh sb="4" eb="6">
      <t>ナイヨウ</t>
    </rPh>
    <phoneticPr fontId="2"/>
  </si>
  <si>
    <t>報告担当者</t>
    <rPh sb="0" eb="2">
      <t>ホウコク</t>
    </rPh>
    <rPh sb="2" eb="5">
      <t>タントウシャ</t>
    </rPh>
    <phoneticPr fontId="2"/>
  </si>
  <si>
    <t>部門名</t>
    <rPh sb="0" eb="2">
      <t>ブモン</t>
    </rPh>
    <rPh sb="2" eb="3">
      <t>メイ</t>
    </rPh>
    <phoneticPr fontId="2"/>
  </si>
  <si>
    <t xml:space="preserve"> いも及びでんぷん類</t>
    <phoneticPr fontId="2"/>
  </si>
  <si>
    <t xml:space="preserve"> 砂糖及び甘味類</t>
    <phoneticPr fontId="2"/>
  </si>
  <si>
    <t xml:space="preserve"> 豆　　　　 類</t>
    <phoneticPr fontId="2"/>
  </si>
  <si>
    <t>管理栄養士又は
栄養士の氏名</t>
    <rPh sb="8" eb="10">
      <t>エイヨウ</t>
    </rPh>
    <rPh sb="10" eb="11">
      <t>シ</t>
    </rPh>
    <rPh sb="12" eb="14">
      <t>シメイ</t>
    </rPh>
    <phoneticPr fontId="2"/>
  </si>
  <si>
    <t>免許の種類
及び番号</t>
    <rPh sb="6" eb="7">
      <t>オヨ</t>
    </rPh>
    <rPh sb="8" eb="10">
      <t>バンゴウ</t>
    </rPh>
    <phoneticPr fontId="2"/>
  </si>
  <si>
    <t xml:space="preserve">施設の名称 </t>
    <rPh sb="0" eb="2">
      <t>シセツ</t>
    </rPh>
    <rPh sb="3" eb="5">
      <t>メイショウ</t>
    </rPh>
    <phoneticPr fontId="2"/>
  </si>
  <si>
    <t xml:space="preserve">所　在　地 </t>
    <rPh sb="0" eb="1">
      <t>ショ</t>
    </rPh>
    <rPh sb="2" eb="3">
      <t>ザイ</t>
    </rPh>
    <rPh sb="4" eb="5">
      <t>チ</t>
    </rPh>
    <phoneticPr fontId="2"/>
  </si>
  <si>
    <t xml:space="preserve">管　理　者 </t>
    <rPh sb="0" eb="1">
      <t>カン</t>
    </rPh>
    <rPh sb="2" eb="3">
      <t>リ</t>
    </rPh>
    <rPh sb="4" eb="5">
      <t>シャ</t>
    </rPh>
    <phoneticPr fontId="2"/>
  </si>
  <si>
    <t>その他の食数</t>
    <rPh sb="2" eb="3">
      <t>タ</t>
    </rPh>
    <rPh sb="4" eb="5">
      <t>ショク</t>
    </rPh>
    <rPh sb="5" eb="6">
      <t>スウ</t>
    </rPh>
    <phoneticPr fontId="2"/>
  </si>
  <si>
    <t>免許の番号(管理栄養士)</t>
    <rPh sb="0" eb="2">
      <t>メンキョ</t>
    </rPh>
    <rPh sb="3" eb="5">
      <t>バンゴウ</t>
    </rPh>
    <rPh sb="6" eb="8">
      <t>カンリ</t>
    </rPh>
    <rPh sb="8" eb="10">
      <t>エイヨウ</t>
    </rPh>
    <rPh sb="10" eb="11">
      <t>シ</t>
    </rPh>
    <phoneticPr fontId="2"/>
  </si>
  <si>
    <t>非常時用献立表の有無</t>
    <rPh sb="0" eb="2">
      <t>ヒジョウ</t>
    </rPh>
    <rPh sb="2" eb="3">
      <t>ジ</t>
    </rPh>
    <rPh sb="3" eb="4">
      <t>ヨウ</t>
    </rPh>
    <rPh sb="4" eb="6">
      <t>コンダテ</t>
    </rPh>
    <rPh sb="6" eb="7">
      <t>ヒョウ</t>
    </rPh>
    <rPh sb="8" eb="10">
      <t>ウム</t>
    </rPh>
    <phoneticPr fontId="2"/>
  </si>
  <si>
    <t>個別指導(施設側)の人数</t>
    <rPh sb="0" eb="2">
      <t>コベツ</t>
    </rPh>
    <rPh sb="2" eb="4">
      <t>シドウ</t>
    </rPh>
    <rPh sb="5" eb="7">
      <t>シセツ</t>
    </rPh>
    <rPh sb="7" eb="8">
      <t>ガワ</t>
    </rPh>
    <rPh sb="10" eb="12">
      <t>ニンズウ</t>
    </rPh>
    <phoneticPr fontId="2"/>
  </si>
  <si>
    <t>有/無</t>
    <phoneticPr fontId="2"/>
  </si>
  <si>
    <t>パン</t>
    <phoneticPr fontId="2"/>
  </si>
  <si>
    <t>献立名の有/無　</t>
    <rPh sb="0" eb="2">
      <t>コンダテ</t>
    </rPh>
    <rPh sb="2" eb="3">
      <t>メイ</t>
    </rPh>
    <rPh sb="4" eb="5">
      <t>アリ</t>
    </rPh>
    <rPh sb="6" eb="7">
      <t>ナシ</t>
    </rPh>
    <phoneticPr fontId="2"/>
  </si>
  <si>
    <t>材料名の有/無　</t>
    <rPh sb="0" eb="2">
      <t>ザイリョウ</t>
    </rPh>
    <rPh sb="2" eb="3">
      <t>メイ</t>
    </rPh>
    <rPh sb="4" eb="5">
      <t>アリ</t>
    </rPh>
    <rPh sb="6" eb="7">
      <t>ナシ</t>
    </rPh>
    <phoneticPr fontId="2"/>
  </si>
  <si>
    <t>純使用量(１人分)の有/無</t>
    <rPh sb="0" eb="1">
      <t>ジュン</t>
    </rPh>
    <rPh sb="1" eb="3">
      <t>シヨウ</t>
    </rPh>
    <rPh sb="3" eb="4">
      <t>リョウ</t>
    </rPh>
    <rPh sb="6" eb="8">
      <t>ニンブン</t>
    </rPh>
    <rPh sb="10" eb="11">
      <t>アリ</t>
    </rPh>
    <rPh sb="12" eb="13">
      <t>ナシ</t>
    </rPh>
    <phoneticPr fontId="2"/>
  </si>
  <si>
    <t>エネルギーの有/無</t>
    <rPh sb="6" eb="7">
      <t>アリ</t>
    </rPh>
    <rPh sb="8" eb="9">
      <t>ナシ</t>
    </rPh>
    <phoneticPr fontId="2"/>
  </si>
  <si>
    <r>
      <t>ビタミンB</t>
    </r>
    <r>
      <rPr>
        <vertAlign val="subscript"/>
        <sz val="10"/>
        <rFont val="ＭＳ 明朝"/>
        <family val="1"/>
        <charset val="128"/>
      </rPr>
      <t>2</t>
    </r>
    <phoneticPr fontId="2"/>
  </si>
  <si>
    <t>ビタミンC</t>
    <phoneticPr fontId="2"/>
  </si>
  <si>
    <t>名前⇒</t>
    <rPh sb="0" eb="2">
      <t>ナマエ</t>
    </rPh>
    <phoneticPr fontId="2"/>
  </si>
  <si>
    <t>勤務形態</t>
    <rPh sb="0" eb="2">
      <t>キンム</t>
    </rPh>
    <rPh sb="2" eb="4">
      <t>ケイタイ</t>
    </rPh>
    <phoneticPr fontId="2"/>
  </si>
  <si>
    <t>食材料費の単位</t>
    <rPh sb="0" eb="2">
      <t>ショクザイ</t>
    </rPh>
    <rPh sb="2" eb="3">
      <t>リョウ</t>
    </rPh>
    <rPh sb="3" eb="4">
      <t>ヒ</t>
    </rPh>
    <rPh sb="5" eb="7">
      <t>タンイ</t>
    </rPh>
    <phoneticPr fontId="2"/>
  </si>
  <si>
    <t>リストの内容⇒</t>
    <rPh sb="4" eb="6">
      <t>ナイヨウ</t>
    </rPh>
    <phoneticPr fontId="2"/>
  </si>
  <si>
    <t>有</t>
    <rPh sb="0" eb="1">
      <t>アリ</t>
    </rPh>
    <phoneticPr fontId="2"/>
  </si>
  <si>
    <t>特定給食施設</t>
    <rPh sb="0" eb="2">
      <t>トクテイ</t>
    </rPh>
    <rPh sb="2" eb="4">
      <t>キュウショク</t>
    </rPh>
    <rPh sb="4" eb="6">
      <t>シセツ</t>
    </rPh>
    <phoneticPr fontId="2"/>
  </si>
  <si>
    <t>平塚</t>
    <rPh sb="0" eb="2">
      <t>ヒラツカ</t>
    </rPh>
    <phoneticPr fontId="2"/>
  </si>
  <si>
    <t>福利厚生部門</t>
    <rPh sb="0" eb="2">
      <t>フクリ</t>
    </rPh>
    <rPh sb="2" eb="4">
      <t>コウセイ</t>
    </rPh>
    <rPh sb="4" eb="6">
      <t>ブモン</t>
    </rPh>
    <phoneticPr fontId="2"/>
  </si>
  <si>
    <t>直営</t>
    <rPh sb="0" eb="2">
      <t>チョクエイ</t>
    </rPh>
    <phoneticPr fontId="2"/>
  </si>
  <si>
    <t>専任</t>
    <rPh sb="0" eb="2">
      <t>センニン</t>
    </rPh>
    <phoneticPr fontId="2"/>
  </si>
  <si>
    <t>1食</t>
    <rPh sb="1" eb="2">
      <t>ショク</t>
    </rPh>
    <phoneticPr fontId="2"/>
  </si>
  <si>
    <t>小規模特定給食施設</t>
    <rPh sb="0" eb="3">
      <t>ショウキボ</t>
    </rPh>
    <rPh sb="3" eb="5">
      <t>トクテイ</t>
    </rPh>
    <rPh sb="5" eb="7">
      <t>キュウショク</t>
    </rPh>
    <rPh sb="7" eb="9">
      <t>シセツ</t>
    </rPh>
    <phoneticPr fontId="2"/>
  </si>
  <si>
    <t>鎌倉</t>
    <rPh sb="0" eb="2">
      <t>カマクラ</t>
    </rPh>
    <phoneticPr fontId="2"/>
  </si>
  <si>
    <t>総務部門</t>
    <rPh sb="0" eb="2">
      <t>ソウム</t>
    </rPh>
    <rPh sb="2" eb="4">
      <t>ブモン</t>
    </rPh>
    <phoneticPr fontId="2"/>
  </si>
  <si>
    <t>委託</t>
    <rPh sb="0" eb="2">
      <t>イタク</t>
    </rPh>
    <phoneticPr fontId="2"/>
  </si>
  <si>
    <t>兼任</t>
    <rPh sb="0" eb="2">
      <t>ケンニン</t>
    </rPh>
    <phoneticPr fontId="2"/>
  </si>
  <si>
    <t>2食</t>
    <rPh sb="1" eb="2">
      <t>ショク</t>
    </rPh>
    <phoneticPr fontId="2"/>
  </si>
  <si>
    <t>小田原</t>
    <rPh sb="0" eb="3">
      <t>オダワラ</t>
    </rPh>
    <phoneticPr fontId="2"/>
  </si>
  <si>
    <t>庶務部門</t>
    <rPh sb="0" eb="2">
      <t>ショム</t>
    </rPh>
    <rPh sb="2" eb="4">
      <t>ブモン</t>
    </rPh>
    <phoneticPr fontId="2"/>
  </si>
  <si>
    <t>1日</t>
    <rPh sb="1" eb="2">
      <t>ニチ</t>
    </rPh>
    <phoneticPr fontId="2"/>
  </si>
  <si>
    <t>厚木</t>
    <rPh sb="0" eb="2">
      <t>アツギ</t>
    </rPh>
    <phoneticPr fontId="2"/>
  </si>
  <si>
    <t>部門</t>
    <rPh sb="0" eb="2">
      <t>ブモン</t>
    </rPh>
    <phoneticPr fontId="2"/>
  </si>
  <si>
    <t>施設種別</t>
    <rPh sb="0" eb="2">
      <t>シセツ</t>
    </rPh>
    <rPh sb="2" eb="4">
      <t>シュベツ</t>
    </rPh>
    <phoneticPr fontId="2"/>
  </si>
  <si>
    <t>事業所</t>
    <rPh sb="0" eb="3">
      <t>ジギョウショ</t>
    </rPh>
    <phoneticPr fontId="2"/>
  </si>
  <si>
    <t>寄宿舎</t>
    <rPh sb="0" eb="3">
      <t>キシュクシャ</t>
    </rPh>
    <phoneticPr fontId="2"/>
  </si>
  <si>
    <t>その他</t>
    <rPh sb="2" eb="3">
      <t>タ</t>
    </rPh>
    <phoneticPr fontId="2"/>
  </si>
  <si>
    <t>入力方法</t>
    <rPh sb="0" eb="2">
      <t>ニュウリョク</t>
    </rPh>
    <rPh sb="2" eb="4">
      <t>ホウホウ</t>
    </rPh>
    <phoneticPr fontId="2"/>
  </si>
  <si>
    <t>値入力</t>
    <rPh sb="0" eb="1">
      <t>アタイ</t>
    </rPh>
    <rPh sb="1" eb="3">
      <t>ニュウリョク</t>
    </rPh>
    <phoneticPr fontId="2"/>
  </si>
  <si>
    <t>副食(主菜)量の調整の有/無</t>
    <rPh sb="0" eb="2">
      <t>フクショク</t>
    </rPh>
    <rPh sb="3" eb="4">
      <t>シュ</t>
    </rPh>
    <rPh sb="4" eb="5">
      <t>ナ</t>
    </rPh>
    <rPh sb="6" eb="7">
      <t>リョウ</t>
    </rPh>
    <rPh sb="8" eb="10">
      <t>チョウセイ</t>
    </rPh>
    <phoneticPr fontId="2"/>
  </si>
  <si>
    <t>副食(副菜)量の調整の有/無</t>
    <rPh sb="0" eb="2">
      <t>フクショク</t>
    </rPh>
    <rPh sb="3" eb="4">
      <t>フク</t>
    </rPh>
    <rPh sb="4" eb="5">
      <t>ナ</t>
    </rPh>
    <rPh sb="6" eb="7">
      <t>リョウ</t>
    </rPh>
    <rPh sb="8" eb="10">
      <t>チョウセイ</t>
    </rPh>
    <phoneticPr fontId="2"/>
  </si>
  <si>
    <t>例：夜食、補食</t>
    <rPh sb="0" eb="1">
      <t>レイ</t>
    </rPh>
    <rPh sb="2" eb="4">
      <t>ヤショク</t>
    </rPh>
    <rPh sb="5" eb="7">
      <t>ホショク</t>
    </rPh>
    <phoneticPr fontId="2"/>
  </si>
  <si>
    <t>リスト</t>
    <phoneticPr fontId="2"/>
  </si>
  <si>
    <t>リスト</t>
    <phoneticPr fontId="2"/>
  </si>
  <si>
    <t>具体的に入力してください。</t>
    <phoneticPr fontId="2"/>
  </si>
  <si>
    <t>具体的に入力してください。</t>
    <phoneticPr fontId="2"/>
  </si>
  <si>
    <t>年間の実施回数を入力してください。</t>
    <rPh sb="0" eb="2">
      <t>ネンカン</t>
    </rPh>
    <rPh sb="3" eb="5">
      <t>ジッシ</t>
    </rPh>
    <rPh sb="5" eb="7">
      <t>カイスウ</t>
    </rPh>
    <rPh sb="8" eb="10">
      <t>ニュウリョク</t>
    </rPh>
    <phoneticPr fontId="2"/>
  </si>
  <si>
    <t>同一職種は複数参加でも１とします。</t>
    <rPh sb="0" eb="2">
      <t>ドウイツ</t>
    </rPh>
    <rPh sb="2" eb="4">
      <t>ショクシュ</t>
    </rPh>
    <rPh sb="5" eb="7">
      <t>フクスウ</t>
    </rPh>
    <rPh sb="7" eb="9">
      <t>サンカ</t>
    </rPh>
    <phoneticPr fontId="2"/>
  </si>
  <si>
    <t>委託には一部委託も含みます。</t>
    <rPh sb="0" eb="2">
      <t>イタク</t>
    </rPh>
    <rPh sb="4" eb="6">
      <t>イチブ</t>
    </rPh>
    <rPh sb="6" eb="8">
      <t>イタク</t>
    </rPh>
    <rPh sb="9" eb="10">
      <t>フク</t>
    </rPh>
    <phoneticPr fontId="2"/>
  </si>
  <si>
    <t>※自動計算されます。</t>
    <rPh sb="1" eb="3">
      <t>ジドウ</t>
    </rPh>
    <rPh sb="3" eb="5">
      <t>ケイサン</t>
    </rPh>
    <phoneticPr fontId="2"/>
  </si>
  <si>
    <t>※全従業員数</t>
    <rPh sb="1" eb="2">
      <t>ゼン</t>
    </rPh>
    <rPh sb="2" eb="5">
      <t>ジュウギョウイン</t>
    </rPh>
    <rPh sb="5" eb="6">
      <t>スウ</t>
    </rPh>
    <phoneticPr fontId="2"/>
  </si>
  <si>
    <t>※1人1日(朝食/昼食/夕食)当たり</t>
    <phoneticPr fontId="2"/>
  </si>
  <si>
    <t>ごはん、パン、麺（ゆで）については、１食の平均量を入力してください。</t>
    <phoneticPr fontId="2"/>
  </si>
  <si>
    <t>※目標栄養量に入力した栄養素が反映されます。</t>
    <rPh sb="7" eb="9">
      <t>ニュウリョク</t>
    </rPh>
    <rPh sb="15" eb="17">
      <t>ハンエイ</t>
    </rPh>
    <phoneticPr fontId="2"/>
  </si>
  <si>
    <t>※１人（1食/2食/1日)当たり</t>
    <phoneticPr fontId="2"/>
  </si>
  <si>
    <t>所在地
(施設所在地と異なる場合)</t>
    <rPh sb="0" eb="3">
      <t>ショザイチ</t>
    </rPh>
    <rPh sb="5" eb="7">
      <t>シセツ</t>
    </rPh>
    <rPh sb="7" eb="10">
      <t>ショザイチ</t>
    </rPh>
    <rPh sb="11" eb="12">
      <t>コト</t>
    </rPh>
    <rPh sb="14" eb="16">
      <t>バアイ</t>
    </rPh>
    <phoneticPr fontId="2"/>
  </si>
  <si>
    <t>その他(内容)　</t>
    <rPh sb="2" eb="3">
      <t>タ</t>
    </rPh>
    <rPh sb="4" eb="6">
      <t>ナイヨウ</t>
    </rPh>
    <phoneticPr fontId="2"/>
  </si>
  <si>
    <t>非常食糧の量</t>
    <rPh sb="0" eb="2">
      <t>ヒジョウ</t>
    </rPh>
    <rPh sb="2" eb="4">
      <t>ショクリョウ</t>
    </rPh>
    <rPh sb="5" eb="6">
      <t>リョウ</t>
    </rPh>
    <phoneticPr fontId="2"/>
  </si>
  <si>
    <t>印刷用シートでは、「○人分を○日分」となります。</t>
    <rPh sb="0" eb="3">
      <t>インサツヨウ</t>
    </rPh>
    <phoneticPr fontId="2"/>
  </si>
  <si>
    <t>その他栄養素①(内容(単位))</t>
    <rPh sb="2" eb="3">
      <t>タ</t>
    </rPh>
    <rPh sb="3" eb="6">
      <t>エイヨウソ</t>
    </rPh>
    <rPh sb="8" eb="10">
      <t>ナイヨウ</t>
    </rPh>
    <rPh sb="11" eb="13">
      <t>タンイ</t>
    </rPh>
    <phoneticPr fontId="2"/>
  </si>
  <si>
    <t>　　　氏名</t>
    <rPh sb="3" eb="5">
      <t>シメイ</t>
    </rPh>
    <phoneticPr fontId="2"/>
  </si>
  <si>
    <t>　　　(住所)</t>
    <rPh sb="4" eb="6">
      <t>ジュウショ</t>
    </rPh>
    <phoneticPr fontId="2"/>
  </si>
  <si>
    <t>　　　(氏名)</t>
    <rPh sb="4" eb="6">
      <t>シメイ</t>
    </rPh>
    <phoneticPr fontId="2"/>
  </si>
  <si>
    <t>　　　　　　　(氏名)</t>
    <rPh sb="8" eb="10">
      <t>シメイ</t>
    </rPh>
    <phoneticPr fontId="2"/>
  </si>
  <si>
    <t>　　　　　(栄養士)</t>
    <rPh sb="6" eb="8">
      <t>エイヨウ</t>
    </rPh>
    <rPh sb="8" eb="9">
      <t>シ</t>
    </rPh>
    <phoneticPr fontId="2"/>
  </si>
  <si>
    <t>　　　　　(施設側・非常勤)</t>
    <rPh sb="6" eb="8">
      <t>シセツ</t>
    </rPh>
    <rPh sb="8" eb="9">
      <t>ガワ</t>
    </rPh>
    <rPh sb="10" eb="13">
      <t>ヒジョウキン</t>
    </rPh>
    <phoneticPr fontId="2"/>
  </si>
  <si>
    <t>　　　　　(受託側・常勤)</t>
    <rPh sb="6" eb="8">
      <t>ジュタク</t>
    </rPh>
    <rPh sb="8" eb="9">
      <t>ガワ</t>
    </rPh>
    <rPh sb="10" eb="12">
      <t>ジョウキン</t>
    </rPh>
    <phoneticPr fontId="2"/>
  </si>
  <si>
    <t>　　　　　(受託側・非常勤)</t>
    <rPh sb="6" eb="8">
      <t>ジュタク</t>
    </rPh>
    <rPh sb="8" eb="9">
      <t>ガワ</t>
    </rPh>
    <rPh sb="10" eb="13">
      <t>ヒジョウキン</t>
    </rPh>
    <phoneticPr fontId="2"/>
  </si>
  <si>
    <t>　　　(施設側・非常勤)</t>
    <rPh sb="4" eb="6">
      <t>シセツ</t>
    </rPh>
    <rPh sb="6" eb="7">
      <t>ガワ</t>
    </rPh>
    <rPh sb="8" eb="11">
      <t>ヒジョウキン</t>
    </rPh>
    <phoneticPr fontId="2"/>
  </si>
  <si>
    <t>　　　(受託側・常勤)</t>
    <rPh sb="4" eb="6">
      <t>ジュタク</t>
    </rPh>
    <rPh sb="6" eb="7">
      <t>ガワ</t>
    </rPh>
    <rPh sb="8" eb="10">
      <t>ジョウキン</t>
    </rPh>
    <phoneticPr fontId="2"/>
  </si>
  <si>
    <t>　　　(受託側・非常勤)</t>
    <rPh sb="4" eb="6">
      <t>ジュタク</t>
    </rPh>
    <rPh sb="6" eb="7">
      <t>ガワ</t>
    </rPh>
    <rPh sb="8" eb="11">
      <t>ヒジョウキン</t>
    </rPh>
    <phoneticPr fontId="2"/>
  </si>
  <si>
    <t>調理師(施設側・常勤)</t>
    <rPh sb="0" eb="3">
      <t>チョウリシ</t>
    </rPh>
    <rPh sb="4" eb="6">
      <t>シセツ</t>
    </rPh>
    <rPh sb="6" eb="7">
      <t>ガワ</t>
    </rPh>
    <rPh sb="8" eb="10">
      <t>ジョウキン</t>
    </rPh>
    <phoneticPr fontId="2"/>
  </si>
  <si>
    <t>　　　　(施設側・非常勤)</t>
    <rPh sb="5" eb="7">
      <t>シセツ</t>
    </rPh>
    <rPh sb="7" eb="8">
      <t>ガワ</t>
    </rPh>
    <rPh sb="9" eb="12">
      <t>ヒジョウキン</t>
    </rPh>
    <phoneticPr fontId="2"/>
  </si>
  <si>
    <t>　　　　(受託側・常勤)</t>
    <rPh sb="5" eb="7">
      <t>ジュタク</t>
    </rPh>
    <rPh sb="7" eb="8">
      <t>ガワ</t>
    </rPh>
    <rPh sb="9" eb="11">
      <t>ジョウキン</t>
    </rPh>
    <phoneticPr fontId="2"/>
  </si>
  <si>
    <t>　　　　(受託側・非常勤)</t>
    <rPh sb="5" eb="7">
      <t>ジュタク</t>
    </rPh>
    <rPh sb="7" eb="8">
      <t>ガワ</t>
    </rPh>
    <rPh sb="9" eb="12">
      <t>ヒジョウキン</t>
    </rPh>
    <phoneticPr fontId="2"/>
  </si>
  <si>
    <t>その他(施設側・常勤)</t>
    <rPh sb="2" eb="3">
      <t>ホカ</t>
    </rPh>
    <rPh sb="4" eb="6">
      <t>シセツ</t>
    </rPh>
    <rPh sb="6" eb="7">
      <t>ガワ</t>
    </rPh>
    <rPh sb="8" eb="10">
      <t>ジョウキン</t>
    </rPh>
    <phoneticPr fontId="2"/>
  </si>
  <si>
    <t>　　(施設側・非常勤)</t>
    <rPh sb="3" eb="5">
      <t>シセツ</t>
    </rPh>
    <rPh sb="5" eb="6">
      <t>ガワ</t>
    </rPh>
    <rPh sb="7" eb="10">
      <t>ヒジョウキン</t>
    </rPh>
    <phoneticPr fontId="2"/>
  </si>
  <si>
    <t>　　(受託側・常勤)</t>
    <rPh sb="3" eb="5">
      <t>ジュタク</t>
    </rPh>
    <rPh sb="5" eb="6">
      <t>ガワ</t>
    </rPh>
    <rPh sb="7" eb="9">
      <t>ジョウキン</t>
    </rPh>
    <phoneticPr fontId="2"/>
  </si>
  <si>
    <t>　　(受託側・非常勤)</t>
    <rPh sb="3" eb="5">
      <t>ジュタク</t>
    </rPh>
    <rPh sb="5" eb="6">
      <t>ガワ</t>
    </rPh>
    <rPh sb="7" eb="10">
      <t>ヒジョウキン</t>
    </rPh>
    <phoneticPr fontId="2"/>
  </si>
  <si>
    <t>　　(備考)</t>
    <rPh sb="3" eb="5">
      <t>ビコウ</t>
    </rPh>
    <phoneticPr fontId="2"/>
  </si>
  <si>
    <t>身体活動ﾚﾍﾞﾙ低い・男
　(～29歳の人数)</t>
    <rPh sb="0" eb="2">
      <t>シンタイ</t>
    </rPh>
    <rPh sb="2" eb="4">
      <t>カツドウ</t>
    </rPh>
    <rPh sb="11" eb="12">
      <t>オトコ</t>
    </rPh>
    <rPh sb="20" eb="22">
      <t>ニンズウ</t>
    </rPh>
    <phoneticPr fontId="2"/>
  </si>
  <si>
    <t>　(30～49歳の人数)</t>
    <rPh sb="9" eb="11">
      <t>ニンズウ</t>
    </rPh>
    <phoneticPr fontId="2"/>
  </si>
  <si>
    <t>　(人数合計)</t>
    <rPh sb="2" eb="4">
      <t>ニンズウ</t>
    </rPh>
    <rPh sb="4" eb="6">
      <t>ゴウケイ</t>
    </rPh>
    <phoneticPr fontId="2"/>
  </si>
  <si>
    <t>身体活動ﾚﾍﾞﾙ低い・女
　(～29歳の人数)</t>
    <rPh sb="0" eb="2">
      <t>シンタイ</t>
    </rPh>
    <rPh sb="2" eb="4">
      <t>カツドウ</t>
    </rPh>
    <rPh sb="20" eb="22">
      <t>ニンズウ</t>
    </rPh>
    <phoneticPr fontId="2"/>
  </si>
  <si>
    <t>身体活動ﾚﾍﾞﾙ普通・男
　(～29歳の人数)</t>
    <rPh sb="0" eb="2">
      <t>シンタイ</t>
    </rPh>
    <rPh sb="2" eb="4">
      <t>カツドウ</t>
    </rPh>
    <rPh sb="11" eb="12">
      <t>オトコ</t>
    </rPh>
    <rPh sb="20" eb="22">
      <t>ニンズウ</t>
    </rPh>
    <phoneticPr fontId="2"/>
  </si>
  <si>
    <t>身体活動ﾚﾍﾞﾙ普通・女
　(～29歳の人数)</t>
    <rPh sb="0" eb="2">
      <t>シンタイ</t>
    </rPh>
    <rPh sb="2" eb="4">
      <t>カツドウ</t>
    </rPh>
    <rPh sb="20" eb="22">
      <t>ニンズウ</t>
    </rPh>
    <phoneticPr fontId="2"/>
  </si>
  <si>
    <t>身体活動ﾚﾍﾞﾙ高い・男
　(～29歳の人数)</t>
    <rPh sb="0" eb="2">
      <t>シンタイ</t>
    </rPh>
    <rPh sb="2" eb="4">
      <t>カツドウ</t>
    </rPh>
    <rPh sb="11" eb="12">
      <t>オトコ</t>
    </rPh>
    <rPh sb="20" eb="22">
      <t>ニンズウ</t>
    </rPh>
    <phoneticPr fontId="2"/>
  </si>
  <si>
    <t>身体活動ﾚﾍﾞﾙ高い・女
　(～29歳の人数)</t>
    <rPh sb="0" eb="2">
      <t>シンタイ</t>
    </rPh>
    <rPh sb="2" eb="4">
      <t>カツドウ</t>
    </rPh>
    <rPh sb="20" eb="22">
      <t>ニンズウ</t>
    </rPh>
    <phoneticPr fontId="2"/>
  </si>
  <si>
    <t>身体活動ﾚﾍﾞﾙその他・男
　(～29歳の人数)</t>
    <rPh sb="0" eb="2">
      <t>シンタイ</t>
    </rPh>
    <rPh sb="2" eb="4">
      <t>カツドウ</t>
    </rPh>
    <rPh sb="12" eb="13">
      <t>オトコ</t>
    </rPh>
    <rPh sb="21" eb="23">
      <t>ニンズウ</t>
    </rPh>
    <phoneticPr fontId="2"/>
  </si>
  <si>
    <t>身体活動ﾚﾍﾞﾙその他・女
　(～29歳の人数)</t>
    <rPh sb="0" eb="2">
      <t>シンタイ</t>
    </rPh>
    <rPh sb="2" eb="4">
      <t>カツドウ</t>
    </rPh>
    <rPh sb="21" eb="23">
      <t>ニンズウ</t>
    </rPh>
    <phoneticPr fontId="2"/>
  </si>
  <si>
    <t>合計(～29歳の人数)</t>
    <rPh sb="0" eb="2">
      <t>ゴウケイ</t>
    </rPh>
    <rPh sb="6" eb="7">
      <t>サイ</t>
    </rPh>
    <rPh sb="8" eb="10">
      <t>ニンズウ</t>
    </rPh>
    <phoneticPr fontId="2"/>
  </si>
  <si>
    <t>　　(30～49歳の人数)</t>
    <rPh sb="8" eb="9">
      <t>サイ</t>
    </rPh>
    <rPh sb="10" eb="12">
      <t>ニンズウ</t>
    </rPh>
    <phoneticPr fontId="2"/>
  </si>
  <si>
    <t>　　(対象者(利用者)数)</t>
    <rPh sb="3" eb="6">
      <t>タイショウシャ</t>
    </rPh>
    <rPh sb="7" eb="10">
      <t>リヨウシャ</t>
    </rPh>
    <rPh sb="11" eb="12">
      <t>スウ</t>
    </rPh>
    <phoneticPr fontId="2"/>
  </si>
  <si>
    <t>　　　　(食数)</t>
    <rPh sb="5" eb="6">
      <t>ショク</t>
    </rPh>
    <rPh sb="6" eb="7">
      <t>スウ</t>
    </rPh>
    <phoneticPr fontId="2"/>
  </si>
  <si>
    <t>　　　　(種類数)</t>
    <rPh sb="5" eb="7">
      <t>シュルイ</t>
    </rPh>
    <rPh sb="7" eb="8">
      <t>スウ</t>
    </rPh>
    <phoneticPr fontId="2"/>
  </si>
  <si>
    <t>　　　　(合計食数)</t>
    <rPh sb="5" eb="7">
      <t>ゴウケイ</t>
    </rPh>
    <rPh sb="7" eb="8">
      <t>ショク</t>
    </rPh>
    <rPh sb="8" eb="9">
      <t>スウ</t>
    </rPh>
    <phoneticPr fontId="2"/>
  </si>
  <si>
    <t>　　　　　(種類数)</t>
    <rPh sb="6" eb="9">
      <t>シュルイスウ</t>
    </rPh>
    <phoneticPr fontId="2"/>
  </si>
  <si>
    <t>　　　　　(合計食数)</t>
    <rPh sb="6" eb="8">
      <t>ゴウケイ</t>
    </rPh>
    <rPh sb="8" eb="9">
      <t>ショク</t>
    </rPh>
    <rPh sb="9" eb="10">
      <t>スウ</t>
    </rPh>
    <phoneticPr fontId="2"/>
  </si>
  <si>
    <t>　　　　　(カレー・有/無)</t>
    <rPh sb="10" eb="11">
      <t>アリ</t>
    </rPh>
    <rPh sb="12" eb="13">
      <t>ナシ</t>
    </rPh>
    <phoneticPr fontId="2"/>
  </si>
  <si>
    <t>　　　　　(麺類・有/無)</t>
    <rPh sb="6" eb="8">
      <t>メンルイ</t>
    </rPh>
    <rPh sb="9" eb="10">
      <t>アリ</t>
    </rPh>
    <rPh sb="11" eb="12">
      <t>ナシ</t>
    </rPh>
    <phoneticPr fontId="2"/>
  </si>
  <si>
    <t>　　　　　(丼物・有/無)</t>
    <rPh sb="6" eb="7">
      <t>ドン</t>
    </rPh>
    <rPh sb="7" eb="8">
      <t>モノ</t>
    </rPh>
    <rPh sb="9" eb="10">
      <t>アリ</t>
    </rPh>
    <rPh sb="11" eb="12">
      <t>ナシ</t>
    </rPh>
    <phoneticPr fontId="2"/>
  </si>
  <si>
    <t>　　　　　(その他・内容)</t>
    <rPh sb="8" eb="9">
      <t>タ</t>
    </rPh>
    <rPh sb="10" eb="12">
      <t>ナイヨウ</t>
    </rPh>
    <phoneticPr fontId="2"/>
  </si>
  <si>
    <t>　　　　　　(主食の種類数)</t>
    <rPh sb="7" eb="9">
      <t>シュショク</t>
    </rPh>
    <rPh sb="10" eb="13">
      <t>シュルイスウ</t>
    </rPh>
    <phoneticPr fontId="2"/>
  </si>
  <si>
    <t>　　　　　　(主食の食数)</t>
    <rPh sb="7" eb="9">
      <t>シュショク</t>
    </rPh>
    <rPh sb="10" eb="11">
      <t>ショク</t>
    </rPh>
    <rPh sb="11" eb="12">
      <t>スウ</t>
    </rPh>
    <phoneticPr fontId="2"/>
  </si>
  <si>
    <t>　　　　　　(主菜の種類数)</t>
    <rPh sb="7" eb="8">
      <t>シュ</t>
    </rPh>
    <rPh sb="8" eb="9">
      <t>サイ</t>
    </rPh>
    <rPh sb="10" eb="13">
      <t>シュルイスウ</t>
    </rPh>
    <phoneticPr fontId="2"/>
  </si>
  <si>
    <t>　　　　　　(主菜の食数)</t>
    <rPh sb="7" eb="8">
      <t>シュ</t>
    </rPh>
    <rPh sb="8" eb="9">
      <t>サイ</t>
    </rPh>
    <rPh sb="10" eb="11">
      <t>ショク</t>
    </rPh>
    <rPh sb="11" eb="12">
      <t>スウ</t>
    </rPh>
    <phoneticPr fontId="2"/>
  </si>
  <si>
    <t>　　　　　　(副菜の種類数)</t>
    <rPh sb="7" eb="9">
      <t>フクサイ</t>
    </rPh>
    <rPh sb="10" eb="13">
      <t>シュルイスウ</t>
    </rPh>
    <phoneticPr fontId="2"/>
  </si>
  <si>
    <t>　　　　　　(副菜の食数)</t>
    <rPh sb="7" eb="9">
      <t>フクサイ</t>
    </rPh>
    <rPh sb="10" eb="11">
      <t>ショク</t>
    </rPh>
    <rPh sb="11" eb="12">
      <t>スウ</t>
    </rPh>
    <phoneticPr fontId="2"/>
  </si>
  <si>
    <t>　　　　　(その他の種類数)</t>
    <rPh sb="8" eb="9">
      <t>タ</t>
    </rPh>
    <rPh sb="10" eb="13">
      <t>シュルイスウ</t>
    </rPh>
    <phoneticPr fontId="2"/>
  </si>
  <si>
    <t>　　　　　　(その他の食数)</t>
    <rPh sb="9" eb="10">
      <t>タ</t>
    </rPh>
    <rPh sb="11" eb="12">
      <t>ショク</t>
    </rPh>
    <rPh sb="12" eb="13">
      <t>スウ</t>
    </rPh>
    <phoneticPr fontId="2"/>
  </si>
  <si>
    <t>ごはん</t>
    <phoneticPr fontId="2"/>
  </si>
  <si>
    <r>
      <t>ビタミンB</t>
    </r>
    <r>
      <rPr>
        <vertAlign val="subscript"/>
        <sz val="10"/>
        <rFont val="ＭＳ 明朝"/>
        <family val="1"/>
        <charset val="128"/>
      </rPr>
      <t>1</t>
    </r>
    <phoneticPr fontId="2"/>
  </si>
  <si>
    <t>　　　　　　②(内容(単位))</t>
    <rPh sb="8" eb="10">
      <t>ナイヨウ</t>
    </rPh>
    <rPh sb="11" eb="13">
      <t>タンイ</t>
    </rPh>
    <phoneticPr fontId="2"/>
  </si>
  <si>
    <t>　　　　　　③(内容(単位))</t>
    <rPh sb="8" eb="10">
      <t>ナイヨウ</t>
    </rPh>
    <rPh sb="11" eb="13">
      <t>タンイ</t>
    </rPh>
    <phoneticPr fontId="2"/>
  </si>
  <si>
    <t>　　　　　　②の量</t>
    <rPh sb="8" eb="9">
      <t>リョウ</t>
    </rPh>
    <phoneticPr fontId="2"/>
  </si>
  <si>
    <t>　　　　　　③の量</t>
    <rPh sb="8" eb="9">
      <t>リョウ</t>
    </rPh>
    <phoneticPr fontId="2"/>
  </si>
  <si>
    <t>　　　　(受託側)の人数</t>
    <rPh sb="5" eb="7">
      <t>ジュタク</t>
    </rPh>
    <rPh sb="7" eb="8">
      <t>ガワ</t>
    </rPh>
    <rPh sb="10" eb="12">
      <t>ニンズウ</t>
    </rPh>
    <phoneticPr fontId="2"/>
  </si>
  <si>
    <t>　　　　　　　　　人数</t>
    <rPh sb="9" eb="11">
      <t>ニンズウ</t>
    </rPh>
    <phoneticPr fontId="2"/>
  </si>
  <si>
    <t>ポスター</t>
    <phoneticPr fontId="2"/>
  </si>
  <si>
    <t>純使用量(食数分)の有/無</t>
    <rPh sb="0" eb="1">
      <t>ジュン</t>
    </rPh>
    <rPh sb="1" eb="3">
      <t>シヨウ</t>
    </rPh>
    <rPh sb="3" eb="4">
      <t>リョウ</t>
    </rPh>
    <rPh sb="5" eb="6">
      <t>ショク</t>
    </rPh>
    <rPh sb="6" eb="7">
      <t>スウ</t>
    </rPh>
    <rPh sb="7" eb="8">
      <t>ブン</t>
    </rPh>
    <rPh sb="10" eb="11">
      <t>アリ</t>
    </rPh>
    <rPh sb="12" eb="13">
      <t>ナシ</t>
    </rPh>
    <phoneticPr fontId="2"/>
  </si>
  <si>
    <t>栄養管理部門の理念・方針・目標</t>
    <rPh sb="0" eb="2">
      <t>エイヨウ</t>
    </rPh>
    <rPh sb="2" eb="4">
      <t>カンリ</t>
    </rPh>
    <rPh sb="4" eb="6">
      <t>ブモン</t>
    </rPh>
    <rPh sb="7" eb="9">
      <t>リネン</t>
    </rPh>
    <rPh sb="10" eb="12">
      <t>ホウシン</t>
    </rPh>
    <rPh sb="13" eb="15">
      <t>モクヒョウ</t>
    </rPh>
    <phoneticPr fontId="2"/>
  </si>
  <si>
    <t>記入例：令和○年○月</t>
    <rPh sb="0" eb="2">
      <t>キニュウ</t>
    </rPh>
    <rPh sb="2" eb="3">
      <t>レイ</t>
    </rPh>
    <rPh sb="4" eb="6">
      <t>レイワ</t>
    </rPh>
    <rPh sb="7" eb="8">
      <t>ネン</t>
    </rPh>
    <rPh sb="9" eb="10">
      <t>ガツ</t>
    </rPh>
    <phoneticPr fontId="2"/>
  </si>
  <si>
    <t>ビタミンA(ﾚﾁﾉｰﾙ活性当量)</t>
    <rPh sb="11" eb="13">
      <t>カッセイ</t>
    </rPh>
    <rPh sb="13" eb="15">
      <t>トウリョウ</t>
    </rPh>
    <phoneticPr fontId="2"/>
  </si>
  <si>
    <t>たんぱく質　 　　　　　 (g)</t>
    <phoneticPr fontId="2"/>
  </si>
  <si>
    <t>カルシウム　 　　　　  (mg)</t>
    <phoneticPr fontId="2"/>
  </si>
  <si>
    <t>ビタミンＣ　　 　　　　　(mg)</t>
    <phoneticPr fontId="2"/>
  </si>
  <si>
    <t>食物繊維　　　　　  　　　 　(ｇ)</t>
    <phoneticPr fontId="2"/>
  </si>
  <si>
    <t>脂質ｴﾈﾙｷﾞｰ比 　　　　(％)</t>
    <phoneticPr fontId="2"/>
  </si>
  <si>
    <t>　(50～64歳の人数)</t>
    <rPh sb="7" eb="8">
      <t>サイ</t>
    </rPh>
    <rPh sb="9" eb="11">
      <t>ニンズウ</t>
    </rPh>
    <phoneticPr fontId="2"/>
  </si>
  <si>
    <t>　(65～74歳の人数)</t>
    <rPh sb="7" eb="8">
      <t>サイ</t>
    </rPh>
    <rPh sb="9" eb="11">
      <t>ニンズウ</t>
    </rPh>
    <phoneticPr fontId="2"/>
  </si>
  <si>
    <t>　(75歳～の人数)</t>
    <rPh sb="4" eb="5">
      <t>サイ</t>
    </rPh>
    <rPh sb="7" eb="9">
      <t>ニンズウ</t>
    </rPh>
    <phoneticPr fontId="2"/>
  </si>
  <si>
    <t>～29歳(人)</t>
    <rPh sb="3" eb="4">
      <t>サイ</t>
    </rPh>
    <rPh sb="5" eb="6">
      <t>ニン</t>
    </rPh>
    <phoneticPr fontId="2"/>
  </si>
  <si>
    <t>30～49歳(人)</t>
    <rPh sb="5" eb="6">
      <t>サイ</t>
    </rPh>
    <rPh sb="7" eb="8">
      <t>ニン</t>
    </rPh>
    <phoneticPr fontId="2"/>
  </si>
  <si>
    <t>50～64歳(人)</t>
    <rPh sb="5" eb="6">
      <t>サイ</t>
    </rPh>
    <rPh sb="7" eb="8">
      <t>ニン</t>
    </rPh>
    <phoneticPr fontId="2"/>
  </si>
  <si>
    <t>65～74歳(人)</t>
    <rPh sb="5" eb="6">
      <t>サイ</t>
    </rPh>
    <rPh sb="7" eb="8">
      <t>ニン</t>
    </rPh>
    <phoneticPr fontId="2"/>
  </si>
  <si>
    <t>75歳～(人)</t>
    <rPh sb="2" eb="3">
      <t>サイ</t>
    </rPh>
    <rPh sb="5" eb="6">
      <t>ニン</t>
    </rPh>
    <phoneticPr fontId="2"/>
  </si>
  <si>
    <t>（</t>
    <phoneticPr fontId="2"/>
  </si>
  <si>
    <t>　　(50～64歳の人数)</t>
    <rPh sb="8" eb="9">
      <t>サイ</t>
    </rPh>
    <rPh sb="10" eb="12">
      <t>ニンズウ</t>
    </rPh>
    <phoneticPr fontId="2"/>
  </si>
  <si>
    <t>　　(65～74歳の人数)</t>
    <rPh sb="8" eb="9">
      <t>サイ</t>
    </rPh>
    <rPh sb="10" eb="12">
      <t>ニンズウ</t>
    </rPh>
    <phoneticPr fontId="2"/>
  </si>
  <si>
    <t>　　(75歳～の人数)</t>
    <rPh sb="5" eb="6">
      <t>サイ</t>
    </rPh>
    <rPh sb="8" eb="10">
      <t>ニンズウ</t>
    </rPh>
    <phoneticPr fontId="2"/>
  </si>
  <si>
    <r>
      <t>ビタミンB</t>
    </r>
    <r>
      <rPr>
        <vertAlign val="subscript"/>
        <sz val="10"/>
        <rFont val="ＭＳ 明朝"/>
        <family val="1"/>
        <charset val="128"/>
      </rPr>
      <t>1</t>
    </r>
    <phoneticPr fontId="2"/>
  </si>
  <si>
    <r>
      <t>ビタミンB</t>
    </r>
    <r>
      <rPr>
        <vertAlign val="subscript"/>
        <sz val="10"/>
        <rFont val="ＭＳ 明朝"/>
        <family val="1"/>
        <charset val="128"/>
      </rPr>
      <t>2</t>
    </r>
    <phoneticPr fontId="2"/>
  </si>
  <si>
    <r>
      <t>ビタミンB</t>
    </r>
    <r>
      <rPr>
        <vertAlign val="subscript"/>
        <sz val="10"/>
        <rFont val="ＭＳ 明朝"/>
        <family val="1"/>
        <charset val="128"/>
      </rPr>
      <t>1</t>
    </r>
    <phoneticPr fontId="2"/>
  </si>
  <si>
    <r>
      <t>従事者</t>
    </r>
    <r>
      <rPr>
        <sz val="9"/>
        <rFont val="ＭＳ Ｐ明朝"/>
        <family val="1"/>
        <charset val="128"/>
      </rPr>
      <t>（管理栄養士がいる施設にあつては管理栄養士、栄養士のみがいる施設にあつては栄養士１名の氏名及び登録番号を記入してください。)</t>
    </r>
    <phoneticPr fontId="2"/>
  </si>
  <si>
    <r>
      <t>ビタミンＢ</t>
    </r>
    <r>
      <rPr>
        <vertAlign val="subscript"/>
        <sz val="10"/>
        <rFont val="ＭＳ Ｐ明朝"/>
        <family val="1"/>
        <charset val="128"/>
      </rPr>
      <t>１</t>
    </r>
    <r>
      <rPr>
        <sz val="10"/>
        <rFont val="ＭＳ Ｐ明朝"/>
        <family val="1"/>
        <charset val="128"/>
      </rPr>
      <t>　　　  　　(mg)</t>
    </r>
    <phoneticPr fontId="2"/>
  </si>
  <si>
    <r>
      <t>ビタミンＢ</t>
    </r>
    <r>
      <rPr>
        <vertAlign val="subscript"/>
        <sz val="10"/>
        <rFont val="ＭＳ Ｐ明朝"/>
        <family val="1"/>
        <charset val="128"/>
      </rPr>
      <t>２</t>
    </r>
    <r>
      <rPr>
        <sz val="10"/>
        <rFont val="ＭＳ Ｐ明朝"/>
        <family val="1"/>
        <charset val="128"/>
      </rPr>
      <t>　　 　 　　(mg)</t>
    </r>
    <phoneticPr fontId="2"/>
  </si>
  <si>
    <r>
      <t>所在地</t>
    </r>
    <r>
      <rPr>
        <sz val="9"/>
        <rFont val="ＭＳ 明朝"/>
        <family val="1"/>
        <charset val="128"/>
      </rPr>
      <t>（施設の所在地と異なる場合に記入してください。）</t>
    </r>
    <phoneticPr fontId="2"/>
  </si>
  <si>
    <t>その他の食事区分名
(朝・昼・夕・おやつ以外)</t>
    <rPh sb="2" eb="3">
      <t>タ</t>
    </rPh>
    <rPh sb="4" eb="6">
      <t>ショクジ</t>
    </rPh>
    <rPh sb="6" eb="8">
      <t>クブン</t>
    </rPh>
    <rPh sb="8" eb="9">
      <t>メイ</t>
    </rPh>
    <rPh sb="11" eb="12">
      <t>アサ</t>
    </rPh>
    <rPh sb="13" eb="14">
      <t>ヒル</t>
    </rPh>
    <rPh sb="15" eb="16">
      <t>ユウ</t>
    </rPh>
    <rPh sb="20" eb="22">
      <t>イガイ</t>
    </rPh>
    <phoneticPr fontId="2"/>
  </si>
  <si>
    <t>平均提供食品量・平均栄養量の単位</t>
    <phoneticPr fontId="2"/>
  </si>
  <si>
    <t>朝食</t>
    <phoneticPr fontId="2"/>
  </si>
  <si>
    <t>昼食</t>
    <phoneticPr fontId="2"/>
  </si>
  <si>
    <t>夕食</t>
    <phoneticPr fontId="2"/>
  </si>
  <si>
    <t>朝食・昼食</t>
    <phoneticPr fontId="2"/>
  </si>
  <si>
    <t>朝食・夕食</t>
    <phoneticPr fontId="2"/>
  </si>
  <si>
    <t>昼食・夕食</t>
    <phoneticPr fontId="2"/>
  </si>
  <si>
    <t>朝食・昼食・夕食</t>
    <phoneticPr fontId="2"/>
  </si>
  <si>
    <t>（宛先）茅ヶ崎市保健所長</t>
    <rPh sb="1" eb="3">
      <t>アテサキ</t>
    </rPh>
    <rPh sb="4" eb="8">
      <t>チガサキシ</t>
    </rPh>
    <rPh sb="8" eb="11">
      <t>ホケンジョ</t>
    </rPh>
    <rPh sb="11" eb="12">
      <t>チョウ</t>
    </rPh>
    <phoneticPr fontId="2"/>
  </si>
  <si>
    <t>茅ヶ崎市給食施設における栄養管理に関する規則第４条により、次のとおり栄養管理状況を報告します。</t>
    <rPh sb="0" eb="4">
      <t>チガサキシ</t>
    </rPh>
    <rPh sb="4" eb="6">
      <t>キュウショク</t>
    </rPh>
    <rPh sb="6" eb="8">
      <t>シセツ</t>
    </rPh>
    <rPh sb="12" eb="14">
      <t>エイヨウ</t>
    </rPh>
    <rPh sb="14" eb="16">
      <t>カンリ</t>
    </rPh>
    <rPh sb="17" eb="18">
      <t>カン</t>
    </rPh>
    <rPh sb="20" eb="22">
      <t>キソク</t>
    </rPh>
    <rPh sb="22" eb="23">
      <t>ダイ</t>
    </rPh>
    <rPh sb="24" eb="25">
      <t>ジョウ</t>
    </rPh>
    <rPh sb="29" eb="30">
      <t>ツギ</t>
    </rPh>
    <rPh sb="34" eb="36">
      <t>エイヨウ</t>
    </rPh>
    <rPh sb="36" eb="38">
      <t>カンリ</t>
    </rPh>
    <rPh sb="38" eb="40">
      <t>ジョウキョウ</t>
    </rPh>
    <rPh sb="41" eb="43">
      <t>ホウコク</t>
    </rPh>
    <phoneticPr fontId="2"/>
  </si>
  <si>
    <t>該当のものを選択してください。</t>
    <rPh sb="0" eb="2">
      <t>ガイトウノ</t>
    </rPh>
    <rPh sb="3" eb="8">
      <t>ヲセンタク</t>
    </rPh>
    <phoneticPr fontId="2"/>
  </si>
  <si>
    <t>該当のものを選択してください。</t>
    <rPh sb="0" eb="2">
      <t>ガイトウノ</t>
    </rPh>
    <rPh sb="3" eb="8">
      <t>ヲセンタク</t>
    </rPh>
    <phoneticPr fontId="2"/>
  </si>
  <si>
    <t>〒</t>
    <phoneticPr fontId="2"/>
  </si>
  <si>
    <t>(職名)</t>
    <phoneticPr fontId="2"/>
  </si>
  <si>
    <t>(氏名)</t>
    <phoneticPr fontId="2"/>
  </si>
  <si>
    <t>内線</t>
    <rPh sb="0" eb="2">
      <t>ナイセン</t>
    </rPh>
    <phoneticPr fontId="2"/>
  </si>
  <si>
    <t>%) 2糖尿病(</t>
  </si>
  <si>
    <r>
      <t xml:space="preserve">※自動計算されます。
</t>
    </r>
    <r>
      <rPr>
        <sz val="9"/>
        <rFont val="ＭＳ 明朝"/>
        <family val="1"/>
        <charset val="128"/>
      </rPr>
      <t/>
    </r>
    <rPh sb="1" eb="3">
      <t>ジドウ</t>
    </rPh>
    <rPh sb="3" eb="5">
      <t>ケイサン</t>
    </rPh>
    <phoneticPr fontId="2"/>
  </si>
  <si>
    <t xml:space="preserve">※自動計算されます
</t>
    <rPh sb="1" eb="3">
      <t>ジドウ</t>
    </rPh>
    <rPh sb="3" eb="5">
      <t>ケイサン</t>
    </rPh>
    <phoneticPr fontId="2"/>
  </si>
  <si>
    <t>施設の正式名称を入力</t>
    <phoneticPr fontId="2"/>
  </si>
  <si>
    <t>施設の所在地を入力</t>
    <rPh sb="7" eb="9">
      <t>ニュウリョク</t>
    </rPh>
    <phoneticPr fontId="2"/>
  </si>
  <si>
    <t>部門責任者の職名と氏名を入力してください。</t>
    <rPh sb="0" eb="2">
      <t>ブモン</t>
    </rPh>
    <rPh sb="2" eb="5">
      <t>セキニンシャ</t>
    </rPh>
    <rPh sb="6" eb="8">
      <t>ショクメイ</t>
    </rPh>
    <rPh sb="9" eb="11">
      <t>シメイ</t>
    </rPh>
    <rPh sb="12" eb="14">
      <t>ニュウリョク</t>
    </rPh>
    <phoneticPr fontId="2"/>
  </si>
  <si>
    <t>施設における給食関係会議の有無について入力してください（打ち合わせ、朝礼等は含まない）。</t>
    <rPh sb="13" eb="15">
      <t>ウム</t>
    </rPh>
    <rPh sb="19" eb="21">
      <t>ニュウリョク</t>
    </rPh>
    <phoneticPr fontId="2"/>
  </si>
  <si>
    <t>上記代表者について入力してください。</t>
    <rPh sb="0" eb="2">
      <t>ジョウキ</t>
    </rPh>
    <rPh sb="2" eb="5">
      <t>ダイヒョウシャ</t>
    </rPh>
    <rPh sb="9" eb="11">
      <t>ニュウリョク</t>
    </rPh>
    <phoneticPr fontId="2"/>
  </si>
  <si>
    <t>管理栄養士の場合は管理栄養士の免許番号のみ入力してください。
(栄養士の免許番号は不要)</t>
    <rPh sb="0" eb="2">
      <t>カンリ</t>
    </rPh>
    <rPh sb="2" eb="4">
      <t>エイヨウ</t>
    </rPh>
    <rPh sb="4" eb="5">
      <t>シ</t>
    </rPh>
    <rPh sb="6" eb="8">
      <t>バアイ</t>
    </rPh>
    <rPh sb="9" eb="11">
      <t>カンリ</t>
    </rPh>
    <rPh sb="11" eb="13">
      <t>エイヨウ</t>
    </rPh>
    <rPh sb="13" eb="14">
      <t>シ</t>
    </rPh>
    <rPh sb="15" eb="17">
      <t>メンキョ</t>
    </rPh>
    <rPh sb="17" eb="19">
      <t>バンゴウ</t>
    </rPh>
    <rPh sb="21" eb="23">
      <t>ニュウリョク</t>
    </rPh>
    <rPh sb="32" eb="34">
      <t>エイヨウ</t>
    </rPh>
    <rPh sb="34" eb="35">
      <t>シ</t>
    </rPh>
    <rPh sb="36" eb="38">
      <t>メンキョ</t>
    </rPh>
    <rPh sb="38" eb="40">
      <t>バンゴウ</t>
    </rPh>
    <rPh sb="41" eb="43">
      <t>フヨウ</t>
    </rPh>
    <phoneticPr fontId="2"/>
  </si>
  <si>
    <t>残菜量の確認を行う調査です。</t>
    <rPh sb="4" eb="6">
      <t>カクニン</t>
    </rPh>
    <phoneticPr fontId="2"/>
  </si>
  <si>
    <t>主食・副食量から摂取量を把握する調査です。</t>
    <rPh sb="8" eb="10">
      <t>セッシュ</t>
    </rPh>
    <rPh sb="10" eb="11">
      <t>リョウ</t>
    </rPh>
    <rPh sb="12" eb="14">
      <t>ハアク</t>
    </rPh>
    <phoneticPr fontId="2"/>
  </si>
  <si>
    <t>栄養量を考慮し、調整するものについて入力してください。
※いずれかを調整している場合は、種類数を入力してください。</t>
    <rPh sb="18" eb="20">
      <t>ニュウリョク</t>
    </rPh>
    <phoneticPr fontId="2"/>
  </si>
  <si>
    <t>上記以外に算出している栄養素がありましたら栄養素名(括弧書きで単位)と目標栄養量を入力してください。
例：マグネシウム（ｍｇ）</t>
    <rPh sb="0" eb="2">
      <t>ジョウキ</t>
    </rPh>
    <rPh sb="2" eb="4">
      <t>イガイ</t>
    </rPh>
    <rPh sb="5" eb="7">
      <t>サンシュツ</t>
    </rPh>
    <rPh sb="11" eb="14">
      <t>エイヨウソ</t>
    </rPh>
    <rPh sb="21" eb="24">
      <t>エイヨウソ</t>
    </rPh>
    <rPh sb="24" eb="25">
      <t>メイ</t>
    </rPh>
    <rPh sb="26" eb="28">
      <t>カッコ</t>
    </rPh>
    <rPh sb="28" eb="29">
      <t>ガ</t>
    </rPh>
    <rPh sb="31" eb="33">
      <t>タンイ</t>
    </rPh>
    <rPh sb="35" eb="37">
      <t>モクヒョウ</t>
    </rPh>
    <rPh sb="37" eb="39">
      <t>エイヨウ</t>
    </rPh>
    <rPh sb="39" eb="40">
      <t>リョウ</t>
    </rPh>
    <rPh sb="41" eb="43">
      <t>ニュウリョク</t>
    </rPh>
    <rPh sb="51" eb="52">
      <t>レイ</t>
    </rPh>
    <phoneticPr fontId="2"/>
  </si>
  <si>
    <t>厨房で使用する調理の指示書・詳細献立等の計画書を指します。</t>
    <rPh sb="0" eb="2">
      <t>チュウボウ</t>
    </rPh>
    <rPh sb="3" eb="5">
      <t>シヨウ</t>
    </rPh>
    <rPh sb="7" eb="9">
      <t>チョウリ</t>
    </rPh>
    <rPh sb="10" eb="13">
      <t>シジショ</t>
    </rPh>
    <rPh sb="14" eb="16">
      <t>ショウサイ</t>
    </rPh>
    <rPh sb="16" eb="18">
      <t>コンダテ</t>
    </rPh>
    <rPh sb="18" eb="19">
      <t>トウ</t>
    </rPh>
    <rPh sb="20" eb="23">
      <t>ケイカクショ</t>
    </rPh>
    <rPh sb="24" eb="25">
      <t>サ</t>
    </rPh>
    <phoneticPr fontId="2"/>
  </si>
  <si>
    <t>施設側の報告担当者の部門名、職名、氏名を入力してください。
所在地については、報告担当者の所在地が施設の所在地と違う場合に入力してください。</t>
    <rPh sb="0" eb="2">
      <t>シセツ</t>
    </rPh>
    <rPh sb="2" eb="3">
      <t>ガワ</t>
    </rPh>
    <rPh sb="4" eb="6">
      <t>ホウコク</t>
    </rPh>
    <rPh sb="6" eb="9">
      <t>タントウシャ</t>
    </rPh>
    <rPh sb="10" eb="12">
      <t>ブモン</t>
    </rPh>
    <rPh sb="12" eb="13">
      <t>メイ</t>
    </rPh>
    <rPh sb="14" eb="16">
      <t>ショクメイ</t>
    </rPh>
    <rPh sb="17" eb="19">
      <t>シメイ</t>
    </rPh>
    <rPh sb="20" eb="22">
      <t>ニュウリョク</t>
    </rPh>
    <rPh sb="30" eb="33">
      <t>ショザイチ</t>
    </rPh>
    <rPh sb="39" eb="44">
      <t>ホウコクタントウシャ</t>
    </rPh>
    <rPh sb="62" eb="63">
      <t>チカラ</t>
    </rPh>
    <phoneticPr fontId="2"/>
  </si>
  <si>
    <t>記入例：令和○年○月○日
当該年（１月～１２月）の内容について、１年分の内容を御報告ください。提出日は１月末日までです。</t>
    <rPh sb="0" eb="2">
      <t>キニュウ</t>
    </rPh>
    <rPh sb="2" eb="3">
      <t>レイ</t>
    </rPh>
    <rPh sb="4" eb="6">
      <t>レイワ</t>
    </rPh>
    <rPh sb="7" eb="8">
      <t>ネン</t>
    </rPh>
    <rPh sb="9" eb="10">
      <t>ガツ</t>
    </rPh>
    <rPh sb="11" eb="12">
      <t>ニチ</t>
    </rPh>
    <phoneticPr fontId="2"/>
  </si>
  <si>
    <t>施設の管理者の職名と氏名を入力してください。給食を委託している場合も施設側である管理者が報告してください。</t>
    <rPh sb="0" eb="2">
      <t>シセツ</t>
    </rPh>
    <rPh sb="3" eb="6">
      <t>カンリシャ</t>
    </rPh>
    <rPh sb="7" eb="9">
      <t>ショクメイ</t>
    </rPh>
    <rPh sb="10" eb="12">
      <t>シメイ</t>
    </rPh>
    <rPh sb="13" eb="15">
      <t>ニュウリョク</t>
    </rPh>
    <rPh sb="34" eb="36">
      <t>シセツ</t>
    </rPh>
    <rPh sb="36" eb="37">
      <t>ガワ</t>
    </rPh>
    <phoneticPr fontId="2"/>
  </si>
  <si>
    <t>該当者は有を選択し、その他には、具体的な職種を入力してください。</t>
    <rPh sb="12" eb="13">
      <t>タ</t>
    </rPh>
    <rPh sb="20" eb="22">
      <t>ショクシュ</t>
    </rPh>
    <phoneticPr fontId="2"/>
  </si>
  <si>
    <t>①</t>
    <phoneticPr fontId="2"/>
  </si>
  <si>
    <t>②</t>
    <phoneticPr fontId="2"/>
  </si>
  <si>
    <t>③</t>
    <phoneticPr fontId="2"/>
  </si>
  <si>
    <t>④</t>
    <phoneticPr fontId="2"/>
  </si>
  <si>
    <r>
      <rPr>
        <b/>
        <u/>
        <sz val="14"/>
        <rFont val="BIZ UDPゴシック"/>
        <family val="3"/>
        <charset val="128"/>
      </rPr>
      <t>印刷する際は、印刷用シートのみを印刷</t>
    </r>
    <r>
      <rPr>
        <b/>
        <sz val="14"/>
        <rFont val="BIZ UDPゴシック"/>
        <family val="3"/>
        <charset val="128"/>
      </rPr>
      <t>してください。</t>
    </r>
    <rPh sb="0" eb="2">
      <t>インサツ</t>
    </rPh>
    <rPh sb="4" eb="5">
      <t>サイ</t>
    </rPh>
    <rPh sb="7" eb="9">
      <t>インサツ</t>
    </rPh>
    <rPh sb="9" eb="10">
      <t>ヨウ</t>
    </rPh>
    <rPh sb="16" eb="18">
      <t>インサツ</t>
    </rPh>
    <phoneticPr fontId="2"/>
  </si>
  <si>
    <t>１回100食以上又は１日250食以上の食事を提供している場合は特定給食施設、1回50食以上又は1日100食以上の食事を提供する施設は、小規模特定給食施設に該当します。</t>
    <phoneticPr fontId="2"/>
  </si>
  <si>
    <r>
      <t>管理栄養士がいる施設にあっては管理栄養士、栄養士のみがいる施設にあっては栄養士の代表１名の氏名</t>
    </r>
    <r>
      <rPr>
        <sz val="10"/>
        <color rgb="FFFF0000"/>
        <rFont val="ＭＳ 明朝"/>
        <family val="1"/>
        <charset val="128"/>
      </rPr>
      <t>（常勤者のみ）</t>
    </r>
    <rPh sb="0" eb="2">
      <t>カンリ</t>
    </rPh>
    <rPh sb="2" eb="5">
      <t>エイヨウシ</t>
    </rPh>
    <rPh sb="8" eb="10">
      <t>シセツ</t>
    </rPh>
    <rPh sb="15" eb="17">
      <t>カンリ</t>
    </rPh>
    <rPh sb="17" eb="20">
      <t>エイヨウシ</t>
    </rPh>
    <rPh sb="21" eb="24">
      <t>エイヨウシ</t>
    </rPh>
    <rPh sb="29" eb="31">
      <t>シセツ</t>
    </rPh>
    <rPh sb="36" eb="39">
      <t>エイヨウシ</t>
    </rPh>
    <rPh sb="40" eb="42">
      <t>ダイヒョウ</t>
    </rPh>
    <rPh sb="43" eb="44">
      <t>メイ</t>
    </rPh>
    <rPh sb="45" eb="47">
      <t>シメイ</t>
    </rPh>
    <rPh sb="48" eb="51">
      <t>ジョウキンシャ</t>
    </rPh>
    <phoneticPr fontId="2"/>
  </si>
  <si>
    <r>
      <t xml:space="preserve">１人１日（あるいは1食、2食）当たりの提供栄養量の平均を入力してください。
</t>
    </r>
    <r>
      <rPr>
        <sz val="10"/>
        <color rgb="FFFF0000"/>
        <rFont val="ＭＳ 明朝"/>
        <family val="1"/>
        <charset val="128"/>
      </rPr>
      <t>※１月～１２月の平均値でご入力ください。</t>
    </r>
    <rPh sb="15" eb="16">
      <t>ア</t>
    </rPh>
    <rPh sb="19" eb="21">
      <t>テイキョウ</t>
    </rPh>
    <rPh sb="21" eb="23">
      <t>エイヨウ</t>
    </rPh>
    <rPh sb="23" eb="24">
      <t>リョウ</t>
    </rPh>
    <rPh sb="25" eb="27">
      <t>ヘイキン</t>
    </rPh>
    <rPh sb="28" eb="30">
      <t>ニュウリョク</t>
    </rPh>
    <rPh sb="40" eb="41">
      <t>ガツ</t>
    </rPh>
    <rPh sb="51" eb="53">
      <t>ニュウリョク</t>
    </rPh>
    <phoneticPr fontId="2"/>
  </si>
  <si>
    <r>
      <t xml:space="preserve">推定摂取量については、残食の調査又は摂取量の調査から算出し、１人１日（あるいは1食、2食）当たりの平均を入力してください。
</t>
    </r>
    <r>
      <rPr>
        <sz val="10"/>
        <color rgb="FFFF0000"/>
        <rFont val="ＭＳ 明朝"/>
        <family val="1"/>
        <charset val="128"/>
      </rPr>
      <t>※１月～１２月の平均値でご入力ください。</t>
    </r>
    <rPh sb="11" eb="13">
      <t>ザンショク</t>
    </rPh>
    <rPh sb="14" eb="16">
      <t>チョウサ</t>
    </rPh>
    <rPh sb="16" eb="17">
      <t>マタ</t>
    </rPh>
    <rPh sb="45" eb="46">
      <t>ア</t>
    </rPh>
    <rPh sb="49" eb="51">
      <t>ヘイキン</t>
    </rPh>
    <rPh sb="52" eb="54">
      <t>ニュウリョク</t>
    </rPh>
    <rPh sb="64" eb="65">
      <t>ガツ</t>
    </rPh>
    <rPh sb="75" eb="77">
      <t>ニュウリョク</t>
    </rPh>
    <phoneticPr fontId="2"/>
  </si>
  <si>
    <t>１人１日（あるいは1食、2食）の給食費として設定している金額を入力してください。</t>
    <rPh sb="1" eb="2">
      <t>ニン</t>
    </rPh>
    <rPh sb="3" eb="4">
      <t>ニチ</t>
    </rPh>
    <rPh sb="10" eb="11">
      <t>ショク</t>
    </rPh>
    <rPh sb="13" eb="14">
      <t>ショク</t>
    </rPh>
    <rPh sb="16" eb="18">
      <t>キュウショク</t>
    </rPh>
    <rPh sb="18" eb="19">
      <t>ヒ</t>
    </rPh>
    <rPh sb="22" eb="24">
      <t>セッテイ</t>
    </rPh>
    <rPh sb="28" eb="30">
      <t>キンガク</t>
    </rPh>
    <rPh sb="31" eb="33">
      <t>ニュウリョク</t>
    </rPh>
    <phoneticPr fontId="2"/>
  </si>
  <si>
    <r>
      <t xml:space="preserve">１人１日（あるいは1食、2食）当たりの目標栄養量の平均を入力してください。
※エネルギー比を自動計算しますので、○～○ｇではなく、中央値を入力してください。
</t>
    </r>
    <r>
      <rPr>
        <sz val="10"/>
        <color rgb="FFFF0000"/>
        <rFont val="ＭＳ 明朝"/>
        <family val="1"/>
        <charset val="128"/>
      </rPr>
      <t>※１月～１２月の平均値でご入力ください。</t>
    </r>
    <rPh sb="15" eb="16">
      <t>ア</t>
    </rPh>
    <rPh sb="19" eb="21">
      <t>モクヒョウ</t>
    </rPh>
    <rPh sb="21" eb="23">
      <t>エイヨウ</t>
    </rPh>
    <rPh sb="23" eb="24">
      <t>リョウ</t>
    </rPh>
    <rPh sb="25" eb="27">
      <t>ヘイキン</t>
    </rPh>
    <rPh sb="28" eb="30">
      <t>ニュウリョク</t>
    </rPh>
    <rPh sb="44" eb="45">
      <t>ヒ</t>
    </rPh>
    <rPh sb="46" eb="48">
      <t>ジドウ</t>
    </rPh>
    <rPh sb="48" eb="50">
      <t>ケイサン</t>
    </rPh>
    <rPh sb="65" eb="67">
      <t>チュウオウ</t>
    </rPh>
    <rPh sb="67" eb="68">
      <t>アタイ</t>
    </rPh>
    <rPh sb="69" eb="71">
      <t>ニュウリョク</t>
    </rPh>
    <rPh sb="81" eb="82">
      <t>ガツ</t>
    </rPh>
    <rPh sb="92" eb="94">
      <t>ニュウリョク</t>
    </rPh>
    <phoneticPr fontId="2"/>
  </si>
  <si>
    <t>例：1234（56）7891</t>
    <rPh sb="0" eb="1">
      <t>レイ</t>
    </rPh>
    <phoneticPr fontId="2"/>
  </si>
  <si>
    <r>
      <t>以下の食品は１人１</t>
    </r>
    <r>
      <rPr>
        <sz val="10"/>
        <rFont val="ＭＳ 明朝"/>
        <family val="1"/>
        <charset val="128"/>
      </rPr>
      <t>日（あるいは1食、2食）</t>
    </r>
    <r>
      <rPr>
        <sz val="10"/>
        <color theme="1"/>
        <rFont val="ＭＳ 明朝"/>
        <family val="1"/>
        <charset val="128"/>
      </rPr>
      <t xml:space="preserve">当たりの平均量を入力してください。
きのこ類は「その他の野菜」に含めてください。
</t>
    </r>
    <r>
      <rPr>
        <sz val="10"/>
        <color rgb="FFFF0000"/>
        <rFont val="ＭＳ 明朝"/>
        <family val="1"/>
        <charset val="128"/>
      </rPr>
      <t>※使用していない食品群がある場合は0を入力してください。</t>
    </r>
    <r>
      <rPr>
        <sz val="10"/>
        <color theme="1"/>
        <rFont val="ＭＳ 明朝"/>
        <family val="1"/>
        <charset val="128"/>
      </rPr>
      <t xml:space="preserve">
※</t>
    </r>
    <r>
      <rPr>
        <sz val="10"/>
        <color rgb="FFFF0000"/>
        <rFont val="ＭＳ 明朝"/>
        <family val="1"/>
        <charset val="128"/>
      </rPr>
      <t>１月～１２月の平均値でご入力ください。</t>
    </r>
    <rPh sb="0" eb="2">
      <t>イカ</t>
    </rPh>
    <rPh sb="3" eb="5">
      <t>ショクヒン</t>
    </rPh>
    <rPh sb="7" eb="8">
      <t>ニン</t>
    </rPh>
    <rPh sb="9" eb="10">
      <t>ヒ</t>
    </rPh>
    <rPh sb="16" eb="17">
      <t>ショク</t>
    </rPh>
    <rPh sb="19" eb="20">
      <t>ショク</t>
    </rPh>
    <rPh sb="21" eb="22">
      <t>ア</t>
    </rPh>
    <rPh sb="25" eb="27">
      <t>ヘイキン</t>
    </rPh>
    <rPh sb="27" eb="28">
      <t>リョウ</t>
    </rPh>
    <rPh sb="29" eb="31">
      <t>ニュウリョク</t>
    </rPh>
    <rPh sb="47" eb="48">
      <t>タ</t>
    </rPh>
    <rPh sb="49" eb="51">
      <t>ヤサイ</t>
    </rPh>
    <rPh sb="72" eb="73">
      <t>グン</t>
    </rPh>
    <rPh sb="93" eb="94">
      <t>ガツ</t>
    </rPh>
    <rPh sb="104" eb="106">
      <t>ニュウリョク</t>
    </rPh>
    <phoneticPr fontId="2"/>
  </si>
  <si>
    <t>副食(</t>
  </si>
  <si>
    <t>)の量</t>
  </si>
  <si>
    <t>副菜</t>
  </si>
  <si>
    <r>
      <rPr>
        <b/>
        <u/>
        <sz val="14"/>
        <rFont val="BIZ UDPゴシック"/>
        <family val="3"/>
        <charset val="128"/>
      </rPr>
      <t>D列</t>
    </r>
    <r>
      <rPr>
        <b/>
        <sz val="14"/>
        <rFont val="BIZ UDPゴシック"/>
        <family val="3"/>
        <charset val="128"/>
      </rPr>
      <t>に報告内容を入力してください。</t>
    </r>
    <rPh sb="1" eb="2">
      <t>レツ</t>
    </rPh>
    <rPh sb="3" eb="5">
      <t>ホウコク</t>
    </rPh>
    <rPh sb="5" eb="7">
      <t>ナイヨウ</t>
    </rPh>
    <rPh sb="8" eb="10">
      <t>ニュウリョク</t>
    </rPh>
    <phoneticPr fontId="2"/>
  </si>
  <si>
    <t>←黄色の部分については、該当する項目のみ入力をお願いします。</t>
    <rPh sb="1" eb="3">
      <t>キイロ</t>
    </rPh>
    <rPh sb="4" eb="6">
      <t>ブブン</t>
    </rPh>
    <rPh sb="12" eb="14">
      <t>ガイトウ</t>
    </rPh>
    <rPh sb="16" eb="18">
      <t>コウモク</t>
    </rPh>
    <rPh sb="20" eb="22">
      <t>ニュウリョク</t>
    </rPh>
    <rPh sb="24" eb="25">
      <t>ネガ</t>
    </rPh>
    <phoneticPr fontId="2"/>
  </si>
  <si>
    <t>茅ヶ崎市保健所長に管理栄養士配置施設と指定されている場合は有を選択してください。</t>
    <rPh sb="0" eb="8">
      <t>チガサキシホケンジョチョウ</t>
    </rPh>
    <rPh sb="26" eb="28">
      <t>バアイ</t>
    </rPh>
    <rPh sb="29" eb="30">
      <t>アリ</t>
    </rPh>
    <rPh sb="31" eb="33">
      <t>センタク</t>
    </rPh>
    <phoneticPr fontId="2"/>
  </si>
  <si>
    <r>
      <t xml:space="preserve">施設側、受託側それぞれに常勤、非常勤別、職種別に人数を入力してください。
管理栄養士・栄養士・調理師の資格を併せ持っている場合は、いずれか主な業務の資格について入力してください。
</t>
    </r>
    <r>
      <rPr>
        <sz val="10"/>
        <color rgb="FFFF0000"/>
        <rFont val="ＭＳ 明朝"/>
        <family val="1"/>
        <charset val="128"/>
      </rPr>
      <t>※直営・委託関わらず、対象がいない場合は０を入力してください。</t>
    </r>
    <rPh sb="0" eb="2">
      <t>シセツ</t>
    </rPh>
    <rPh sb="2" eb="3">
      <t>ガワ</t>
    </rPh>
    <rPh sb="4" eb="6">
      <t>ジュタク</t>
    </rPh>
    <rPh sb="6" eb="7">
      <t>ガワ</t>
    </rPh>
    <rPh sb="12" eb="14">
      <t>ジョウキン</t>
    </rPh>
    <rPh sb="15" eb="18">
      <t>ヒジョウキン</t>
    </rPh>
    <rPh sb="18" eb="19">
      <t>ベツ</t>
    </rPh>
    <rPh sb="20" eb="22">
      <t>ショクシュ</t>
    </rPh>
    <rPh sb="22" eb="23">
      <t>ベツ</t>
    </rPh>
    <rPh sb="24" eb="26">
      <t>ニンズウ</t>
    </rPh>
    <rPh sb="27" eb="29">
      <t>ニュウリョク</t>
    </rPh>
    <rPh sb="101" eb="103">
      <t>タイショウ</t>
    </rPh>
    <phoneticPr fontId="2"/>
  </si>
  <si>
    <r>
      <t xml:space="preserve">１日当たりの平均食数。カフェテリア方式の場合は利用実人員を入力してください。
</t>
    </r>
    <r>
      <rPr>
        <sz val="10"/>
        <color rgb="FFFF0000"/>
        <rFont val="ＭＳ 明朝"/>
        <family val="1"/>
        <charset val="128"/>
      </rPr>
      <t>該当がない場合は、“０”を入力してください。</t>
    </r>
    <rPh sb="1" eb="2">
      <t>ニチ</t>
    </rPh>
    <rPh sb="2" eb="3">
      <t>ア</t>
    </rPh>
    <rPh sb="6" eb="8">
      <t>ヘイキン</t>
    </rPh>
    <rPh sb="8" eb="9">
      <t>ショク</t>
    </rPh>
    <rPh sb="9" eb="10">
      <t>スウ</t>
    </rPh>
    <rPh sb="17" eb="19">
      <t>ホウシキ</t>
    </rPh>
    <rPh sb="20" eb="22">
      <t>バアイ</t>
    </rPh>
    <rPh sb="23" eb="25">
      <t>リヨウ</t>
    </rPh>
    <rPh sb="25" eb="26">
      <t>ジツ</t>
    </rPh>
    <rPh sb="26" eb="28">
      <t>ジンイン</t>
    </rPh>
    <rPh sb="29" eb="31">
      <t>ニュウリョク</t>
    </rPh>
    <rPh sb="39" eb="41">
      <t>ガイトウ</t>
    </rPh>
    <rPh sb="44" eb="46">
      <t>バアイ</t>
    </rPh>
    <rPh sb="52" eb="54">
      <t>ニュウリョク</t>
    </rPh>
    <phoneticPr fontId="2"/>
  </si>
  <si>
    <r>
      <t xml:space="preserve">※身体活動レベルが低い男性の人数
・自宅にいてほとんど外出しない者。
・高齢者施設で自立に近い状態で過ごしている者にも適用。
(年齢区分ごとに入力)
</t>
    </r>
    <r>
      <rPr>
        <sz val="10"/>
        <color rgb="FFFF0000"/>
        <rFont val="ＭＳ 明朝"/>
        <family val="1"/>
        <charset val="128"/>
      </rPr>
      <t>対象者がいない場合は、“０”を入力してください。</t>
    </r>
    <rPh sb="1" eb="3">
      <t>シンタイ</t>
    </rPh>
    <rPh sb="3" eb="5">
      <t>カツドウ</t>
    </rPh>
    <rPh sb="9" eb="11">
      <t>フツウ</t>
    </rPh>
    <rPh sb="12" eb="14">
      <t>ジョセイ</t>
    </rPh>
    <rPh sb="15" eb="17">
      <t>ニンズウ</t>
    </rPh>
    <rPh sb="72" eb="74">
      <t>ネンレイクブンニュウリョク</t>
    </rPh>
    <rPh sb="75" eb="78">
      <t>タイショウシャ</t>
    </rPh>
    <rPh sb="82" eb="84">
      <t>バアイ</t>
    </rPh>
    <rPh sb="90" eb="92">
      <t>ニュウリョク</t>
    </rPh>
    <phoneticPr fontId="2"/>
  </si>
  <si>
    <r>
      <t xml:space="preserve">※身体活動レベルが低い女性の人数
・自宅にいてほとんど外出しない者。
・高齢者施設で自立に近い状態で過ごしている者にも適用。
(年齢区分ごとに入力)
</t>
    </r>
    <r>
      <rPr>
        <sz val="10"/>
        <color rgb="FFFF0000"/>
        <rFont val="ＭＳ 明朝"/>
        <family val="1"/>
        <charset val="128"/>
      </rPr>
      <t>対象者がいない場合は、“０”を入力してください。</t>
    </r>
    <rPh sb="1" eb="3">
      <t>シンタイ</t>
    </rPh>
    <rPh sb="3" eb="5">
      <t>カツドウ</t>
    </rPh>
    <rPh sb="9" eb="10">
      <t>ヒク</t>
    </rPh>
    <rPh sb="11" eb="13">
      <t>ジョセイ</t>
    </rPh>
    <rPh sb="14" eb="16">
      <t>ニンズウ</t>
    </rPh>
    <rPh sb="64" eb="66">
      <t>ネンレイ</t>
    </rPh>
    <rPh sb="66" eb="68">
      <t>クブン</t>
    </rPh>
    <rPh sb="71" eb="73">
      <t>ニュウリョク</t>
    </rPh>
    <phoneticPr fontId="2"/>
  </si>
  <si>
    <r>
      <t xml:space="preserve">※身体活動レベルが普通の男性の人数
・座位中心の仕事だが、職場内での移動や立位での作業等あるいは通勤・買い物・家事・軽いスポーツ等を含む者。
(年齢区分ごとに入力)
</t>
    </r>
    <r>
      <rPr>
        <sz val="10"/>
        <color rgb="FFFF0000"/>
        <rFont val="ＭＳ 明朝"/>
        <family val="1"/>
        <charset val="128"/>
      </rPr>
      <t>対象者がいない場合は、“０”を入力してください。</t>
    </r>
    <rPh sb="1" eb="3">
      <t>シンタイ</t>
    </rPh>
    <rPh sb="3" eb="5">
      <t>カツドウ</t>
    </rPh>
    <rPh sb="9" eb="11">
      <t>フツウ</t>
    </rPh>
    <rPh sb="12" eb="14">
      <t>ダンセイ</t>
    </rPh>
    <rPh sb="15" eb="17">
      <t>ニンズウ</t>
    </rPh>
    <rPh sb="72" eb="74">
      <t>ネンレイ</t>
    </rPh>
    <rPh sb="74" eb="76">
      <t>クブン</t>
    </rPh>
    <rPh sb="79" eb="81">
      <t>ニュウリョク</t>
    </rPh>
    <phoneticPr fontId="2"/>
  </si>
  <si>
    <r>
      <t xml:space="preserve">※身体活動レベルが普通の女性の人数
・座位中心の仕事だが、職場内での移動や立位での作業等あるいは通勤・買い物・家事・軽いスポーツ等を含む者。
(年齢区分ごとに入力)
</t>
    </r>
    <r>
      <rPr>
        <sz val="10"/>
        <color rgb="FFFF0000"/>
        <rFont val="ＭＳ 明朝"/>
        <family val="1"/>
        <charset val="128"/>
      </rPr>
      <t>対象者がいない場合は、“０”を入力してください。</t>
    </r>
    <rPh sb="1" eb="3">
      <t>シンタイ</t>
    </rPh>
    <rPh sb="3" eb="5">
      <t>カツドウ</t>
    </rPh>
    <rPh sb="9" eb="11">
      <t>フツウ</t>
    </rPh>
    <rPh sb="12" eb="14">
      <t>ジョセイ</t>
    </rPh>
    <rPh sb="15" eb="17">
      <t>ニンズウ</t>
    </rPh>
    <rPh sb="72" eb="74">
      <t>ネンレイ</t>
    </rPh>
    <rPh sb="74" eb="76">
      <t>クブン</t>
    </rPh>
    <rPh sb="79" eb="81">
      <t>ニュウリョク</t>
    </rPh>
    <phoneticPr fontId="2"/>
  </si>
  <si>
    <r>
      <t xml:space="preserve">※身体活動レベルが高い男性の人数
・移動や立位の多い仕事への従事者。あるいは、スポーツなど余暇における活発な運動習慣を持っている者。
(年齢区分ごとに入力)
</t>
    </r>
    <r>
      <rPr>
        <sz val="10"/>
        <color rgb="FFFF0000"/>
        <rFont val="ＭＳ 明朝"/>
        <family val="1"/>
        <charset val="128"/>
      </rPr>
      <t>対象者がいない場合は、“０”を入力してください。</t>
    </r>
    <rPh sb="1" eb="3">
      <t>シンタイ</t>
    </rPh>
    <rPh sb="3" eb="5">
      <t>カツドウ</t>
    </rPh>
    <rPh sb="9" eb="10">
      <t>タカ</t>
    </rPh>
    <rPh sb="11" eb="13">
      <t>ダンセイ</t>
    </rPh>
    <rPh sb="14" eb="16">
      <t>ニンズウ</t>
    </rPh>
    <rPh sb="68" eb="70">
      <t>ネンレイ</t>
    </rPh>
    <rPh sb="70" eb="72">
      <t>クブン</t>
    </rPh>
    <rPh sb="75" eb="77">
      <t>ニュウリョク</t>
    </rPh>
    <phoneticPr fontId="2"/>
  </si>
  <si>
    <r>
      <t xml:space="preserve">※身体活動レベルが高い女性の人数
・移動や立位の多い仕事への従事者。あるいは、スポーツなど余暇における活発な運動習慣を持っている者。
(年齢区分ごとに入力)
</t>
    </r>
    <r>
      <rPr>
        <sz val="10"/>
        <color rgb="FFFF0000"/>
        <rFont val="ＭＳ 明朝"/>
        <family val="1"/>
        <charset val="128"/>
      </rPr>
      <t>対象者がいない場合は、“０”を入力してください。</t>
    </r>
    <rPh sb="1" eb="3">
      <t>シンタイ</t>
    </rPh>
    <rPh sb="3" eb="5">
      <t>カツドウ</t>
    </rPh>
    <rPh sb="9" eb="10">
      <t>タカ</t>
    </rPh>
    <rPh sb="11" eb="13">
      <t>ジョセイ</t>
    </rPh>
    <rPh sb="14" eb="16">
      <t>ニンズウ</t>
    </rPh>
    <rPh sb="68" eb="70">
      <t>ネンレイ</t>
    </rPh>
    <rPh sb="70" eb="72">
      <t>クブン</t>
    </rPh>
    <rPh sb="75" eb="77">
      <t>ニュウリョク</t>
    </rPh>
    <phoneticPr fontId="2"/>
  </si>
  <si>
    <r>
      <t xml:space="preserve">※身体活動レベルがその他(低い・普通・高い)以外の男性の人数
(年齢区分ごとに入力)
</t>
    </r>
    <r>
      <rPr>
        <sz val="10"/>
        <color rgb="FFFF0000"/>
        <rFont val="ＭＳ 明朝"/>
        <family val="1"/>
        <charset val="128"/>
      </rPr>
      <t>対象者がいない場合は、“０”を入力してください。</t>
    </r>
    <rPh sb="1" eb="3">
      <t>シンタイ</t>
    </rPh>
    <rPh sb="3" eb="5">
      <t>カツドウ</t>
    </rPh>
    <rPh sb="11" eb="12">
      <t>タ</t>
    </rPh>
    <rPh sb="13" eb="14">
      <t>ヒク</t>
    </rPh>
    <rPh sb="16" eb="18">
      <t>フツウ</t>
    </rPh>
    <rPh sb="19" eb="20">
      <t>タカ</t>
    </rPh>
    <rPh sb="22" eb="24">
      <t>イガイ</t>
    </rPh>
    <rPh sb="25" eb="27">
      <t>ダンセイ</t>
    </rPh>
    <rPh sb="28" eb="30">
      <t>ニンズウ</t>
    </rPh>
    <rPh sb="32" eb="34">
      <t>ネンレイ</t>
    </rPh>
    <rPh sb="34" eb="35">
      <t>ク</t>
    </rPh>
    <rPh sb="35" eb="36">
      <t>ブン</t>
    </rPh>
    <rPh sb="39" eb="41">
      <t>ニュウリョク</t>
    </rPh>
    <phoneticPr fontId="2"/>
  </si>
  <si>
    <r>
      <t xml:space="preserve">※身体活動レベルがその他(低い・普通・高い)以外の女性の人数
(年齢区分ごとに入力)
</t>
    </r>
    <r>
      <rPr>
        <sz val="10"/>
        <color rgb="FFFF0000"/>
        <rFont val="ＭＳ 明朝"/>
        <family val="1"/>
        <charset val="128"/>
      </rPr>
      <t>対象者がいない場合は、“０”を入力してください。</t>
    </r>
    <rPh sb="1" eb="3">
      <t>シンタイ</t>
    </rPh>
    <rPh sb="3" eb="5">
      <t>カツドウ</t>
    </rPh>
    <rPh sb="11" eb="12">
      <t>タ</t>
    </rPh>
    <rPh sb="13" eb="14">
      <t>ヒク</t>
    </rPh>
    <rPh sb="16" eb="18">
      <t>フツウ</t>
    </rPh>
    <rPh sb="19" eb="20">
      <t>タカ</t>
    </rPh>
    <rPh sb="22" eb="24">
      <t>イガイ</t>
    </rPh>
    <rPh sb="25" eb="27">
      <t>ジョセイ</t>
    </rPh>
    <rPh sb="28" eb="30">
      <t>ニンズウ</t>
    </rPh>
    <rPh sb="32" eb="34">
      <t>ネンレイ</t>
    </rPh>
    <rPh sb="34" eb="36">
      <t>クブン</t>
    </rPh>
    <rPh sb="39" eb="41">
      <t>ニュウリョク</t>
    </rPh>
    <phoneticPr fontId="2"/>
  </si>
  <si>
    <t xml:space="preserve">いわゆる単品献立を指します。
</t>
    <rPh sb="4" eb="6">
      <t>タンピン</t>
    </rPh>
    <rPh sb="6" eb="8">
      <t>コンダテ</t>
    </rPh>
    <rPh sb="9" eb="10">
      <t>サ</t>
    </rPh>
    <phoneticPr fontId="2"/>
  </si>
  <si>
    <t>無</t>
  </si>
  <si>
    <t>種類)</t>
  </si>
  <si>
    <t>有(</t>
  </si>
  <si>
    <t>鉄　　　　　 　  (mg)</t>
    <phoneticPr fontId="2"/>
  </si>
  <si>
    <t>栄養管理部門責任者</t>
  </si>
  <si>
    <r>
      <t xml:space="preserve">ビタミンＡ(ﾚﾁﾉｰﾙ活性当量) 　 </t>
    </r>
    <r>
      <rPr>
        <sz val="9"/>
        <rFont val="ＭＳ Ｐ明朝"/>
        <family val="1"/>
        <charset val="128"/>
      </rPr>
      <t>(μgRAE)</t>
    </r>
    <rPh sb="11" eb="13">
      <t>カッセイ</t>
    </rPh>
    <phoneticPr fontId="2"/>
  </si>
  <si>
    <r>
      <t xml:space="preserve">主食・主菜・副菜・汁物・デザートなどをそれぞれ複数用意し、利用者が自由に組み合わせる方式を指します。
</t>
    </r>
    <r>
      <rPr>
        <sz val="10"/>
        <color rgb="FFFF0000"/>
        <rFont val="ＭＳ 明朝"/>
        <family val="1"/>
        <charset val="128"/>
      </rPr>
      <t>カフェテリア「有」を選択した場合、該当がないものについては“０”を入力してください。</t>
    </r>
    <rPh sb="23" eb="25">
      <t>フクスウ</t>
    </rPh>
    <rPh sb="25" eb="27">
      <t>ヨウイ</t>
    </rPh>
    <rPh sb="29" eb="32">
      <t>リヨウシャ</t>
    </rPh>
    <rPh sb="36" eb="37">
      <t>ク</t>
    </rPh>
    <rPh sb="38" eb="39">
      <t>ア</t>
    </rPh>
    <rPh sb="45" eb="46">
      <t>サ</t>
    </rPh>
    <rPh sb="58" eb="59">
      <t>ア</t>
    </rPh>
    <rPh sb="61" eb="63">
      <t>センタク</t>
    </rPh>
    <rPh sb="65" eb="67">
      <t>バアイ</t>
    </rPh>
    <rPh sb="68" eb="70">
      <t>ガイトウ</t>
    </rPh>
    <rPh sb="84" eb="86">
      <t>ニュウリョク</t>
    </rPh>
    <phoneticPr fontId="2"/>
  </si>
  <si>
    <t>「有」該当がない場合、該当がないものについては“０”を入力してください。</t>
    <rPh sb="1" eb="2">
      <t>ア</t>
    </rPh>
    <rPh sb="3" eb="5">
      <t>ガイトウ</t>
    </rPh>
    <rPh sb="8" eb="10">
      <t>バアイ</t>
    </rPh>
    <rPh sb="11" eb="13">
      <t>ガイトウ</t>
    </rPh>
    <rPh sb="27" eb="29">
      <t>ニュウリョク</t>
    </rPh>
    <phoneticPr fontId="2"/>
  </si>
  <si>
    <t>（</t>
    <phoneticPr fontId="2"/>
  </si>
  <si>
    <t>氏名</t>
  </si>
  <si>
    <t>職名</t>
  </si>
  <si>
    <t>←網掛け部分が無くなるよう入力をお願いします。</t>
    <rPh sb="7" eb="8">
      <t>ナ</t>
    </rPh>
    <phoneticPr fontId="2"/>
  </si>
  <si>
    <r>
      <rPr>
        <b/>
        <u/>
        <sz val="14"/>
        <rFont val="BIZ UDPゴシック"/>
        <family val="3"/>
        <charset val="128"/>
      </rPr>
      <t>メールにて提出する際は、印刷用ページをPDFに変換</t>
    </r>
    <r>
      <rPr>
        <b/>
        <sz val="14"/>
        <rFont val="BIZ UDPゴシック"/>
        <family val="3"/>
        <charset val="128"/>
      </rPr>
      <t>し提出をお願いします。</t>
    </r>
    <rPh sb="5" eb="7">
      <t>テイシュツ</t>
    </rPh>
    <rPh sb="9" eb="10">
      <t>サイ</t>
    </rPh>
    <rPh sb="12" eb="14">
      <t>インサツ</t>
    </rPh>
    <rPh sb="14" eb="15">
      <t>ヨウ</t>
    </rPh>
    <rPh sb="23" eb="25">
      <t>ヘンカン</t>
    </rPh>
    <rPh sb="26" eb="28">
      <t>テイシュツ</t>
    </rPh>
    <rPh sb="30" eb="31">
      <t>ネガ</t>
    </rPh>
    <phoneticPr fontId="2"/>
  </si>
  <si>
    <t>※下記の留意事項を確認の上、入力をお願いします。</t>
    <rPh sb="1" eb="3">
      <t>カキ</t>
    </rPh>
    <rPh sb="4" eb="6">
      <t>リュウイ</t>
    </rPh>
    <rPh sb="6" eb="8">
      <t>ジコウ</t>
    </rPh>
    <rPh sb="9" eb="11">
      <t>カクニン</t>
    </rPh>
    <rPh sb="12" eb="13">
      <t>ウエ</t>
    </rPh>
    <rPh sb="14" eb="16">
      <t>ニュウリョク</t>
    </rPh>
    <rPh sb="18" eb="19">
      <t>ネガ</t>
    </rPh>
    <phoneticPr fontId="2"/>
  </si>
  <si>
    <t>２０２４（令和６）年１1月作成（Excel）</t>
    <rPh sb="13" eb="15">
      <t>サクセイ</t>
    </rPh>
    <phoneticPr fontId="2"/>
  </si>
  <si>
    <r>
      <t xml:space="preserve">疾病状況は、全従業員に対する割合(％)を入力してください。
(単位(％)は入力しないでください)
</t>
    </r>
    <r>
      <rPr>
        <sz val="10"/>
        <color rgb="FFFF0000"/>
        <rFont val="ＭＳ 明朝"/>
        <family val="1"/>
        <charset val="128"/>
      </rPr>
      <t>該当者がいない場合は“０”、把握していない場合は空欄のまま網掛けが残った状態で差し支えありません。</t>
    </r>
    <rPh sb="0" eb="2">
      <t>シッペイ</t>
    </rPh>
    <rPh sb="2" eb="4">
      <t>ジョウキョウ</t>
    </rPh>
    <rPh sb="6" eb="7">
      <t>ゼン</t>
    </rPh>
    <rPh sb="7" eb="10">
      <t>ジュウギョウイン</t>
    </rPh>
    <rPh sb="11" eb="12">
      <t>タイ</t>
    </rPh>
    <rPh sb="14" eb="16">
      <t>ワリアイ</t>
    </rPh>
    <rPh sb="20" eb="22">
      <t>ニュウリョク</t>
    </rPh>
    <rPh sb="50" eb="53">
      <t>ガイトウシャ</t>
    </rPh>
    <rPh sb="57" eb="59">
      <t>バアイ</t>
    </rPh>
    <rPh sb="64" eb="66">
      <t>ハアク</t>
    </rPh>
    <rPh sb="71" eb="73">
      <t>バアイ</t>
    </rPh>
    <rPh sb="74" eb="76">
      <t>クウラン</t>
    </rPh>
    <rPh sb="79" eb="81">
      <t>アミカ</t>
    </rPh>
    <rPh sb="83" eb="84">
      <t>ノコ</t>
    </rPh>
    <rPh sb="86" eb="88">
      <t>ジョウタイ</t>
    </rPh>
    <rPh sb="89" eb="90">
      <t>サ</t>
    </rPh>
    <rPh sb="91" eb="92">
      <t>ツカ</t>
    </rPh>
    <phoneticPr fontId="2"/>
  </si>
  <si>
    <t>回</t>
  </si>
  <si>
    <t>)</t>
  </si>
  <si>
    <t>【使い方】(事業所・寄宿舎・その他用)</t>
    <rPh sb="1" eb="2">
      <t>ツカ</t>
    </rPh>
    <rPh sb="3" eb="4">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</si>
</sst>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_ "/>
    <numFmt numFmtId="178" formatCode="[$-411]ggge&quot;年&quot;m&quot;月&quot;"/>
    <numFmt numFmtId="179" formatCode="0.00_ "/>
  </numFmts>
  <fonts count="29" x14ac:knownFonts="1">
    <font>
      <sz val="12"/>
      <color theme="1"/>
      <name val="ＭＳ 明朝"/>
      <family val="2"/>
      <charset val="128"/>
    </font>
    <font>
      <sz val="11"/>
      <color theme="1"/>
      <name val="ＭＳ 明朝"/>
      <family val="2"/>
      <charset val="128"/>
    </font>
    <font>
      <sz val="6"/>
      <name val="ＭＳ 明朝"/>
      <family val="2"/>
      <charset val="128"/>
    </font>
    <font>
      <sz val="8"/>
      <name val="ＭＳ 明朝"/>
      <family val="2"/>
      <charset val="128"/>
    </font>
    <font>
      <sz val="10"/>
      <name val="ＭＳ 明朝"/>
      <family val="1"/>
      <charset val="128"/>
    </font>
    <font>
      <sz val="10"/>
      <name val="ＭＳ 明朝"/>
      <family val="2"/>
      <charset val="128"/>
    </font>
    <font>
      <sz val="10"/>
      <name val="ＭＳ Ｐ明朝"/>
      <family val="1"/>
      <charset val="128"/>
    </font>
    <font>
      <sz val="9"/>
      <name val="ＭＳ 明朝"/>
      <family val="1"/>
      <charset val="128"/>
    </font>
    <font>
      <sz val="9"/>
      <name val="ＭＳ Ｐ明朝"/>
      <family val="1"/>
      <charset val="128"/>
    </font>
    <font>
      <vertAlign val="superscript"/>
      <sz val="9"/>
      <name val="ＭＳ Ｐ明朝"/>
      <family val="1"/>
      <charset val="128"/>
    </font>
    <font>
      <vertAlign val="subscript"/>
      <sz val="10"/>
      <name val="ＭＳ 明朝"/>
      <family val="1"/>
      <charset val="128"/>
    </font>
    <font>
      <sz val="8"/>
      <name val="ＭＳ 明朝"/>
      <family val="1"/>
      <charset val="128"/>
    </font>
    <font>
      <sz val="10"/>
      <name val="Century"/>
      <family val="1"/>
    </font>
    <font>
      <sz val="10"/>
      <color theme="1"/>
      <name val="ＭＳ 明朝"/>
      <family val="1"/>
      <charset val="128"/>
    </font>
    <font>
      <sz val="11"/>
      <name val="ＭＳ 明朝"/>
      <family val="2"/>
      <charset val="128"/>
    </font>
    <font>
      <sz val="11"/>
      <name val="ＭＳ 明朝"/>
      <family val="1"/>
      <charset val="128"/>
    </font>
    <font>
      <sz val="9"/>
      <color theme="1"/>
      <name val="ＭＳ 明朝"/>
      <family val="1"/>
      <charset val="128"/>
    </font>
    <font>
      <sz val="11"/>
      <color theme="1"/>
      <name val="ＭＳ 明朝"/>
      <family val="1"/>
      <charset val="128"/>
    </font>
    <font>
      <vertAlign val="subscript"/>
      <sz val="10"/>
      <name val="ＭＳ Ｐ明朝"/>
      <family val="1"/>
      <charset val="128"/>
    </font>
    <font>
      <sz val="12"/>
      <name val="ＭＳ 明朝"/>
      <family val="2"/>
      <charset val="128"/>
    </font>
    <font>
      <sz val="10"/>
      <color theme="1"/>
      <name val="ＭＳ 明朝"/>
      <family val="2"/>
      <charset val="128"/>
    </font>
    <font>
      <sz val="10"/>
      <color rgb="FFFF0000"/>
      <name val="ＭＳ 明朝"/>
      <family val="1"/>
      <charset val="128"/>
    </font>
    <font>
      <b/>
      <sz val="12"/>
      <name val="BIZ UDPゴシック"/>
      <family val="3"/>
      <charset val="128"/>
    </font>
    <font>
      <b/>
      <sz val="12"/>
      <color theme="1"/>
      <name val="BIZ UDPゴシック"/>
      <family val="3"/>
      <charset val="128"/>
    </font>
    <font>
      <b/>
      <sz val="14"/>
      <color theme="1"/>
      <name val="BIZ UDPゴシック"/>
      <family val="3"/>
      <charset val="128"/>
    </font>
    <font>
      <b/>
      <sz val="20"/>
      <name val="BIZ UDPゴシック"/>
      <family val="3"/>
      <charset val="128"/>
    </font>
    <font>
      <b/>
      <sz val="14"/>
      <name val="BIZ UDPゴシック"/>
      <family val="3"/>
      <charset val="128"/>
    </font>
    <font>
      <b/>
      <u/>
      <sz val="14"/>
      <name val="BIZ UDPゴシック"/>
      <family val="3"/>
      <charset val="128"/>
    </font>
    <font>
      <b/>
      <sz val="10"/>
      <name val="ＭＳ 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gray125">
        <bgColor theme="8" tint="0.79995117038483843"/>
      </patternFill>
    </fill>
    <fill>
      <patternFill patternType="solid">
        <fgColor rgb="FFFFFF66"/>
        <bgColor indexed="64"/>
      </patternFill>
    </fill>
  </fills>
  <borders count="76">
    <border>
      <left/>
      <right/>
      <top/>
      <bottom/>
      <diagonal/>
    </border>
    <border>
      <left style="hair">
        <color auto="1"/>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auto="1"/>
      </bottom>
      <diagonal/>
    </border>
    <border>
      <left/>
      <right style="thin">
        <color indexed="64"/>
      </right>
      <top style="hair">
        <color auto="1"/>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indexed="64"/>
      </left>
      <right style="hair">
        <color indexed="64"/>
      </right>
      <top/>
      <bottom style="hair">
        <color auto="1"/>
      </bottom>
      <diagonal/>
    </border>
    <border>
      <left style="medium">
        <color indexed="64"/>
      </left>
      <right style="hair">
        <color indexed="64"/>
      </right>
      <top style="hair">
        <color auto="1"/>
      </top>
      <bottom style="hair">
        <color auto="1"/>
      </bottom>
      <diagonal/>
    </border>
    <border>
      <left style="medium">
        <color indexed="64"/>
      </left>
      <right/>
      <top style="hair">
        <color auto="1"/>
      </top>
      <bottom/>
      <diagonal/>
    </border>
    <border>
      <left/>
      <right style="thin">
        <color indexed="64"/>
      </right>
      <top style="hair">
        <color auto="1"/>
      </top>
      <bottom/>
      <diagonal/>
    </border>
    <border>
      <left style="medium">
        <color indexed="64"/>
      </left>
      <right/>
      <top/>
      <bottom/>
      <diagonal/>
    </border>
    <border>
      <left style="medium">
        <color indexed="64"/>
      </left>
      <right/>
      <top/>
      <bottom style="hair">
        <color auto="1"/>
      </bottom>
      <diagonal/>
    </border>
    <border>
      <left style="hair">
        <color indexed="64"/>
      </left>
      <right style="thin">
        <color indexed="64"/>
      </right>
      <top style="hair">
        <color auto="1"/>
      </top>
      <bottom/>
      <diagonal/>
    </border>
    <border>
      <left style="hair">
        <color indexed="64"/>
      </left>
      <right style="thin">
        <color indexed="64"/>
      </right>
      <top/>
      <bottom style="hair">
        <color auto="1"/>
      </bottom>
      <diagonal/>
    </border>
    <border>
      <left style="hair">
        <color auto="1"/>
      </left>
      <right style="thin">
        <color indexed="64"/>
      </right>
      <top/>
      <bottom/>
      <diagonal/>
    </border>
    <border>
      <left/>
      <right style="hair">
        <color auto="1"/>
      </right>
      <top style="hair">
        <color auto="1"/>
      </top>
      <bottom style="hair">
        <color auto="1"/>
      </bottom>
      <diagonal/>
    </border>
    <border>
      <left style="medium">
        <color indexed="64"/>
      </left>
      <right style="hair">
        <color indexed="64"/>
      </right>
      <top style="thin">
        <color indexed="64"/>
      </top>
      <bottom style="thin">
        <color indexed="64"/>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bottom style="thin">
        <color indexed="64"/>
      </bottom>
      <diagonal/>
    </border>
    <border>
      <left style="hair">
        <color auto="1"/>
      </left>
      <right style="hair">
        <color auto="1"/>
      </right>
      <top style="hair">
        <color auto="1"/>
      </top>
      <bottom style="thin">
        <color indexed="64"/>
      </bottom>
      <diagonal/>
    </border>
    <border>
      <left style="medium">
        <color indexed="64"/>
      </left>
      <right style="hair">
        <color indexed="64"/>
      </right>
      <top style="hair">
        <color auto="1"/>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hair">
        <color auto="1"/>
      </top>
      <bottom style="medium">
        <color indexed="64"/>
      </bottom>
      <diagonal/>
    </border>
    <border>
      <left style="hair">
        <color auto="1"/>
      </left>
      <right style="medium">
        <color indexed="64"/>
      </right>
      <top style="hair">
        <color auto="1"/>
      </top>
      <bottom style="hair">
        <color auto="1"/>
      </bottom>
      <diagonal/>
    </border>
    <border>
      <left style="hair">
        <color auto="1"/>
      </left>
      <right style="hair">
        <color auto="1"/>
      </right>
      <top/>
      <bottom style="medium">
        <color indexed="64"/>
      </bottom>
      <diagonal/>
    </border>
    <border>
      <left style="hair">
        <color auto="1"/>
      </left>
      <right style="medium">
        <color indexed="64"/>
      </right>
      <top style="hair">
        <color auto="1"/>
      </top>
      <bottom style="medium">
        <color indexed="64"/>
      </bottom>
      <diagonal/>
    </border>
    <border>
      <left style="hair">
        <color auto="1"/>
      </left>
      <right style="medium">
        <color indexed="64"/>
      </right>
      <top/>
      <bottom style="hair">
        <color auto="1"/>
      </bottom>
      <diagonal/>
    </border>
    <border>
      <left style="hair">
        <color auto="1"/>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auto="1"/>
      </left>
      <right style="medium">
        <color indexed="64"/>
      </right>
      <top style="hair">
        <color auto="1"/>
      </top>
      <bottom style="thin">
        <color indexed="64"/>
      </bottom>
      <diagonal/>
    </border>
    <border>
      <left style="medium">
        <color indexed="64"/>
      </left>
      <right style="medium">
        <color indexed="64"/>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diagonal/>
    </border>
    <border>
      <left style="hair">
        <color auto="1"/>
      </left>
      <right style="medium">
        <color indexed="64"/>
      </right>
      <top style="thin">
        <color indexed="64"/>
      </top>
      <bottom style="hair">
        <color auto="1"/>
      </bottom>
      <diagonal/>
    </border>
    <border>
      <left style="medium">
        <color indexed="64"/>
      </left>
      <right style="medium">
        <color indexed="64"/>
      </right>
      <top style="thin">
        <color indexed="64"/>
      </top>
      <bottom style="hair">
        <color auto="1"/>
      </bottom>
      <diagonal/>
    </border>
    <border>
      <left style="medium">
        <color indexed="64"/>
      </left>
      <right style="hair">
        <color indexed="64"/>
      </right>
      <top style="thin">
        <color indexed="64"/>
      </top>
      <bottom style="hair">
        <color auto="1"/>
      </bottom>
      <diagonal/>
    </border>
    <border>
      <left/>
      <right style="thin">
        <color indexed="64"/>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hair">
        <color auto="1"/>
      </bottom>
      <diagonal/>
    </border>
    <border>
      <left style="thin">
        <color indexed="64"/>
      </left>
      <right style="hair">
        <color auto="1"/>
      </right>
      <top/>
      <bottom style="thin">
        <color indexed="64"/>
      </bottom>
      <diagonal/>
    </border>
    <border>
      <left style="hair">
        <color auto="1"/>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right style="hair">
        <color auto="1"/>
      </right>
      <top style="thin">
        <color indexed="64"/>
      </top>
      <bottom style="hair">
        <color auto="1"/>
      </bottom>
      <diagonal/>
    </border>
    <border>
      <left/>
      <right style="hair">
        <color auto="1"/>
      </right>
      <top style="hair">
        <color auto="1"/>
      </top>
      <bottom style="thin">
        <color indexed="64"/>
      </bottom>
      <diagonal/>
    </border>
    <border>
      <left style="medium">
        <color indexed="64"/>
      </left>
      <right/>
      <top style="hair">
        <color auto="1"/>
      </top>
      <bottom style="thin">
        <color indexed="64"/>
      </bottom>
      <diagonal/>
    </border>
    <border>
      <left style="thin">
        <color indexed="64"/>
      </left>
      <right style="hair">
        <color auto="1"/>
      </right>
      <top style="hair">
        <color auto="1"/>
      </top>
      <bottom/>
      <diagonal/>
    </border>
    <border>
      <left style="medium">
        <color indexed="64"/>
      </left>
      <right style="medium">
        <color indexed="64"/>
      </right>
      <top/>
      <bottom/>
      <diagonal/>
    </border>
  </borders>
  <cellStyleXfs count="1">
    <xf numFmtId="0" fontId="0" fillId="0" borderId="0">
      <alignment vertical="center"/>
    </xf>
  </cellStyleXfs>
  <cellXfs count="463">
    <xf numFmtId="0" fontId="0" fillId="0" borderId="0" xfId="0">
      <alignment vertical="center"/>
    </xf>
    <xf numFmtId="0" fontId="4" fillId="0" borderId="20" xfId="0" applyFont="1" applyFill="1" applyBorder="1" applyAlignment="1">
      <alignment vertical="center"/>
    </xf>
    <xf numFmtId="0" fontId="4" fillId="0" borderId="0" xfId="0" applyFont="1" applyFill="1" applyBorder="1" applyAlignment="1">
      <alignment vertical="center"/>
    </xf>
    <xf numFmtId="0" fontId="4" fillId="0" borderId="25" xfId="0" applyFont="1" applyFill="1" applyBorder="1" applyAlignment="1">
      <alignment vertical="center"/>
    </xf>
    <xf numFmtId="0" fontId="4" fillId="0" borderId="22" xfId="0" applyFont="1" applyFill="1" applyBorder="1" applyAlignment="1">
      <alignment vertical="top"/>
    </xf>
    <xf numFmtId="0" fontId="4" fillId="0" borderId="23" xfId="0" applyFont="1" applyFill="1" applyBorder="1" applyAlignment="1">
      <alignment vertical="top"/>
    </xf>
    <xf numFmtId="0" fontId="4" fillId="0" borderId="21" xfId="0" applyFont="1" applyFill="1" applyBorder="1" applyAlignment="1">
      <alignment vertical="center"/>
    </xf>
    <xf numFmtId="0" fontId="4" fillId="0" borderId="23" xfId="0" applyFont="1" applyFill="1" applyBorder="1" applyAlignment="1">
      <alignment vertical="center"/>
    </xf>
    <xf numFmtId="0" fontId="4" fillId="0" borderId="0" xfId="0" applyFont="1" applyFill="1" applyBorder="1" applyAlignment="1">
      <alignment vertical="center" wrapText="1"/>
    </xf>
    <xf numFmtId="0" fontId="6" fillId="0" borderId="8" xfId="0" applyFont="1" applyFill="1" applyBorder="1" applyAlignment="1">
      <alignment vertical="center"/>
    </xf>
    <xf numFmtId="0" fontId="4" fillId="0" borderId="24" xfId="0" applyFont="1" applyFill="1" applyBorder="1" applyAlignment="1">
      <alignment vertical="center"/>
    </xf>
    <xf numFmtId="0" fontId="5" fillId="0" borderId="24"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4" fillId="0" borderId="0" xfId="0" applyFont="1" applyFill="1" applyBorder="1" applyAlignment="1"/>
    <xf numFmtId="0" fontId="4" fillId="0" borderId="0" xfId="0" applyFont="1" applyFill="1" applyBorder="1" applyAlignment="1">
      <alignment vertical="top"/>
    </xf>
    <xf numFmtId="0" fontId="4" fillId="0" borderId="22" xfId="0" applyFont="1" applyFill="1" applyBorder="1" applyAlignment="1">
      <alignment vertical="center"/>
    </xf>
    <xf numFmtId="0" fontId="4" fillId="0" borderId="19" xfId="0" applyFont="1" applyFill="1" applyBorder="1" applyAlignment="1">
      <alignment vertical="center"/>
    </xf>
    <xf numFmtId="0" fontId="4" fillId="0" borderId="0" xfId="0" applyFont="1" applyFill="1" applyAlignment="1">
      <alignment vertical="center"/>
    </xf>
    <xf numFmtId="0" fontId="5" fillId="0" borderId="21" xfId="0" applyFont="1" applyFill="1" applyBorder="1" applyAlignment="1">
      <alignment horizontal="left" vertical="center"/>
    </xf>
    <xf numFmtId="0" fontId="5" fillId="0" borderId="23" xfId="0" applyFont="1" applyFill="1" applyBorder="1" applyAlignment="1">
      <alignment horizontal="left" vertical="center"/>
    </xf>
    <xf numFmtId="0" fontId="1" fillId="3" borderId="6" xfId="0" applyFont="1" applyFill="1" applyBorder="1">
      <alignment vertical="center"/>
    </xf>
    <xf numFmtId="0" fontId="1" fillId="0" borderId="28" xfId="0" applyFont="1" applyBorder="1">
      <alignment vertical="center"/>
    </xf>
    <xf numFmtId="0" fontId="14" fillId="0" borderId="28" xfId="0" applyFont="1" applyBorder="1">
      <alignment vertical="center"/>
    </xf>
    <xf numFmtId="0" fontId="15" fillId="0" borderId="6" xfId="0" applyFont="1" applyFill="1" applyBorder="1" applyAlignment="1">
      <alignment horizontal="center" vertical="top" wrapText="1"/>
    </xf>
    <xf numFmtId="0" fontId="15" fillId="0" borderId="0" xfId="0" applyFont="1" applyAlignment="1">
      <alignment vertical="top" wrapText="1"/>
    </xf>
    <xf numFmtId="0" fontId="5" fillId="0" borderId="17" xfId="0" applyFont="1" applyFill="1" applyBorder="1" applyAlignment="1">
      <alignment vertical="center"/>
    </xf>
    <xf numFmtId="0" fontId="5" fillId="0" borderId="20" xfId="0" applyFont="1" applyFill="1" applyBorder="1" applyAlignment="1">
      <alignment vertical="center"/>
    </xf>
    <xf numFmtId="0" fontId="4" fillId="0" borderId="16" xfId="0" applyFont="1" applyFill="1" applyBorder="1" applyAlignment="1">
      <alignment vertical="center"/>
    </xf>
    <xf numFmtId="0" fontId="4" fillId="0" borderId="15" xfId="0" applyFont="1" applyFill="1" applyBorder="1" applyAlignment="1">
      <alignment vertical="center"/>
    </xf>
    <xf numFmtId="0" fontId="5" fillId="0" borderId="22" xfId="0" applyFont="1" applyFill="1" applyBorder="1" applyAlignment="1">
      <alignment vertical="center"/>
    </xf>
    <xf numFmtId="0" fontId="5" fillId="0" borderId="23" xfId="0" applyFont="1" applyFill="1" applyBorder="1" applyAlignment="1">
      <alignment vertical="center"/>
    </xf>
    <xf numFmtId="0" fontId="4" fillId="0" borderId="14" xfId="0" applyFont="1" applyFill="1" applyBorder="1" applyAlignment="1">
      <alignment vertical="center"/>
    </xf>
    <xf numFmtId="0" fontId="4" fillId="0" borderId="18" xfId="0" applyFont="1" applyFill="1" applyBorder="1" applyAlignment="1">
      <alignment vertical="center"/>
    </xf>
    <xf numFmtId="0" fontId="5" fillId="0" borderId="25" xfId="0" applyFont="1" applyFill="1" applyBorder="1" applyAlignment="1">
      <alignment vertical="center"/>
    </xf>
    <xf numFmtId="0" fontId="5" fillId="0" borderId="21" xfId="0" applyFont="1" applyFill="1" applyBorder="1" applyAlignment="1">
      <alignment vertical="center"/>
    </xf>
    <xf numFmtId="0" fontId="3" fillId="0" borderId="0" xfId="0" applyFont="1" applyFill="1" applyAlignment="1">
      <alignment vertical="center"/>
    </xf>
    <xf numFmtId="0" fontId="5" fillId="0" borderId="0" xfId="0" applyFont="1" applyFill="1" applyAlignment="1">
      <alignment horizontal="left" vertical="center"/>
    </xf>
    <xf numFmtId="0" fontId="4" fillId="0" borderId="8" xfId="0" applyFont="1" applyFill="1" applyBorder="1" applyAlignment="1">
      <alignment vertical="center"/>
    </xf>
    <xf numFmtId="0" fontId="11" fillId="0" borderId="15" xfId="0" applyFont="1" applyFill="1" applyBorder="1" applyAlignment="1">
      <alignment vertical="center"/>
    </xf>
    <xf numFmtId="0" fontId="4" fillId="0" borderId="25" xfId="0" applyFont="1" applyFill="1" applyBorder="1" applyAlignment="1">
      <alignment vertical="center" wrapText="1"/>
    </xf>
    <xf numFmtId="0" fontId="5" fillId="0" borderId="17" xfId="0" applyFont="1" applyFill="1" applyBorder="1" applyAlignment="1">
      <alignment horizontal="left" vertical="center"/>
    </xf>
    <xf numFmtId="0" fontId="12" fillId="0" borderId="0" xfId="0" applyFont="1" applyFill="1" applyAlignment="1">
      <alignment vertical="center"/>
    </xf>
    <xf numFmtId="0" fontId="4" fillId="0" borderId="10" xfId="0" applyFont="1" applyFill="1" applyBorder="1" applyAlignment="1">
      <alignment vertical="top" wrapText="1"/>
    </xf>
    <xf numFmtId="0" fontId="14" fillId="0" borderId="5"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11" xfId="0" applyFont="1" applyFill="1" applyBorder="1" applyAlignment="1">
      <alignment horizontal="center" vertical="top" wrapText="1"/>
    </xf>
    <xf numFmtId="0" fontId="15" fillId="0" borderId="3" xfId="0" applyFont="1" applyFill="1" applyBorder="1" applyAlignment="1">
      <alignment vertical="top" wrapText="1"/>
    </xf>
    <xf numFmtId="0" fontId="4" fillId="0" borderId="29" xfId="0" applyFont="1" applyBorder="1" applyAlignment="1">
      <alignment vertical="top" wrapText="1"/>
    </xf>
    <xf numFmtId="0" fontId="15" fillId="0" borderId="2" xfId="0" applyFont="1" applyFill="1" applyBorder="1" applyAlignment="1">
      <alignment vertical="top" wrapText="1"/>
    </xf>
    <xf numFmtId="0" fontId="13" fillId="0" borderId="10" xfId="0" applyFont="1" applyFill="1" applyBorder="1" applyAlignment="1">
      <alignment vertical="top" wrapText="1"/>
    </xf>
    <xf numFmtId="0" fontId="4" fillId="0" borderId="30" xfId="0" applyFont="1" applyBorder="1" applyAlignment="1">
      <alignment vertical="top" wrapText="1"/>
    </xf>
    <xf numFmtId="0" fontId="15" fillId="0" borderId="0" xfId="0" applyFont="1" applyFill="1" applyAlignment="1">
      <alignment vertical="top" wrapText="1"/>
    </xf>
    <xf numFmtId="0" fontId="4" fillId="0" borderId="0" xfId="0" applyFont="1" applyAlignment="1">
      <alignment vertical="top" wrapText="1"/>
    </xf>
    <xf numFmtId="0" fontId="13" fillId="0" borderId="38" xfId="0" applyFont="1" applyBorder="1" applyAlignment="1">
      <alignment vertical="top" wrapText="1"/>
    </xf>
    <xf numFmtId="0" fontId="4" fillId="0" borderId="39" xfId="0" applyFont="1" applyFill="1" applyBorder="1" applyAlignment="1">
      <alignment horizontal="center" vertical="top" wrapText="1"/>
    </xf>
    <xf numFmtId="0" fontId="13" fillId="0" borderId="25" xfId="0" applyFont="1" applyBorder="1" applyAlignment="1">
      <alignment vertical="center" wrapText="1"/>
    </xf>
    <xf numFmtId="0" fontId="13" fillId="0" borderId="40" xfId="0" applyFont="1" applyBorder="1" applyAlignment="1">
      <alignment vertical="center" wrapText="1"/>
    </xf>
    <xf numFmtId="0" fontId="15" fillId="0" borderId="41" xfId="0" applyFont="1" applyFill="1" applyBorder="1" applyAlignment="1">
      <alignment vertical="top" wrapText="1"/>
    </xf>
    <xf numFmtId="0" fontId="4" fillId="0" borderId="43" xfId="0" applyFont="1" applyFill="1" applyBorder="1" applyAlignment="1">
      <alignment vertical="top" wrapText="1" shrinkToFit="1"/>
    </xf>
    <xf numFmtId="0" fontId="4" fillId="0" borderId="44" xfId="0" applyFont="1" applyBorder="1" applyAlignment="1">
      <alignment vertical="top" wrapText="1"/>
    </xf>
    <xf numFmtId="0" fontId="15" fillId="0" borderId="12" xfId="0" applyFont="1" applyBorder="1" applyAlignment="1" applyProtection="1">
      <alignment vertical="top" wrapText="1"/>
      <protection locked="0"/>
    </xf>
    <xf numFmtId="0" fontId="15" fillId="0" borderId="13" xfId="0" applyFont="1" applyBorder="1" applyAlignment="1" applyProtection="1">
      <alignment vertical="top" wrapText="1"/>
      <protection locked="0"/>
    </xf>
    <xf numFmtId="0" fontId="17" fillId="0" borderId="13" xfId="0" applyFont="1" applyFill="1" applyBorder="1" applyAlignment="1" applyProtection="1">
      <alignment vertical="top"/>
      <protection locked="0"/>
    </xf>
    <xf numFmtId="0" fontId="17" fillId="0" borderId="13" xfId="0" applyFont="1" applyBorder="1" applyAlignment="1" applyProtection="1">
      <alignment vertical="top" wrapText="1"/>
      <protection locked="0"/>
    </xf>
    <xf numFmtId="0" fontId="15" fillId="0" borderId="46" xfId="0" applyFont="1" applyBorder="1" applyAlignment="1" applyProtection="1">
      <alignment vertical="top" wrapText="1"/>
      <protection locked="0"/>
    </xf>
    <xf numFmtId="0" fontId="15" fillId="2" borderId="13" xfId="0" applyFont="1" applyFill="1" applyBorder="1" applyAlignment="1" applyProtection="1">
      <alignment vertical="top" wrapText="1"/>
    </xf>
    <xf numFmtId="177" fontId="15" fillId="2" borderId="13" xfId="0" applyNumberFormat="1" applyFont="1" applyFill="1" applyBorder="1" applyAlignment="1" applyProtection="1">
      <alignment vertical="top" wrapText="1"/>
    </xf>
    <xf numFmtId="0" fontId="4" fillId="0" borderId="47" xfId="0" applyFont="1" applyFill="1" applyBorder="1" applyAlignment="1">
      <alignment vertical="top" wrapText="1" shrinkToFit="1"/>
    </xf>
    <xf numFmtId="0" fontId="4" fillId="0" borderId="1" xfId="0" applyFont="1" applyFill="1" applyBorder="1" applyAlignment="1">
      <alignment vertical="top" wrapText="1"/>
    </xf>
    <xf numFmtId="0" fontId="4" fillId="0" borderId="49" xfId="0" applyFont="1" applyFill="1" applyBorder="1" applyAlignment="1">
      <alignment vertical="top" wrapText="1" shrinkToFit="1"/>
    </xf>
    <xf numFmtId="0" fontId="4" fillId="0" borderId="50" xfId="0" applyFont="1" applyFill="1" applyBorder="1" applyAlignment="1">
      <alignment vertical="top" wrapText="1" shrinkToFit="1"/>
    </xf>
    <xf numFmtId="58" fontId="15" fillId="0" borderId="12" xfId="0" applyNumberFormat="1" applyFont="1" applyBorder="1" applyAlignment="1" applyProtection="1">
      <alignment vertical="top" wrapText="1"/>
      <protection locked="0"/>
    </xf>
    <xf numFmtId="58" fontId="4" fillId="0" borderId="29" xfId="0" applyNumberFormat="1" applyFont="1" applyBorder="1" applyAlignment="1">
      <alignment vertical="top" wrapText="1"/>
    </xf>
    <xf numFmtId="0" fontId="13" fillId="0" borderId="9" xfId="0" applyFont="1" applyFill="1" applyBorder="1" applyAlignment="1">
      <alignment vertical="top" wrapText="1"/>
    </xf>
    <xf numFmtId="0" fontId="15" fillId="0" borderId="5" xfId="0" applyFont="1" applyFill="1" applyBorder="1" applyAlignment="1">
      <alignment vertical="top" wrapText="1"/>
    </xf>
    <xf numFmtId="0" fontId="4" fillId="0" borderId="6" xfId="0" applyFont="1" applyFill="1" applyBorder="1" applyAlignment="1">
      <alignment horizontal="left" vertical="top" wrapText="1" shrinkToFit="1"/>
    </xf>
    <xf numFmtId="0" fontId="4" fillId="0" borderId="51" xfId="0" applyFont="1" applyFill="1" applyBorder="1" applyAlignment="1">
      <alignment vertical="top" wrapText="1" shrinkToFit="1"/>
    </xf>
    <xf numFmtId="0" fontId="15" fillId="0" borderId="52" xfId="0" applyFont="1" applyBorder="1" applyAlignment="1" applyProtection="1">
      <alignment vertical="top" wrapText="1"/>
      <protection locked="0"/>
    </xf>
    <xf numFmtId="0" fontId="4" fillId="0" borderId="39" xfId="0" applyFont="1" applyBorder="1" applyAlignment="1">
      <alignment vertical="top" wrapText="1"/>
    </xf>
    <xf numFmtId="0" fontId="4" fillId="0" borderId="9" xfId="0" applyFont="1" applyFill="1" applyBorder="1" applyAlignment="1">
      <alignment vertical="top" wrapText="1"/>
    </xf>
    <xf numFmtId="0" fontId="4" fillId="0" borderId="53" xfId="0" applyFont="1" applyFill="1" applyBorder="1" applyAlignment="1">
      <alignment vertical="top" wrapText="1" shrinkToFit="1"/>
    </xf>
    <xf numFmtId="0" fontId="15" fillId="0" borderId="54" xfId="0" applyFont="1" applyBorder="1" applyAlignment="1" applyProtection="1">
      <alignment vertical="top" wrapText="1"/>
      <protection locked="0"/>
    </xf>
    <xf numFmtId="0" fontId="4" fillId="0" borderId="28" xfId="0" applyFont="1" applyFill="1" applyBorder="1" applyAlignment="1">
      <alignment vertical="top" wrapText="1" shrinkToFit="1"/>
    </xf>
    <xf numFmtId="0" fontId="15" fillId="0" borderId="56" xfId="0" applyFont="1" applyFill="1" applyBorder="1" applyAlignment="1">
      <alignment vertical="top" wrapText="1"/>
    </xf>
    <xf numFmtId="0" fontId="4" fillId="0" borderId="58" xfId="0" applyFont="1" applyFill="1" applyBorder="1" applyAlignment="1">
      <alignment vertical="top" wrapText="1" shrinkToFit="1"/>
    </xf>
    <xf numFmtId="0" fontId="15" fillId="0" borderId="59" xfId="0" applyFont="1" applyBorder="1" applyAlignment="1" applyProtection="1">
      <alignment vertical="top" wrapText="1"/>
      <protection locked="0"/>
    </xf>
    <xf numFmtId="0" fontId="4" fillId="0" borderId="60" xfId="0" applyFont="1" applyBorder="1" applyAlignment="1">
      <alignment vertical="top" wrapText="1"/>
    </xf>
    <xf numFmtId="0" fontId="4" fillId="0" borderId="61" xfId="0" applyFont="1" applyFill="1" applyBorder="1" applyAlignment="1">
      <alignment vertical="top" wrapText="1"/>
    </xf>
    <xf numFmtId="0" fontId="4" fillId="0" borderId="55" xfId="0" applyFont="1" applyFill="1" applyBorder="1" applyAlignment="1">
      <alignment vertical="top" wrapText="1"/>
    </xf>
    <xf numFmtId="0" fontId="13" fillId="0" borderId="55" xfId="0" applyFont="1" applyFill="1" applyBorder="1" applyAlignment="1">
      <alignment vertical="top" wrapText="1"/>
    </xf>
    <xf numFmtId="0" fontId="15" fillId="2" borderId="54" xfId="0" applyFont="1" applyFill="1" applyBorder="1" applyAlignment="1" applyProtection="1">
      <alignment vertical="top" wrapText="1"/>
    </xf>
    <xf numFmtId="0" fontId="15" fillId="2" borderId="12" xfId="0" applyFont="1" applyFill="1" applyBorder="1" applyAlignment="1" applyProtection="1">
      <alignment vertical="top" wrapText="1"/>
    </xf>
    <xf numFmtId="0" fontId="4" fillId="0" borderId="43" xfId="0" applyFont="1" applyFill="1" applyBorder="1" applyAlignment="1">
      <alignment vertical="top" wrapText="1"/>
    </xf>
    <xf numFmtId="178" fontId="15" fillId="0" borderId="54" xfId="0" applyNumberFormat="1" applyFont="1" applyBorder="1" applyAlignment="1" applyProtection="1">
      <alignment vertical="top" wrapText="1"/>
      <protection locked="0"/>
    </xf>
    <xf numFmtId="177" fontId="15" fillId="2" borderId="12" xfId="0" applyNumberFormat="1" applyFont="1" applyFill="1" applyBorder="1" applyAlignment="1" applyProtection="1">
      <alignment vertical="top" wrapText="1"/>
    </xf>
    <xf numFmtId="177" fontId="15" fillId="2" borderId="59" xfId="0" applyNumberFormat="1" applyFont="1" applyFill="1" applyBorder="1" applyAlignment="1" applyProtection="1">
      <alignment vertical="top" wrapText="1"/>
    </xf>
    <xf numFmtId="0" fontId="15" fillId="0" borderId="67" xfId="0" applyFont="1" applyFill="1" applyBorder="1" applyAlignment="1">
      <alignment vertical="top" wrapText="1"/>
    </xf>
    <xf numFmtId="0" fontId="4" fillId="0" borderId="68" xfId="0" applyFont="1" applyFill="1" applyBorder="1" applyAlignment="1">
      <alignment vertical="top" wrapText="1" shrinkToFit="1"/>
    </xf>
    <xf numFmtId="0" fontId="15" fillId="0" borderId="69" xfId="0" applyFont="1" applyBorder="1" applyAlignment="1" applyProtection="1">
      <alignment vertical="top" wrapText="1"/>
      <protection locked="0"/>
    </xf>
    <xf numFmtId="0" fontId="4" fillId="0" borderId="70" xfId="0" applyFont="1" applyBorder="1" applyAlignment="1">
      <alignment vertical="top" wrapText="1"/>
    </xf>
    <xf numFmtId="0" fontId="4" fillId="0" borderId="23" xfId="0" applyFont="1" applyFill="1" applyBorder="1" applyAlignment="1">
      <alignment vertical="top" wrapText="1"/>
    </xf>
    <xf numFmtId="0" fontId="17" fillId="0" borderId="59" xfId="0" applyFont="1" applyFill="1" applyBorder="1" applyAlignment="1" applyProtection="1">
      <alignment vertical="top"/>
      <protection locked="0"/>
    </xf>
    <xf numFmtId="0" fontId="13" fillId="0" borderId="71" xfId="0" applyFont="1" applyBorder="1" applyAlignment="1">
      <alignment vertical="top" wrapText="1"/>
    </xf>
    <xf numFmtId="0" fontId="17" fillId="0" borderId="54" xfId="0" applyFont="1" applyBorder="1" applyAlignment="1" applyProtection="1">
      <alignment vertical="top" wrapText="1"/>
      <protection locked="0"/>
    </xf>
    <xf numFmtId="0" fontId="13" fillId="0" borderId="72" xfId="0" applyFont="1" applyBorder="1" applyAlignment="1">
      <alignment vertical="top" wrapText="1"/>
    </xf>
    <xf numFmtId="0" fontId="16" fillId="0" borderId="55" xfId="0" applyFont="1" applyFill="1" applyBorder="1" applyAlignment="1">
      <alignment vertical="top" wrapText="1"/>
    </xf>
    <xf numFmtId="0" fontId="4" fillId="0" borderId="8" xfId="0" applyFont="1" applyFill="1" applyBorder="1" applyAlignment="1">
      <alignment vertical="top" wrapText="1"/>
    </xf>
    <xf numFmtId="0" fontId="15" fillId="0" borderId="74" xfId="0" applyFont="1" applyFill="1" applyBorder="1" applyAlignment="1">
      <alignment vertical="top" wrapText="1"/>
    </xf>
    <xf numFmtId="0" fontId="4" fillId="0" borderId="28" xfId="0" applyFont="1" applyFill="1" applyBorder="1" applyAlignment="1">
      <alignment horizontal="left" vertical="top" wrapText="1" shrinkToFit="1"/>
    </xf>
    <xf numFmtId="0" fontId="4" fillId="0" borderId="57" xfId="0" applyFont="1" applyFill="1" applyBorder="1" applyAlignment="1">
      <alignment horizontal="left" vertical="top" wrapText="1" shrinkToFit="1"/>
    </xf>
    <xf numFmtId="0" fontId="4" fillId="0" borderId="42"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4" fillId="0" borderId="27" xfId="0" applyFont="1" applyFill="1" applyBorder="1" applyAlignment="1">
      <alignment horizontal="left" vertical="top" wrapText="1" shrinkToFit="1"/>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8" xfId="0" applyFont="1" applyFill="1" applyBorder="1" applyAlignment="1">
      <alignment horizontal="left" vertical="center"/>
    </xf>
    <xf numFmtId="0" fontId="4" fillId="0" borderId="24" xfId="0" applyFont="1" applyFill="1" applyBorder="1" applyAlignment="1">
      <alignment horizontal="left"/>
    </xf>
    <xf numFmtId="0" fontId="4" fillId="0" borderId="0" xfId="0" applyFont="1" applyFill="1" applyBorder="1" applyAlignment="1">
      <alignment horizontal="left"/>
    </xf>
    <xf numFmtId="0" fontId="4" fillId="0" borderId="25" xfId="0" applyFont="1" applyFill="1" applyBorder="1" applyAlignment="1">
      <alignment horizontal="left"/>
    </xf>
    <xf numFmtId="0" fontId="4" fillId="0" borderId="0" xfId="0" applyFont="1" applyFill="1" applyBorder="1" applyAlignment="1">
      <alignment horizontal="left" vertical="center"/>
    </xf>
    <xf numFmtId="0" fontId="5" fillId="0" borderId="22" xfId="0" applyFont="1" applyFill="1" applyBorder="1" applyAlignment="1">
      <alignment horizontal="left" vertical="center"/>
    </xf>
    <xf numFmtId="0" fontId="4" fillId="0" borderId="22"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8"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Alignment="1">
      <alignment horizontal="left" vertical="center"/>
    </xf>
    <xf numFmtId="0" fontId="4" fillId="0" borderId="24" xfId="0" applyFont="1" applyFill="1" applyBorder="1" applyAlignment="1">
      <alignment horizontal="left" vertical="center"/>
    </xf>
    <xf numFmtId="0" fontId="4" fillId="0" borderId="19"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2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4" xfId="0" applyFont="1" applyFill="1" applyBorder="1" applyAlignment="1">
      <alignment horizontal="left" wrapText="1"/>
    </xf>
    <xf numFmtId="0" fontId="4" fillId="0" borderId="0" xfId="0" applyFont="1" applyFill="1" applyBorder="1" applyAlignment="1">
      <alignment horizontal="left" wrapText="1"/>
    </xf>
    <xf numFmtId="0" fontId="4" fillId="0" borderId="25" xfId="0" applyFont="1" applyFill="1" applyBorder="1" applyAlignment="1">
      <alignment horizontal="left" wrapText="1"/>
    </xf>
    <xf numFmtId="0" fontId="4" fillId="0" borderId="0" xfId="0" applyFont="1" applyFill="1" applyBorder="1" applyAlignment="1">
      <alignment horizontal="center" vertical="center" wrapText="1"/>
    </xf>
    <xf numFmtId="0" fontId="4" fillId="0" borderId="25" xfId="0" applyFont="1" applyFill="1" applyBorder="1" applyAlignment="1">
      <alignment horizontal="left"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23"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4" xfId="0" applyFont="1" applyFill="1" applyBorder="1" applyAlignment="1">
      <alignment horizontal="center"/>
    </xf>
    <xf numFmtId="0" fontId="4" fillId="0" borderId="0" xfId="0" applyFont="1" applyFill="1" applyBorder="1" applyAlignment="1">
      <alignment horizontal="center"/>
    </xf>
    <xf numFmtId="0" fontId="4" fillId="0" borderId="17" xfId="0" applyFont="1" applyFill="1" applyBorder="1" applyAlignment="1">
      <alignment vertical="center"/>
    </xf>
    <xf numFmtId="0" fontId="6" fillId="0" borderId="22" xfId="0" applyFont="1" applyFill="1" applyBorder="1" applyAlignment="1">
      <alignment horizontal="left" vertical="center"/>
    </xf>
    <xf numFmtId="0" fontId="4" fillId="0" borderId="17" xfId="0" applyFont="1" applyFill="1" applyBorder="1" applyAlignment="1">
      <alignment horizontal="left"/>
    </xf>
    <xf numFmtId="0" fontId="5" fillId="0" borderId="0" xfId="0" applyFont="1" applyFill="1" applyBorder="1" applyAlignment="1">
      <alignment horizontal="center" vertical="center"/>
    </xf>
    <xf numFmtId="0" fontId="4" fillId="0" borderId="62" xfId="0" applyFont="1" applyFill="1" applyBorder="1" applyAlignment="1">
      <alignment vertical="top" wrapText="1"/>
    </xf>
    <xf numFmtId="0" fontId="4" fillId="0" borderId="4" xfId="0" applyFont="1" applyFill="1" applyBorder="1" applyAlignment="1">
      <alignment vertical="top" wrapText="1"/>
    </xf>
    <xf numFmtId="176" fontId="5" fillId="0" borderId="0" xfId="0" applyNumberFormat="1" applyFont="1" applyFill="1" applyAlignment="1">
      <alignment vertical="center"/>
    </xf>
    <xf numFmtId="0" fontId="20" fillId="0" borderId="0" xfId="0" applyFont="1" applyFill="1" applyAlignment="1">
      <alignment vertical="center"/>
    </xf>
    <xf numFmtId="0" fontId="4" fillId="0" borderId="0" xfId="0" applyFont="1" applyFill="1" applyAlignment="1">
      <alignment vertical="center" shrinkToFit="1"/>
    </xf>
    <xf numFmtId="0" fontId="21" fillId="0" borderId="10" xfId="0" applyFont="1" applyFill="1" applyBorder="1" applyAlignment="1">
      <alignment vertical="top" wrapText="1"/>
    </xf>
    <xf numFmtId="0" fontId="4" fillId="0" borderId="65" xfId="0" applyFont="1" applyFill="1" applyBorder="1" applyAlignment="1">
      <alignment vertical="top" wrapText="1"/>
    </xf>
    <xf numFmtId="0" fontId="4" fillId="0" borderId="20" xfId="0" applyFont="1" applyBorder="1" applyAlignment="1">
      <alignment vertical="top" wrapText="1"/>
    </xf>
    <xf numFmtId="0" fontId="4" fillId="0" borderId="8" xfId="0" applyFont="1" applyBorder="1" applyAlignment="1">
      <alignment vertical="center" wrapText="1"/>
    </xf>
    <xf numFmtId="0" fontId="22" fillId="0" borderId="0" xfId="0" applyFont="1" applyFill="1" applyAlignment="1">
      <alignment horizontal="left" vertical="top"/>
    </xf>
    <xf numFmtId="0" fontId="22" fillId="0" borderId="0" xfId="0" applyFont="1" applyFill="1" applyAlignment="1">
      <alignment vertical="top" wrapText="1"/>
    </xf>
    <xf numFmtId="0" fontId="23" fillId="0" borderId="0" xfId="0" applyFont="1" applyFill="1" applyAlignment="1">
      <alignment vertical="top" wrapText="1"/>
    </xf>
    <xf numFmtId="0" fontId="23" fillId="0" borderId="0" xfId="0" applyFont="1" applyAlignment="1">
      <alignment vertical="top" wrapText="1"/>
    </xf>
    <xf numFmtId="0" fontId="24" fillId="0" borderId="0" xfId="0" applyFont="1" applyAlignment="1">
      <alignment vertical="top"/>
    </xf>
    <xf numFmtId="0" fontId="22" fillId="0" borderId="0" xfId="0" applyFont="1" applyFill="1" applyAlignment="1">
      <alignment horizontal="left" vertical="top" wrapText="1"/>
    </xf>
    <xf numFmtId="0" fontId="25" fillId="0" borderId="0" xfId="0" applyFont="1" applyFill="1" applyAlignment="1">
      <alignment vertical="top"/>
    </xf>
    <xf numFmtId="0" fontId="23" fillId="0" borderId="0" xfId="0" applyFont="1" applyFill="1" applyBorder="1" applyAlignment="1">
      <alignment vertical="top"/>
    </xf>
    <xf numFmtId="0" fontId="26" fillId="0" borderId="0" xfId="0" applyFont="1" applyFill="1" applyAlignment="1">
      <alignment horizontal="right" vertical="top"/>
    </xf>
    <xf numFmtId="0" fontId="26" fillId="0" borderId="0" xfId="0" applyFont="1" applyFill="1" applyAlignment="1">
      <alignment vertical="top"/>
    </xf>
    <xf numFmtId="0" fontId="26" fillId="0" borderId="0" xfId="0" applyFont="1" applyFill="1" applyAlignment="1">
      <alignment horizontal="left" vertical="top"/>
    </xf>
    <xf numFmtId="0" fontId="24" fillId="0" borderId="0" xfId="0" applyFont="1" applyFill="1" applyAlignment="1">
      <alignment vertical="top" wrapText="1"/>
    </xf>
    <xf numFmtId="0" fontId="24" fillId="0" borderId="0" xfId="0" applyFont="1" applyFill="1" applyBorder="1" applyAlignment="1">
      <alignment vertical="top"/>
    </xf>
    <xf numFmtId="0" fontId="24" fillId="0" borderId="0" xfId="0" applyFont="1" applyAlignment="1">
      <alignment vertical="top" wrapText="1"/>
    </xf>
    <xf numFmtId="0" fontId="26" fillId="4" borderId="0" xfId="0" applyFont="1" applyFill="1" applyAlignment="1">
      <alignment vertical="top"/>
    </xf>
    <xf numFmtId="0" fontId="24" fillId="5" borderId="0" xfId="0" applyFont="1" applyFill="1" applyBorder="1" applyAlignment="1">
      <alignment vertical="top"/>
    </xf>
    <xf numFmtId="0" fontId="26" fillId="0" borderId="0" xfId="0" applyFont="1" applyFill="1" applyAlignment="1">
      <alignment horizontal="left" vertical="top" wrapText="1"/>
    </xf>
    <xf numFmtId="0" fontId="26" fillId="0" borderId="0" xfId="0" applyFont="1" applyFill="1" applyAlignment="1">
      <alignment horizontal="right" vertical="top" wrapText="1"/>
    </xf>
    <xf numFmtId="0" fontId="28" fillId="0" borderId="8" xfId="0" applyFont="1" applyFill="1" applyBorder="1" applyAlignment="1">
      <alignment horizontal="center" vertical="top" wrapText="1"/>
    </xf>
    <xf numFmtId="0" fontId="13" fillId="0" borderId="20" xfId="0" applyFont="1" applyBorder="1" applyAlignment="1">
      <alignment vertical="top" wrapText="1"/>
    </xf>
    <xf numFmtId="0" fontId="4" fillId="0" borderId="16" xfId="0" applyFont="1" applyFill="1" applyBorder="1" applyAlignment="1">
      <alignment vertical="center"/>
    </xf>
    <xf numFmtId="0" fontId="15" fillId="0" borderId="13" xfId="0" applyFont="1" applyBorder="1" applyAlignment="1" applyProtection="1">
      <alignment vertical="top" wrapText="1"/>
      <protection locked="0"/>
    </xf>
    <xf numFmtId="0" fontId="15" fillId="0" borderId="54" xfId="0" applyFont="1" applyBorder="1" applyAlignment="1" applyProtection="1">
      <alignment vertical="top" wrapText="1"/>
      <protection locked="0"/>
    </xf>
    <xf numFmtId="0" fontId="4" fillId="0" borderId="16" xfId="0" applyFont="1" applyFill="1" applyBorder="1" applyAlignment="1">
      <alignment vertical="center" shrinkToFit="1"/>
    </xf>
    <xf numFmtId="0" fontId="4" fillId="0" borderId="22" xfId="0" applyFont="1" applyFill="1" applyBorder="1" applyAlignment="1">
      <alignment vertical="center" shrinkToFit="1"/>
    </xf>
    <xf numFmtId="0" fontId="4" fillId="0" borderId="0" xfId="0" applyFont="1" applyFill="1" applyBorder="1" applyAlignment="1">
      <alignment vertical="center"/>
    </xf>
    <xf numFmtId="0" fontId="4" fillId="0" borderId="0" xfId="0" applyFont="1" applyFill="1" applyBorder="1" applyAlignment="1">
      <alignment shrinkToFit="1"/>
    </xf>
    <xf numFmtId="0" fontId="6" fillId="0" borderId="0" xfId="0" applyFont="1" applyFill="1" applyBorder="1" applyAlignment="1">
      <alignment vertical="center"/>
    </xf>
    <xf numFmtId="0" fontId="15" fillId="0" borderId="75" xfId="0" applyFont="1" applyBorder="1" applyAlignment="1" applyProtection="1">
      <alignment vertical="top" wrapText="1"/>
      <protection locked="0"/>
    </xf>
    <xf numFmtId="0" fontId="4" fillId="0" borderId="0" xfId="0" applyFont="1" applyFill="1" applyBorder="1" applyAlignment="1">
      <alignment vertical="center"/>
    </xf>
    <xf numFmtId="0" fontId="4" fillId="0" borderId="63" xfId="0" applyFont="1" applyFill="1" applyBorder="1" applyAlignment="1">
      <alignment horizontal="left" vertical="top" wrapText="1"/>
    </xf>
    <xf numFmtId="0" fontId="4" fillId="0" borderId="37" xfId="0" applyFont="1" applyFill="1" applyBorder="1" applyAlignment="1">
      <alignment horizontal="left" vertical="top" wrapText="1"/>
    </xf>
    <xf numFmtId="0" fontId="4" fillId="0" borderId="36" xfId="0" applyFont="1" applyFill="1" applyBorder="1" applyAlignment="1">
      <alignment horizontal="left" vertical="top" wrapText="1"/>
    </xf>
    <xf numFmtId="0" fontId="13" fillId="0" borderId="63" xfId="0" applyFont="1" applyFill="1" applyBorder="1" applyAlignment="1">
      <alignment horizontal="left" vertical="top" wrapText="1"/>
    </xf>
    <xf numFmtId="0" fontId="13" fillId="0" borderId="37" xfId="0" applyFont="1" applyFill="1" applyBorder="1" applyAlignment="1">
      <alignment horizontal="left" vertical="top" wrapText="1"/>
    </xf>
    <xf numFmtId="0" fontId="13" fillId="0" borderId="36" xfId="0" applyFont="1" applyFill="1" applyBorder="1" applyAlignment="1">
      <alignment horizontal="left" vertical="top" wrapText="1"/>
    </xf>
    <xf numFmtId="0" fontId="4" fillId="2" borderId="73" xfId="0" applyFont="1" applyFill="1" applyBorder="1" applyAlignment="1">
      <alignment horizontal="left" vertical="top" wrapText="1"/>
    </xf>
    <xf numFmtId="0" fontId="4" fillId="2" borderId="55" xfId="0" applyFont="1" applyFill="1" applyBorder="1" applyAlignment="1">
      <alignment horizontal="left" vertical="top" wrapText="1"/>
    </xf>
    <xf numFmtId="0" fontId="4" fillId="0" borderId="35"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5" xfId="0" applyFont="1" applyFill="1" applyBorder="1" applyAlignment="1">
      <alignment horizontal="left" vertical="top" wrapText="1"/>
    </xf>
    <xf numFmtId="0" fontId="13" fillId="0" borderId="63" xfId="0" applyFont="1" applyBorder="1" applyAlignment="1">
      <alignment horizontal="left" vertical="top" wrapText="1"/>
    </xf>
    <xf numFmtId="0" fontId="13" fillId="0" borderId="37" xfId="0" applyFont="1" applyBorder="1" applyAlignment="1">
      <alignment horizontal="left" vertical="top" wrapText="1"/>
    </xf>
    <xf numFmtId="0" fontId="13" fillId="0" borderId="45" xfId="0" applyFont="1" applyBorder="1" applyAlignment="1">
      <alignment horizontal="left" vertical="top" wrapText="1"/>
    </xf>
    <xf numFmtId="0" fontId="13" fillId="0" borderId="35" xfId="0" applyFont="1" applyBorder="1" applyAlignment="1">
      <alignment horizontal="left" vertical="top" wrapText="1"/>
    </xf>
    <xf numFmtId="0" fontId="13" fillId="0" borderId="36" xfId="0" applyFont="1" applyBorder="1" applyAlignment="1">
      <alignment horizontal="left" vertical="top" wrapText="1"/>
    </xf>
    <xf numFmtId="0" fontId="4" fillId="0" borderId="57" xfId="0" applyFont="1" applyFill="1" applyBorder="1" applyAlignment="1">
      <alignment horizontal="left" vertical="top" wrapText="1" shrinkToFit="1"/>
    </xf>
    <xf numFmtId="0" fontId="4" fillId="0" borderId="42" xfId="0" applyFont="1" applyFill="1" applyBorder="1" applyAlignment="1">
      <alignment horizontal="left" vertical="top" wrapText="1" shrinkToFit="1"/>
    </xf>
    <xf numFmtId="0" fontId="4" fillId="0" borderId="63" xfId="0" applyFont="1" applyFill="1" applyBorder="1" applyAlignment="1">
      <alignment vertical="top" wrapText="1"/>
    </xf>
    <xf numFmtId="0" fontId="4" fillId="0" borderId="37" xfId="0" applyFont="1" applyFill="1" applyBorder="1" applyAlignment="1">
      <alignment vertical="top" wrapText="1"/>
    </xf>
    <xf numFmtId="0" fontId="4" fillId="0" borderId="36" xfId="0" applyFont="1" applyFill="1" applyBorder="1" applyAlignment="1">
      <alignment vertical="top" wrapText="1"/>
    </xf>
    <xf numFmtId="0" fontId="4" fillId="0" borderId="27" xfId="0" applyFont="1" applyFill="1" applyBorder="1" applyAlignment="1">
      <alignment horizontal="left" vertical="top" wrapText="1" shrinkToFit="1"/>
    </xf>
    <xf numFmtId="0" fontId="4" fillId="0" borderId="28" xfId="0" applyFont="1" applyFill="1" applyBorder="1" applyAlignment="1">
      <alignment horizontal="left" vertical="top" wrapText="1" shrinkToFit="1"/>
    </xf>
    <xf numFmtId="0" fontId="4" fillId="2" borderId="33"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64" xfId="0" applyFont="1" applyFill="1" applyBorder="1" applyAlignment="1">
      <alignment horizontal="left" vertical="top" wrapText="1"/>
    </xf>
    <xf numFmtId="0" fontId="4" fillId="2" borderId="23"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0" borderId="4" xfId="0" applyFont="1" applyFill="1" applyBorder="1" applyAlignment="1">
      <alignment horizontal="left" vertical="top" wrapText="1" shrinkToFit="1"/>
    </xf>
    <xf numFmtId="0" fontId="13" fillId="0" borderId="37" xfId="0" applyFont="1" applyBorder="1" applyAlignment="1">
      <alignment vertical="top" wrapText="1"/>
    </xf>
    <xf numFmtId="0" fontId="13" fillId="0" borderId="45" xfId="0" applyFont="1" applyBorder="1" applyAlignment="1">
      <alignment vertical="top" wrapText="1"/>
    </xf>
    <xf numFmtId="0" fontId="13" fillId="0" borderId="45" xfId="0" applyFont="1" applyFill="1" applyBorder="1" applyAlignment="1">
      <alignment horizontal="left" vertical="top" wrapText="1"/>
    </xf>
    <xf numFmtId="0" fontId="13" fillId="2" borderId="31" xfId="0" applyFont="1" applyFill="1" applyBorder="1" applyAlignment="1">
      <alignment horizontal="left" vertical="top" wrapText="1"/>
    </xf>
    <xf numFmtId="0" fontId="13" fillId="2" borderId="32" xfId="0" applyFont="1" applyFill="1" applyBorder="1" applyAlignment="1">
      <alignment horizontal="left" vertical="top"/>
    </xf>
    <xf numFmtId="0" fontId="13" fillId="2" borderId="33" xfId="0" applyFont="1" applyFill="1" applyBorder="1" applyAlignment="1">
      <alignment horizontal="left" vertical="top"/>
    </xf>
    <xf numFmtId="0" fontId="13" fillId="2" borderId="25" xfId="0" applyFont="1" applyFill="1" applyBorder="1" applyAlignment="1">
      <alignment horizontal="left" vertical="top"/>
    </xf>
    <xf numFmtId="0" fontId="13" fillId="2" borderId="34" xfId="0" applyFont="1" applyFill="1" applyBorder="1" applyAlignment="1">
      <alignment horizontal="left" vertical="top"/>
    </xf>
    <xf numFmtId="0" fontId="13" fillId="2" borderId="9" xfId="0" applyFont="1" applyFill="1" applyBorder="1" applyAlignment="1">
      <alignment horizontal="left" vertical="top"/>
    </xf>
    <xf numFmtId="0" fontId="13" fillId="0" borderId="63" xfId="0" applyFont="1" applyBorder="1" applyAlignment="1">
      <alignment vertical="top" wrapText="1"/>
    </xf>
    <xf numFmtId="0" fontId="13" fillId="0" borderId="35" xfId="0" applyFont="1" applyFill="1" applyBorder="1" applyAlignment="1">
      <alignment horizontal="left" vertical="top" wrapText="1"/>
    </xf>
    <xf numFmtId="0" fontId="21" fillId="0" borderId="63" xfId="0" applyFont="1" applyFill="1" applyBorder="1" applyAlignment="1">
      <alignment horizontal="left" vertical="top" wrapText="1"/>
    </xf>
    <xf numFmtId="0" fontId="4" fillId="0" borderId="45" xfId="0" applyFont="1" applyFill="1" applyBorder="1" applyAlignment="1">
      <alignment horizontal="left" vertical="top" wrapText="1"/>
    </xf>
    <xf numFmtId="0" fontId="4" fillId="2" borderId="66" xfId="0" applyFont="1" applyFill="1" applyBorder="1" applyAlignment="1">
      <alignment horizontal="left" vertical="top" wrapText="1"/>
    </xf>
    <xf numFmtId="0" fontId="4" fillId="2" borderId="61"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0" borderId="35" xfId="0" applyFont="1" applyFill="1" applyBorder="1" applyAlignment="1">
      <alignment vertical="top" wrapText="1"/>
    </xf>
    <xf numFmtId="0" fontId="4" fillId="0" borderId="45" xfId="0" applyFont="1" applyFill="1" applyBorder="1" applyAlignment="1">
      <alignment vertical="top" wrapText="1"/>
    </xf>
    <xf numFmtId="0" fontId="4" fillId="0" borderId="35" xfId="0" applyFont="1" applyBorder="1" applyAlignment="1">
      <alignment horizontal="left" vertical="top" wrapText="1"/>
    </xf>
    <xf numFmtId="0" fontId="4" fillId="0" borderId="45" xfId="0" applyFont="1" applyBorder="1" applyAlignment="1">
      <alignment horizontal="left" vertical="top" wrapText="1"/>
    </xf>
    <xf numFmtId="0" fontId="4" fillId="0" borderId="48" xfId="0" applyFont="1" applyFill="1" applyBorder="1" applyAlignment="1">
      <alignment horizontal="left" vertical="top" wrapText="1" shrinkToFit="1"/>
    </xf>
    <xf numFmtId="0" fontId="4" fillId="0" borderId="22" xfId="0" applyFont="1" applyFill="1" applyBorder="1" applyAlignment="1">
      <alignment horizontal="center" vertical="center"/>
    </xf>
    <xf numFmtId="0" fontId="7" fillId="0" borderId="22" xfId="0" applyFont="1" applyFill="1" applyBorder="1" applyAlignment="1">
      <alignment horizontal="left" vertical="center" shrinkToFi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left"/>
    </xf>
    <xf numFmtId="0" fontId="4" fillId="0" borderId="22"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16" xfId="0" applyFont="1" applyFill="1" applyBorder="1" applyAlignment="1">
      <alignment horizontal="center" vertical="center" shrinkToFit="1"/>
    </xf>
    <xf numFmtId="0" fontId="5" fillId="0" borderId="22"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4" fillId="0" borderId="8" xfId="0" applyFont="1" applyFill="1" applyBorder="1" applyAlignment="1">
      <alignment horizontal="center" vertical="center"/>
    </xf>
    <xf numFmtId="0" fontId="6" fillId="0" borderId="15" xfId="0" applyFont="1" applyFill="1" applyBorder="1" applyAlignment="1">
      <alignment horizontal="distributed" vertical="center"/>
    </xf>
    <xf numFmtId="0" fontId="6" fillId="0" borderId="16" xfId="0" applyFont="1" applyFill="1" applyBorder="1" applyAlignment="1">
      <alignment horizontal="distributed" vertical="center"/>
    </xf>
    <xf numFmtId="0" fontId="6" fillId="0" borderId="8" xfId="0" applyFont="1" applyFill="1" applyBorder="1" applyAlignment="1">
      <alignment horizontal="distributed" vertical="center"/>
    </xf>
    <xf numFmtId="0" fontId="4"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3" xfId="0" applyFont="1" applyFill="1" applyBorder="1" applyAlignment="1">
      <alignment horizontal="center" vertical="center"/>
    </xf>
    <xf numFmtId="0" fontId="5" fillId="0" borderId="22" xfId="0" applyFont="1" applyFill="1" applyBorder="1" applyAlignment="1">
      <alignment horizontal="left" vertical="center" shrinkToFit="1"/>
    </xf>
    <xf numFmtId="0" fontId="6" fillId="0" borderId="0" xfId="0" applyFont="1" applyFill="1" applyBorder="1" applyAlignment="1">
      <alignment horizontal="center" vertical="center"/>
    </xf>
    <xf numFmtId="0" fontId="4" fillId="0" borderId="22"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6" fillId="0" borderId="16"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2" xfId="0" applyFont="1" applyFill="1" applyBorder="1" applyAlignment="1">
      <alignment horizontal="center" vertical="center" shrinkToFit="1"/>
    </xf>
    <xf numFmtId="0" fontId="6" fillId="0" borderId="0" xfId="0" applyFont="1" applyFill="1" applyBorder="1" applyAlignment="1">
      <alignment horizontal="left" vertical="center"/>
    </xf>
    <xf numFmtId="0" fontId="4" fillId="0" borderId="22" xfId="0" applyFont="1" applyFill="1" applyBorder="1" applyAlignment="1">
      <alignment horizontal="right" vertical="center"/>
    </xf>
    <xf numFmtId="0" fontId="8" fillId="0" borderId="16" xfId="0" applyFont="1" applyFill="1" applyBorder="1" applyAlignment="1">
      <alignment horizontal="center" vertical="center"/>
    </xf>
    <xf numFmtId="0" fontId="8" fillId="0" borderId="8" xfId="0" applyFont="1" applyFill="1" applyBorder="1" applyAlignment="1">
      <alignment horizontal="center" vertical="center"/>
    </xf>
    <xf numFmtId="0" fontId="4" fillId="0" borderId="15"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8" xfId="0" applyFont="1" applyFill="1" applyBorder="1" applyAlignment="1">
      <alignment horizontal="distributed" vertical="center"/>
    </xf>
    <xf numFmtId="0" fontId="7" fillId="0" borderId="16"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178" fontId="5"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0" xfId="0" applyFont="1" applyFill="1" applyBorder="1" applyAlignment="1">
      <alignment horizontal="center" vertical="center" shrinkToFit="1"/>
    </xf>
    <xf numFmtId="0" fontId="5" fillId="0" borderId="15" xfId="0" applyFont="1" applyFill="1" applyBorder="1" applyAlignment="1">
      <alignment horizontal="distributed" vertical="center" shrinkToFit="1"/>
    </xf>
    <xf numFmtId="0" fontId="4" fillId="0" borderId="16" xfId="0" applyFont="1" applyFill="1" applyBorder="1" applyAlignment="1">
      <alignment horizontal="distributed" vertical="center" shrinkToFit="1"/>
    </xf>
    <xf numFmtId="0" fontId="4" fillId="0" borderId="8" xfId="0" applyFont="1" applyFill="1" applyBorder="1" applyAlignment="1">
      <alignment horizontal="distributed" vertical="center" shrinkToFit="1"/>
    </xf>
    <xf numFmtId="0" fontId="4" fillId="0" borderId="24" xfId="0" applyFont="1" applyFill="1" applyBorder="1" applyAlignment="1">
      <alignment horizontal="left" vertical="center"/>
    </xf>
    <xf numFmtId="0" fontId="4" fillId="0" borderId="17" xfId="0" applyFont="1" applyFill="1" applyBorder="1" applyAlignment="1">
      <alignment horizontal="center" vertical="center" shrinkToFit="1"/>
    </xf>
    <xf numFmtId="0" fontId="5" fillId="0" borderId="19" xfId="0" applyFont="1" applyFill="1" applyBorder="1" applyAlignment="1">
      <alignment horizontal="distributed" vertical="center"/>
    </xf>
    <xf numFmtId="0" fontId="4" fillId="0" borderId="17" xfId="0" applyFont="1" applyFill="1" applyBorder="1" applyAlignment="1">
      <alignment horizontal="distributed" vertical="center"/>
    </xf>
    <xf numFmtId="0" fontId="4" fillId="0" borderId="20" xfId="0" applyFont="1" applyFill="1" applyBorder="1" applyAlignment="1">
      <alignment horizontal="distributed" vertical="center"/>
    </xf>
    <xf numFmtId="0" fontId="4" fillId="0" borderId="24"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5" xfId="0" applyFont="1" applyFill="1" applyBorder="1" applyAlignment="1">
      <alignment horizontal="distributed" vertical="center"/>
    </xf>
    <xf numFmtId="0" fontId="4" fillId="0" borderId="21"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23" xfId="0" applyFont="1" applyFill="1" applyBorder="1" applyAlignment="1">
      <alignment horizontal="distributed" vertical="center"/>
    </xf>
    <xf numFmtId="0" fontId="4" fillId="0" borderId="15" xfId="0" applyNumberFormat="1" applyFont="1" applyFill="1" applyBorder="1" applyAlignment="1">
      <alignment horizontal="right" vertical="center" shrinkToFit="1"/>
    </xf>
    <xf numFmtId="0" fontId="4" fillId="0" borderId="16" xfId="0" applyNumberFormat="1" applyFont="1" applyFill="1" applyBorder="1" applyAlignment="1">
      <alignment horizontal="right" vertical="center" shrinkToFit="1"/>
    </xf>
    <xf numFmtId="0" fontId="4" fillId="0" borderId="24"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9"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7" fillId="0" borderId="1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2"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5" fillId="0" borderId="19" xfId="0" applyFont="1" applyFill="1" applyBorder="1" applyAlignment="1">
      <alignment horizontal="distributed" vertical="top"/>
    </xf>
    <xf numFmtId="0" fontId="5" fillId="0" borderId="17" xfId="0" applyFont="1" applyFill="1" applyBorder="1" applyAlignment="1">
      <alignment horizontal="distributed" vertical="top"/>
    </xf>
    <xf numFmtId="0" fontId="5" fillId="0" borderId="20" xfId="0" applyFont="1" applyFill="1" applyBorder="1" applyAlignment="1">
      <alignment horizontal="distributed" vertical="top"/>
    </xf>
    <xf numFmtId="0" fontId="5" fillId="0" borderId="24" xfId="0" applyFont="1" applyFill="1" applyBorder="1" applyAlignment="1">
      <alignment horizontal="distributed" vertical="top"/>
    </xf>
    <xf numFmtId="0" fontId="5" fillId="0" borderId="0" xfId="0" applyFont="1" applyFill="1" applyBorder="1" applyAlignment="1">
      <alignment horizontal="distributed" vertical="top"/>
    </xf>
    <xf numFmtId="0" fontId="5" fillId="0" borderId="25" xfId="0" applyFont="1" applyFill="1" applyBorder="1" applyAlignment="1">
      <alignment horizontal="distributed" vertical="top"/>
    </xf>
    <xf numFmtId="0" fontId="5" fillId="0" borderId="21" xfId="0" applyFont="1" applyFill="1" applyBorder="1" applyAlignment="1">
      <alignment horizontal="distributed" vertical="top"/>
    </xf>
    <xf numFmtId="0" fontId="5" fillId="0" borderId="22" xfId="0" applyFont="1" applyFill="1" applyBorder="1" applyAlignment="1">
      <alignment horizontal="distributed" vertical="top"/>
    </xf>
    <xf numFmtId="0" fontId="5" fillId="0" borderId="23" xfId="0" applyFont="1" applyFill="1" applyBorder="1" applyAlignment="1">
      <alignment horizontal="distributed" vertical="top"/>
    </xf>
    <xf numFmtId="0" fontId="4" fillId="0" borderId="22" xfId="0" applyFont="1" applyFill="1" applyBorder="1" applyAlignment="1">
      <alignment horizontal="left" vertical="center"/>
    </xf>
    <xf numFmtId="0" fontId="8" fillId="0" borderId="15" xfId="0" applyFont="1" applyFill="1" applyBorder="1" applyAlignment="1">
      <alignment horizontal="center" vertical="center"/>
    </xf>
    <xf numFmtId="0" fontId="6" fillId="0" borderId="16" xfId="0" applyFont="1" applyFill="1" applyBorder="1" applyAlignment="1">
      <alignment horizontal="center" vertical="center" shrinkToFit="1"/>
    </xf>
    <xf numFmtId="0" fontId="4" fillId="0" borderId="17" xfId="0" applyFont="1" applyFill="1" applyBorder="1" applyAlignment="1">
      <alignment vertical="center" shrinkToFit="1"/>
    </xf>
    <xf numFmtId="0" fontId="4" fillId="0" borderId="22" xfId="0" applyFont="1" applyFill="1" applyBorder="1" applyAlignment="1">
      <alignment vertical="center" shrinkToFit="1"/>
    </xf>
    <xf numFmtId="0" fontId="4" fillId="0" borderId="17" xfId="0" applyFont="1" applyFill="1" applyBorder="1" applyAlignment="1">
      <alignment horizontal="left" vertical="center"/>
    </xf>
    <xf numFmtId="0" fontId="5" fillId="0" borderId="24"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8" xfId="0" applyFont="1" applyFill="1" applyBorder="1" applyAlignment="1">
      <alignment horizontal="left" vertical="center"/>
    </xf>
    <xf numFmtId="0" fontId="4" fillId="0" borderId="16" xfId="0" applyFont="1" applyFill="1" applyBorder="1" applyAlignment="1">
      <alignment horizontal="center" vertical="center" wrapText="1"/>
    </xf>
    <xf numFmtId="0" fontId="4" fillId="0" borderId="19" xfId="0" applyFont="1" applyFill="1" applyBorder="1" applyAlignment="1">
      <alignment horizontal="distributed" vertical="center"/>
    </xf>
    <xf numFmtId="0" fontId="4" fillId="0" borderId="21" xfId="0" applyFont="1" applyFill="1" applyBorder="1" applyAlignment="1">
      <alignment horizontal="center" vertical="center"/>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4" fillId="0" borderId="25"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distributed" vertical="center" wrapText="1"/>
    </xf>
    <xf numFmtId="0" fontId="4" fillId="0" borderId="17" xfId="0" applyFont="1" applyFill="1" applyBorder="1" applyAlignment="1">
      <alignment horizontal="distributed" vertical="center" wrapText="1"/>
    </xf>
    <xf numFmtId="0" fontId="4" fillId="0" borderId="20" xfId="0" applyFont="1" applyFill="1" applyBorder="1" applyAlignment="1">
      <alignment horizontal="distributed" vertical="center" wrapText="1"/>
    </xf>
    <xf numFmtId="0" fontId="4" fillId="0" borderId="21" xfId="0" applyFont="1" applyFill="1" applyBorder="1" applyAlignment="1">
      <alignment horizontal="distributed" vertical="center" wrapText="1"/>
    </xf>
    <xf numFmtId="0" fontId="4" fillId="0" borderId="22" xfId="0" applyFont="1" applyFill="1" applyBorder="1" applyAlignment="1">
      <alignment horizontal="distributed" vertical="center" wrapText="1"/>
    </xf>
    <xf numFmtId="0" fontId="4" fillId="0" borderId="23" xfId="0" applyFont="1" applyFill="1" applyBorder="1" applyAlignment="1">
      <alignment horizontal="distributed" vertical="center" wrapText="1"/>
    </xf>
    <xf numFmtId="0" fontId="5" fillId="0" borderId="17"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15"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7" xfId="0" applyFont="1" applyFill="1" applyBorder="1" applyAlignment="1">
      <alignment horizontal="left"/>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4" fillId="0" borderId="24" xfId="0" applyFont="1" applyFill="1" applyBorder="1" applyAlignment="1">
      <alignment horizontal="center" vertical="center" shrinkToFit="1"/>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8" xfId="0" applyFont="1" applyFill="1" applyBorder="1" applyAlignment="1">
      <alignment horizontal="left" vertical="center"/>
    </xf>
    <xf numFmtId="0" fontId="4" fillId="0" borderId="24" xfId="0" applyFont="1" applyFill="1" applyBorder="1" applyAlignment="1">
      <alignment horizontal="center"/>
    </xf>
    <xf numFmtId="0" fontId="4" fillId="0" borderId="0" xfId="0" applyFont="1" applyFill="1" applyBorder="1" applyAlignment="1">
      <alignment horizontal="center"/>
    </xf>
    <xf numFmtId="0" fontId="4" fillId="0" borderId="25" xfId="0" applyFont="1" applyFill="1" applyBorder="1" applyAlignment="1">
      <alignment horizontal="center"/>
    </xf>
    <xf numFmtId="0" fontId="4" fillId="0" borderId="14" xfId="0" applyFont="1" applyFill="1" applyBorder="1" applyAlignment="1">
      <alignment horizontal="left" vertical="center" shrinkToFit="1"/>
    </xf>
    <xf numFmtId="177" fontId="4" fillId="0" borderId="8" xfId="0" applyNumberFormat="1" applyFont="1" applyFill="1" applyBorder="1" applyAlignment="1">
      <alignment horizontal="left" vertical="center" shrinkToFit="1"/>
    </xf>
    <xf numFmtId="177" fontId="4" fillId="0" borderId="14" xfId="0" applyNumberFormat="1" applyFont="1" applyFill="1" applyBorder="1" applyAlignment="1">
      <alignment horizontal="left" vertical="center" shrinkToFit="1"/>
    </xf>
    <xf numFmtId="0" fontId="4" fillId="0" borderId="8" xfId="0" applyNumberFormat="1" applyFont="1" applyFill="1" applyBorder="1" applyAlignment="1">
      <alignment horizontal="left" vertical="center" shrinkToFit="1"/>
    </xf>
    <xf numFmtId="0" fontId="4" fillId="0" borderId="14" xfId="0" applyNumberFormat="1" applyFont="1" applyFill="1" applyBorder="1" applyAlignment="1">
      <alignment horizontal="left" vertical="center" shrinkToFit="1"/>
    </xf>
    <xf numFmtId="0" fontId="4" fillId="0" borderId="22" xfId="0" applyFont="1" applyFill="1" applyBorder="1" applyAlignment="1">
      <alignment horizontal="left" vertical="top"/>
    </xf>
    <xf numFmtId="0" fontId="4" fillId="0" borderId="23" xfId="0" applyFont="1" applyFill="1" applyBorder="1" applyAlignment="1">
      <alignment horizontal="left" vertical="top"/>
    </xf>
    <xf numFmtId="0" fontId="4" fillId="0" borderId="0" xfId="0" applyFont="1" applyFill="1" applyBorder="1" applyAlignment="1">
      <alignment horizontal="left" vertical="top"/>
    </xf>
    <xf numFmtId="0" fontId="4" fillId="0" borderId="16" xfId="0" applyFont="1" applyFill="1" applyBorder="1" applyAlignment="1">
      <alignment horizontal="left" vertical="center"/>
    </xf>
    <xf numFmtId="0" fontId="4" fillId="0" borderId="8" xfId="0" applyFont="1" applyFill="1" applyBorder="1" applyAlignment="1">
      <alignment horizontal="left" vertical="center"/>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9" xfId="0" applyFont="1" applyFill="1" applyBorder="1" applyAlignment="1">
      <alignment horizontal="center" vertical="center"/>
    </xf>
    <xf numFmtId="0" fontId="19" fillId="0" borderId="17" xfId="0" applyFont="1" applyFill="1" applyBorder="1">
      <alignment vertical="center"/>
    </xf>
    <xf numFmtId="0" fontId="19" fillId="0" borderId="20" xfId="0" applyFont="1" applyFill="1" applyBorder="1">
      <alignment vertical="center"/>
    </xf>
    <xf numFmtId="0" fontId="4" fillId="0" borderId="24" xfId="0" applyFont="1" applyFill="1" applyBorder="1" applyAlignment="1">
      <alignment horizontal="center" vertical="top"/>
    </xf>
    <xf numFmtId="0" fontId="4" fillId="0" borderId="0" xfId="0" applyFont="1" applyFill="1" applyBorder="1" applyAlignment="1">
      <alignment horizontal="center" vertical="top"/>
    </xf>
    <xf numFmtId="0" fontId="4" fillId="0" borderId="25" xfId="0" applyFont="1" applyFill="1" applyBorder="1" applyAlignment="1">
      <alignment horizontal="center" vertical="top"/>
    </xf>
    <xf numFmtId="0" fontId="4" fillId="0" borderId="21" xfId="0" applyFont="1" applyFill="1" applyBorder="1" applyAlignment="1">
      <alignment horizontal="center" vertical="top"/>
    </xf>
    <xf numFmtId="0" fontId="4" fillId="0" borderId="22" xfId="0" applyFont="1" applyFill="1" applyBorder="1" applyAlignment="1">
      <alignment horizontal="center" vertical="top"/>
    </xf>
    <xf numFmtId="0" fontId="4" fillId="0" borderId="20" xfId="0" applyFont="1" applyFill="1" applyBorder="1" applyAlignment="1">
      <alignment horizontal="center" vertical="center"/>
    </xf>
    <xf numFmtId="0" fontId="4" fillId="0" borderId="0" xfId="0" applyFont="1" applyFill="1" applyBorder="1" applyAlignment="1">
      <alignment vertical="center"/>
    </xf>
    <xf numFmtId="0" fontId="5" fillId="0" borderId="19"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4" fillId="0" borderId="24"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25" xfId="0" applyFont="1" applyFill="1" applyBorder="1" applyAlignment="1">
      <alignment horizontal="center" vertical="center" textRotation="255"/>
    </xf>
    <xf numFmtId="0" fontId="4" fillId="0" borderId="21" xfId="0" applyFont="1" applyFill="1" applyBorder="1" applyAlignment="1">
      <alignment horizontal="center" vertical="center" textRotation="255"/>
    </xf>
    <xf numFmtId="0" fontId="4" fillId="0" borderId="22" xfId="0" applyFont="1" applyFill="1" applyBorder="1" applyAlignment="1">
      <alignment horizontal="center" vertical="center" textRotation="255"/>
    </xf>
    <xf numFmtId="0" fontId="4" fillId="0" borderId="23" xfId="0" applyFont="1" applyFill="1" applyBorder="1" applyAlignment="1">
      <alignment horizontal="center" vertical="center" textRotation="255"/>
    </xf>
    <xf numFmtId="0" fontId="4" fillId="0" borderId="24" xfId="0" applyFont="1" applyFill="1" applyBorder="1" applyAlignment="1">
      <alignment horizontal="left" wrapText="1"/>
    </xf>
    <xf numFmtId="0" fontId="4" fillId="0" borderId="0" xfId="0" applyFont="1" applyFill="1" applyBorder="1" applyAlignment="1">
      <alignment horizontal="left" wrapText="1"/>
    </xf>
    <xf numFmtId="0" fontId="4" fillId="0" borderId="25" xfId="0" applyFont="1" applyFill="1" applyBorder="1" applyAlignment="1">
      <alignment horizontal="left" wrapText="1"/>
    </xf>
    <xf numFmtId="0" fontId="7" fillId="0" borderId="0" xfId="0" applyFont="1" applyFill="1" applyBorder="1" applyAlignment="1">
      <alignment horizontal="left" vertical="center" shrinkToFit="1"/>
    </xf>
    <xf numFmtId="0" fontId="4" fillId="0" borderId="23" xfId="0" applyFont="1" applyFill="1" applyBorder="1" applyAlignment="1">
      <alignment horizontal="left" vertical="center"/>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0"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8" fillId="0" borderId="8" xfId="0" applyFont="1" applyFill="1" applyBorder="1" applyAlignment="1">
      <alignment horizontal="center" vertical="center" textRotation="255" shrinkToFit="1"/>
    </xf>
    <xf numFmtId="0" fontId="8" fillId="0" borderId="14" xfId="0" applyFont="1" applyFill="1" applyBorder="1" applyAlignment="1">
      <alignment horizontal="center" vertical="center" textRotation="255" shrinkToFit="1"/>
    </xf>
    <xf numFmtId="0" fontId="8" fillId="0" borderId="20"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shrinkToFit="1"/>
    </xf>
    <xf numFmtId="0" fontId="3" fillId="0" borderId="0" xfId="0" applyFont="1" applyFill="1" applyAlignment="1">
      <alignment horizontal="left" vertical="center"/>
    </xf>
    <xf numFmtId="0" fontId="20"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8" xfId="0" applyFont="1" applyFill="1" applyBorder="1" applyAlignment="1">
      <alignment vertical="center"/>
    </xf>
    <xf numFmtId="176" fontId="5" fillId="0" borderId="0" xfId="0" applyNumberFormat="1" applyFont="1" applyFill="1" applyAlignment="1">
      <alignment horizontal="distributed" vertical="center"/>
    </xf>
    <xf numFmtId="0" fontId="4" fillId="0" borderId="0" xfId="0" applyFont="1" applyFill="1" applyBorder="1" applyAlignment="1">
      <alignment horizontal="left" vertical="center" shrinkToFit="1"/>
    </xf>
    <xf numFmtId="177" fontId="6" fillId="0" borderId="15" xfId="0" applyNumberFormat="1" applyFont="1" applyFill="1" applyBorder="1" applyAlignment="1">
      <alignment horizontal="center" vertical="center" shrinkToFit="1"/>
    </xf>
    <xf numFmtId="177" fontId="6" fillId="0" borderId="16" xfId="0" applyNumberFormat="1" applyFont="1" applyFill="1" applyBorder="1" applyAlignment="1">
      <alignment horizontal="center" vertical="center" shrinkToFit="1"/>
    </xf>
    <xf numFmtId="179" fontId="4" fillId="0" borderId="8" xfId="0" applyNumberFormat="1" applyFont="1" applyFill="1" applyBorder="1" applyAlignment="1">
      <alignment horizontal="left" vertical="center" shrinkToFit="1"/>
    </xf>
    <xf numFmtId="179" fontId="4" fillId="0" borderId="14" xfId="0" applyNumberFormat="1" applyFont="1" applyFill="1" applyBorder="1" applyAlignment="1">
      <alignment horizontal="left" vertical="center" shrinkToFit="1"/>
    </xf>
    <xf numFmtId="0" fontId="4" fillId="0" borderId="24" xfId="0" applyFont="1" applyFill="1" applyBorder="1" applyAlignment="1">
      <alignment horizontal="left"/>
    </xf>
    <xf numFmtId="0" fontId="4" fillId="0" borderId="25" xfId="0" applyFont="1" applyFill="1" applyBorder="1" applyAlignment="1">
      <alignment horizontal="left"/>
    </xf>
    <xf numFmtId="0" fontId="4" fillId="0" borderId="18" xfId="0" applyFont="1" applyFill="1" applyBorder="1" applyAlignment="1">
      <alignment horizontal="center" vertical="center"/>
    </xf>
    <xf numFmtId="0" fontId="4" fillId="0" borderId="26"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4" fillId="0" borderId="26" xfId="0" applyFont="1" applyFill="1" applyBorder="1" applyAlignment="1">
      <alignment horizontal="center" vertical="center"/>
    </xf>
    <xf numFmtId="0" fontId="4" fillId="0" borderId="21"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15" xfId="0" applyFont="1" applyFill="1" applyBorder="1" applyAlignment="1">
      <alignment horizontal="right" vertical="center" shrinkToFit="1"/>
    </xf>
    <xf numFmtId="0" fontId="4" fillId="0" borderId="16" xfId="0" applyFont="1" applyFill="1" applyBorder="1" applyAlignment="1">
      <alignment horizontal="right" vertical="center" shrinkToFit="1"/>
    </xf>
    <xf numFmtId="0" fontId="4" fillId="0" borderId="15" xfId="0" applyFont="1" applyFill="1" applyBorder="1" applyAlignment="1">
      <alignment horizontal="center" vertical="center" textRotation="255"/>
    </xf>
  </cellXfs>
  <cellStyles count="1">
    <cellStyle name="標準" xfId="0" builtinId="0"/>
  </cellStyles>
  <dxfs count="114">
    <dxf>
      <fill>
        <patternFill>
          <bgColor theme="8" tint="0.79998168889431442"/>
        </patternFill>
      </fill>
    </dxf>
    <dxf>
      <fill>
        <patternFill patternType="solid">
          <bgColor rgb="FFFFFF66"/>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bgColor rgb="FFFFFF66"/>
        </patternFill>
      </fill>
    </dxf>
    <dxf>
      <fill>
        <patternFill>
          <bgColor rgb="FFFFFF66"/>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numFmt numFmtId="0" formatCode="General"/>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solid">
          <bgColor theme="0"/>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gray125">
          <bgColor theme="8" tint="0.79998168889431442"/>
        </patternFill>
      </fill>
    </dxf>
    <dxf>
      <fill>
        <patternFill>
          <bgColor rgb="FFFFFF66"/>
        </patternFill>
      </fill>
    </dxf>
    <dxf>
      <fill>
        <patternFill patternType="gray125">
          <bgColor theme="8" tint="0.79998168889431442"/>
        </patternFill>
      </fill>
    </dxf>
    <dxf>
      <fill>
        <patternFill>
          <bgColor rgb="FFFFFF66"/>
        </patternFill>
      </fill>
    </dxf>
    <dxf>
      <fill>
        <patternFill>
          <bgColor rgb="FFFFFF66"/>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2065187536243"/>
        </patternFill>
      </fill>
    </dxf>
    <dxf>
      <fill>
        <patternFill patternType="gray125">
          <bgColor theme="8" tint="0.79995117038483843"/>
        </patternFill>
      </fill>
    </dxf>
    <dxf>
      <fill>
        <patternFill>
          <bgColor rgb="FFFFFF66"/>
        </patternFill>
      </fill>
    </dxf>
    <dxf>
      <fill>
        <patternFill>
          <bgColor rgb="FFFFFF66"/>
        </patternFill>
      </fill>
    </dxf>
    <dxf>
      <fill>
        <patternFill>
          <bgColor rgb="FFFFFF66"/>
        </patternFill>
      </fill>
    </dxf>
    <dxf>
      <fill>
        <patternFill patternType="gray125">
          <bgColor theme="8" tint="0.79998168889431442"/>
        </patternFill>
      </fill>
    </dxf>
    <dxf>
      <fill>
        <patternFill>
          <bgColor rgb="FFFFFF66"/>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bgColor theme="5" tint="0.59996337778862885"/>
        </patternFill>
      </fill>
    </dxf>
    <dxf>
      <fill>
        <patternFill>
          <bgColor rgb="FFFFFF66"/>
        </patternFill>
      </fill>
    </dxf>
  </dxfs>
  <tableStyles count="0" defaultTableStyle="TableStyleMedium9" defaultPivotStyle="PivotStyleLight16"/>
  <colors>
    <mruColors>
      <color rgb="FFFFFF66"/>
      <color rgb="FFFFCCFF"/>
      <color rgb="FFFFCCCC"/>
      <color rgb="FFFFCC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5"/>
  <sheetViews>
    <sheetView tabSelected="1" view="pageBreakPreview" zoomScale="85" zoomScaleNormal="100" zoomScaleSheetLayoutView="85" workbookViewId="0">
      <pane xSplit="3" ySplit="9" topLeftCell="D10" activePane="bottomRight" state="frozen"/>
      <selection pane="topRight" activeCell="D1" sqref="D1"/>
      <selection pane="bottomLeft" activeCell="A2" sqref="A2"/>
      <selection pane="bottomRight" activeCell="F5" sqref="F5"/>
    </sheetView>
  </sheetViews>
  <sheetFormatPr defaultColWidth="9" defaultRowHeight="13.5" x14ac:dyDescent="0.15"/>
  <cols>
    <col min="1" max="1" width="4.5" style="52" bestFit="1" customWidth="1"/>
    <col min="2" max="2" width="21.75" style="52" customWidth="1"/>
    <col min="3" max="3" width="23.625" style="52" customWidth="1"/>
    <col min="4" max="4" width="23.625" style="25" customWidth="1"/>
    <col min="5" max="5" width="8.5" style="53" bestFit="1" customWidth="1"/>
    <col min="6" max="6" width="58.125" style="53" customWidth="1"/>
    <col min="7" max="16384" width="9" style="25"/>
  </cols>
  <sheetData>
    <row r="1" spans="1:6" s="168" customFormat="1" ht="27.75" customHeight="1" x14ac:dyDescent="0.15">
      <c r="A1" s="170" t="s">
        <v>592</v>
      </c>
      <c r="B1" s="164"/>
      <c r="C1" s="165"/>
      <c r="D1" s="166"/>
      <c r="E1" s="171"/>
      <c r="F1" s="167"/>
    </row>
    <row r="2" spans="1:6" s="168" customFormat="1" ht="17.25" customHeight="1" x14ac:dyDescent="0.15">
      <c r="A2" s="172" t="s">
        <v>544</v>
      </c>
      <c r="B2" s="173" t="s">
        <v>560</v>
      </c>
      <c r="C2" s="174"/>
      <c r="D2" s="175"/>
      <c r="E2" s="176"/>
      <c r="F2" s="177"/>
    </row>
    <row r="3" spans="1:6" s="168" customFormat="1" ht="17.25" customHeight="1" x14ac:dyDescent="0.15">
      <c r="A3" s="172" t="s">
        <v>545</v>
      </c>
      <c r="B3" s="178"/>
      <c r="C3" s="174" t="s">
        <v>585</v>
      </c>
      <c r="D3" s="175"/>
      <c r="E3" s="176"/>
      <c r="F3" s="177"/>
    </row>
    <row r="4" spans="1:6" s="168" customFormat="1" ht="17.25" customHeight="1" x14ac:dyDescent="0.15">
      <c r="A4" s="172" t="s">
        <v>546</v>
      </c>
      <c r="B4" s="179"/>
      <c r="C4" s="168" t="s">
        <v>561</v>
      </c>
      <c r="D4" s="177"/>
      <c r="E4" s="176"/>
      <c r="F4" s="177"/>
    </row>
    <row r="5" spans="1:6" s="168" customFormat="1" ht="17.25" customHeight="1" x14ac:dyDescent="0.15">
      <c r="A5" s="172" t="s">
        <v>547</v>
      </c>
      <c r="B5" s="174" t="s">
        <v>548</v>
      </c>
      <c r="C5" s="180"/>
      <c r="D5" s="180"/>
      <c r="E5" s="180"/>
      <c r="F5" s="180"/>
    </row>
    <row r="6" spans="1:6" s="168" customFormat="1" ht="17.25" customHeight="1" x14ac:dyDescent="0.15">
      <c r="A6" s="181"/>
      <c r="B6" s="174" t="s">
        <v>586</v>
      </c>
      <c r="C6" s="180"/>
      <c r="D6" s="180"/>
      <c r="E6" s="180"/>
      <c r="F6" s="180"/>
    </row>
    <row r="7" spans="1:6" s="168" customFormat="1" ht="17.25" customHeight="1" x14ac:dyDescent="0.15">
      <c r="A7" s="169"/>
      <c r="B7" s="164"/>
      <c r="C7" s="169"/>
      <c r="D7" s="169"/>
      <c r="E7" s="169"/>
      <c r="F7" s="169"/>
    </row>
    <row r="8" spans="1:6" s="168" customFormat="1" ht="17.25" customHeight="1" thickBot="1" x14ac:dyDescent="0.2">
      <c r="A8" s="169"/>
      <c r="B8" s="169"/>
      <c r="C8" s="169"/>
      <c r="D8" s="169"/>
      <c r="E8" s="169"/>
      <c r="F8" s="169" t="s">
        <v>587</v>
      </c>
    </row>
    <row r="9" spans="1:6" ht="15.75" customHeight="1" x14ac:dyDescent="0.15">
      <c r="A9" s="44" t="s">
        <v>4</v>
      </c>
      <c r="B9" s="24" t="s">
        <v>2</v>
      </c>
      <c r="C9" s="45" t="s">
        <v>3</v>
      </c>
      <c r="D9" s="46" t="s">
        <v>0</v>
      </c>
      <c r="E9" s="55" t="s">
        <v>399</v>
      </c>
      <c r="F9" s="182" t="s">
        <v>1</v>
      </c>
    </row>
    <row r="10" spans="1:6" ht="36" x14ac:dyDescent="0.15">
      <c r="A10" s="75">
        <v>1</v>
      </c>
      <c r="B10" s="76" t="s">
        <v>225</v>
      </c>
      <c r="C10" s="77" t="s">
        <v>225</v>
      </c>
      <c r="D10" s="78"/>
      <c r="E10" s="79" t="s">
        <v>404</v>
      </c>
      <c r="F10" s="163" t="s">
        <v>549</v>
      </c>
    </row>
    <row r="11" spans="1:6" ht="36" x14ac:dyDescent="0.15">
      <c r="A11" s="47">
        <v>2</v>
      </c>
      <c r="B11" s="112" t="s">
        <v>226</v>
      </c>
      <c r="C11" s="71" t="s">
        <v>226</v>
      </c>
      <c r="D11" s="72"/>
      <c r="E11" s="73" t="s">
        <v>400</v>
      </c>
      <c r="F11" s="80" t="s">
        <v>541</v>
      </c>
    </row>
    <row r="12" spans="1:6" x14ac:dyDescent="0.15">
      <c r="A12" s="84">
        <v>3</v>
      </c>
      <c r="B12" s="210" t="s">
        <v>228</v>
      </c>
      <c r="C12" s="85" t="s">
        <v>5</v>
      </c>
      <c r="D12" s="86"/>
      <c r="E12" s="87" t="s">
        <v>400</v>
      </c>
      <c r="F12" s="88" t="s">
        <v>529</v>
      </c>
    </row>
    <row r="13" spans="1:6" x14ac:dyDescent="0.15">
      <c r="A13" s="49">
        <v>4</v>
      </c>
      <c r="B13" s="216"/>
      <c r="C13" s="68" t="s">
        <v>6</v>
      </c>
      <c r="D13" s="62"/>
      <c r="E13" s="51" t="s">
        <v>400</v>
      </c>
      <c r="F13" s="43" t="s">
        <v>530</v>
      </c>
    </row>
    <row r="14" spans="1:6" ht="20.25" customHeight="1" x14ac:dyDescent="0.15">
      <c r="A14" s="49">
        <v>5</v>
      </c>
      <c r="B14" s="216"/>
      <c r="C14" s="68" t="s">
        <v>229</v>
      </c>
      <c r="D14" s="62"/>
      <c r="E14" s="51" t="s">
        <v>400</v>
      </c>
      <c r="F14" s="243" t="s">
        <v>542</v>
      </c>
    </row>
    <row r="15" spans="1:6" ht="29.25" customHeight="1" x14ac:dyDescent="0.15">
      <c r="A15" s="58">
        <v>6</v>
      </c>
      <c r="B15" s="211"/>
      <c r="C15" s="81" t="s">
        <v>422</v>
      </c>
      <c r="D15" s="82"/>
      <c r="E15" s="60" t="s">
        <v>400</v>
      </c>
      <c r="F15" s="244"/>
    </row>
    <row r="16" spans="1:6" x14ac:dyDescent="0.15">
      <c r="A16" s="47">
        <v>7</v>
      </c>
      <c r="B16" s="83" t="s">
        <v>96</v>
      </c>
      <c r="C16" s="71" t="s">
        <v>96</v>
      </c>
      <c r="D16" s="61"/>
      <c r="E16" s="48" t="s">
        <v>404</v>
      </c>
      <c r="F16" s="74"/>
    </row>
    <row r="17" spans="1:6" ht="36" x14ac:dyDescent="0.15">
      <c r="A17" s="58">
        <v>8</v>
      </c>
      <c r="B17" s="59" t="s">
        <v>230</v>
      </c>
      <c r="C17" s="81" t="s">
        <v>231</v>
      </c>
      <c r="D17" s="82"/>
      <c r="E17" s="60" t="s">
        <v>231</v>
      </c>
      <c r="F17" s="89" t="s">
        <v>562</v>
      </c>
    </row>
    <row r="18" spans="1:6" ht="13.5" customHeight="1" x14ac:dyDescent="0.15">
      <c r="A18" s="84">
        <v>9</v>
      </c>
      <c r="B18" s="210" t="s">
        <v>482</v>
      </c>
      <c r="C18" s="85" t="s">
        <v>231</v>
      </c>
      <c r="D18" s="86"/>
      <c r="E18" s="87" t="s">
        <v>231</v>
      </c>
      <c r="F18" s="88"/>
    </row>
    <row r="19" spans="1:6" ht="24" x14ac:dyDescent="0.15">
      <c r="A19" s="49">
        <v>10</v>
      </c>
      <c r="B19" s="216"/>
      <c r="C19" s="68" t="s">
        <v>163</v>
      </c>
      <c r="D19" s="62"/>
      <c r="E19" s="51" t="s">
        <v>231</v>
      </c>
      <c r="F19" s="43"/>
    </row>
    <row r="20" spans="1:6" ht="24" x14ac:dyDescent="0.15">
      <c r="A20" s="49">
        <v>11</v>
      </c>
      <c r="B20" s="216"/>
      <c r="C20" s="68" t="s">
        <v>164</v>
      </c>
      <c r="D20" s="62"/>
      <c r="E20" s="51" t="s">
        <v>231</v>
      </c>
      <c r="F20" s="43"/>
    </row>
    <row r="21" spans="1:6" x14ac:dyDescent="0.15">
      <c r="A21" s="49">
        <v>12</v>
      </c>
      <c r="B21" s="216"/>
      <c r="C21" s="68" t="s">
        <v>165</v>
      </c>
      <c r="D21" s="62"/>
      <c r="E21" s="51" t="s">
        <v>231</v>
      </c>
      <c r="F21" s="43"/>
    </row>
    <row r="22" spans="1:6" x14ac:dyDescent="0.15">
      <c r="A22" s="58">
        <v>13</v>
      </c>
      <c r="B22" s="211"/>
      <c r="C22" s="81" t="s">
        <v>232</v>
      </c>
      <c r="D22" s="62"/>
      <c r="E22" s="60" t="s">
        <v>400</v>
      </c>
      <c r="F22" s="89" t="s">
        <v>406</v>
      </c>
    </row>
    <row r="23" spans="1:6" ht="13.5" customHeight="1" x14ac:dyDescent="0.15">
      <c r="A23" s="84">
        <v>14</v>
      </c>
      <c r="B23" s="210" t="s">
        <v>233</v>
      </c>
      <c r="C23" s="85" t="s">
        <v>234</v>
      </c>
      <c r="D23" s="86"/>
      <c r="E23" s="87" t="s">
        <v>404</v>
      </c>
      <c r="F23" s="88"/>
    </row>
    <row r="24" spans="1:6" x14ac:dyDescent="0.15">
      <c r="A24" s="49">
        <v>15</v>
      </c>
      <c r="B24" s="216"/>
      <c r="C24" s="68" t="s">
        <v>232</v>
      </c>
      <c r="D24" s="62"/>
      <c r="E24" s="51" t="s">
        <v>400</v>
      </c>
      <c r="F24" s="43" t="s">
        <v>407</v>
      </c>
    </row>
    <row r="25" spans="1:6" x14ac:dyDescent="0.15">
      <c r="A25" s="49">
        <v>16</v>
      </c>
      <c r="B25" s="216"/>
      <c r="C25" s="68" t="s">
        <v>235</v>
      </c>
      <c r="D25" s="62"/>
      <c r="E25" s="51" t="s">
        <v>400</v>
      </c>
      <c r="F25" s="202" t="s">
        <v>531</v>
      </c>
    </row>
    <row r="26" spans="1:6" x14ac:dyDescent="0.15">
      <c r="A26" s="49">
        <v>17</v>
      </c>
      <c r="B26" s="216"/>
      <c r="C26" s="68" t="s">
        <v>422</v>
      </c>
      <c r="D26" s="62"/>
      <c r="E26" s="51" t="s">
        <v>400</v>
      </c>
      <c r="F26" s="203"/>
    </row>
    <row r="27" spans="1:6" x14ac:dyDescent="0.15">
      <c r="A27" s="49">
        <v>18</v>
      </c>
      <c r="B27" s="216"/>
      <c r="C27" s="68" t="s">
        <v>236</v>
      </c>
      <c r="D27" s="62"/>
      <c r="E27" s="51" t="s">
        <v>400</v>
      </c>
      <c r="F27" s="43"/>
    </row>
    <row r="28" spans="1:6" x14ac:dyDescent="0.15">
      <c r="A28" s="49">
        <v>19</v>
      </c>
      <c r="B28" s="216"/>
      <c r="C28" s="68" t="s">
        <v>237</v>
      </c>
      <c r="D28" s="62"/>
      <c r="E28" s="51" t="s">
        <v>400</v>
      </c>
      <c r="F28" s="43"/>
    </row>
    <row r="29" spans="1:6" x14ac:dyDescent="0.15">
      <c r="A29" s="58">
        <v>20</v>
      </c>
      <c r="B29" s="211"/>
      <c r="C29" s="81" t="s">
        <v>238</v>
      </c>
      <c r="D29" s="82"/>
      <c r="E29" s="60" t="s">
        <v>231</v>
      </c>
      <c r="F29" s="89"/>
    </row>
    <row r="30" spans="1:6" ht="24" x14ac:dyDescent="0.15">
      <c r="A30" s="47">
        <v>21</v>
      </c>
      <c r="B30" s="216" t="s">
        <v>239</v>
      </c>
      <c r="C30" s="71" t="s">
        <v>365</v>
      </c>
      <c r="D30" s="61"/>
      <c r="E30" s="48" t="s">
        <v>231</v>
      </c>
      <c r="F30" s="80" t="s">
        <v>532</v>
      </c>
    </row>
    <row r="31" spans="1:6" x14ac:dyDescent="0.15">
      <c r="A31" s="49">
        <v>22</v>
      </c>
      <c r="B31" s="223"/>
      <c r="C31" s="68" t="s">
        <v>240</v>
      </c>
      <c r="D31" s="62"/>
      <c r="E31" s="51" t="s">
        <v>400</v>
      </c>
      <c r="F31" s="50" t="s">
        <v>408</v>
      </c>
    </row>
    <row r="32" spans="1:6" ht="13.5" customHeight="1" x14ac:dyDescent="0.15">
      <c r="A32" s="49">
        <v>23</v>
      </c>
      <c r="B32" s="215" t="s">
        <v>241</v>
      </c>
      <c r="C32" s="68" t="s">
        <v>7</v>
      </c>
      <c r="D32" s="62"/>
      <c r="E32" s="51" t="s">
        <v>231</v>
      </c>
      <c r="F32" s="204" t="s">
        <v>543</v>
      </c>
    </row>
    <row r="33" spans="1:6" x14ac:dyDescent="0.15">
      <c r="A33" s="49">
        <v>24</v>
      </c>
      <c r="B33" s="216"/>
      <c r="C33" s="68" t="s">
        <v>168</v>
      </c>
      <c r="D33" s="62"/>
      <c r="E33" s="51" t="s">
        <v>231</v>
      </c>
      <c r="F33" s="195"/>
    </row>
    <row r="34" spans="1:6" x14ac:dyDescent="0.15">
      <c r="A34" s="49">
        <v>25</v>
      </c>
      <c r="B34" s="216"/>
      <c r="C34" s="68" t="s">
        <v>74</v>
      </c>
      <c r="D34" s="62"/>
      <c r="E34" s="51" t="s">
        <v>231</v>
      </c>
      <c r="F34" s="195"/>
    </row>
    <row r="35" spans="1:6" x14ac:dyDescent="0.15">
      <c r="A35" s="49">
        <v>26</v>
      </c>
      <c r="B35" s="216"/>
      <c r="C35" s="68" t="s">
        <v>75</v>
      </c>
      <c r="D35" s="62"/>
      <c r="E35" s="51" t="s">
        <v>231</v>
      </c>
      <c r="F35" s="195"/>
    </row>
    <row r="36" spans="1:6" x14ac:dyDescent="0.15">
      <c r="A36" s="49">
        <v>27</v>
      </c>
      <c r="B36" s="216"/>
      <c r="C36" s="68" t="s">
        <v>110</v>
      </c>
      <c r="D36" s="62"/>
      <c r="E36" s="51" t="s">
        <v>231</v>
      </c>
      <c r="F36" s="195"/>
    </row>
    <row r="37" spans="1:6" x14ac:dyDescent="0.15">
      <c r="A37" s="49">
        <v>28</v>
      </c>
      <c r="B37" s="216"/>
      <c r="C37" s="68" t="s">
        <v>169</v>
      </c>
      <c r="D37" s="62"/>
      <c r="E37" s="51" t="s">
        <v>231</v>
      </c>
      <c r="F37" s="195"/>
    </row>
    <row r="38" spans="1:6" x14ac:dyDescent="0.15">
      <c r="A38" s="49">
        <v>29</v>
      </c>
      <c r="B38" s="216"/>
      <c r="C38" s="68" t="s">
        <v>170</v>
      </c>
      <c r="D38" s="62"/>
      <c r="E38" s="51" t="s">
        <v>231</v>
      </c>
      <c r="F38" s="195"/>
    </row>
    <row r="39" spans="1:6" x14ac:dyDescent="0.15">
      <c r="A39" s="49">
        <v>30</v>
      </c>
      <c r="B39" s="216"/>
      <c r="C39" s="68" t="s">
        <v>418</v>
      </c>
      <c r="D39" s="62"/>
      <c r="E39" s="51" t="s">
        <v>400</v>
      </c>
      <c r="F39" s="196"/>
    </row>
    <row r="40" spans="1:6" ht="24.75" customHeight="1" x14ac:dyDescent="0.15">
      <c r="A40" s="49">
        <v>31</v>
      </c>
      <c r="B40" s="223"/>
      <c r="C40" s="68" t="s">
        <v>242</v>
      </c>
      <c r="D40" s="62"/>
      <c r="E40" s="51" t="s">
        <v>400</v>
      </c>
      <c r="F40" s="56" t="s">
        <v>409</v>
      </c>
    </row>
    <row r="41" spans="1:6" ht="24" x14ac:dyDescent="0.15">
      <c r="A41" s="49">
        <v>32</v>
      </c>
      <c r="B41" s="215" t="s">
        <v>243</v>
      </c>
      <c r="C41" s="68" t="s">
        <v>222</v>
      </c>
      <c r="D41" s="62"/>
      <c r="E41" s="51" t="s">
        <v>231</v>
      </c>
      <c r="F41" s="160"/>
    </row>
    <row r="42" spans="1:6" ht="24" x14ac:dyDescent="0.15">
      <c r="A42" s="49">
        <v>33</v>
      </c>
      <c r="B42" s="216"/>
      <c r="C42" s="68" t="s">
        <v>111</v>
      </c>
      <c r="D42" s="62"/>
      <c r="E42" s="51" t="s">
        <v>231</v>
      </c>
      <c r="F42" s="43"/>
    </row>
    <row r="43" spans="1:6" x14ac:dyDescent="0.15">
      <c r="A43" s="49">
        <v>34</v>
      </c>
      <c r="B43" s="216"/>
      <c r="C43" s="68" t="s">
        <v>112</v>
      </c>
      <c r="D43" s="62"/>
      <c r="E43" s="51" t="s">
        <v>231</v>
      </c>
      <c r="F43" s="43"/>
    </row>
    <row r="44" spans="1:6" x14ac:dyDescent="0.15">
      <c r="A44" s="49">
        <v>35</v>
      </c>
      <c r="B44" s="216"/>
      <c r="C44" s="68" t="s">
        <v>113</v>
      </c>
      <c r="D44" s="62"/>
      <c r="E44" s="51" t="s">
        <v>231</v>
      </c>
      <c r="F44" s="43"/>
    </row>
    <row r="45" spans="1:6" x14ac:dyDescent="0.15">
      <c r="A45" s="58">
        <v>36</v>
      </c>
      <c r="B45" s="211"/>
      <c r="C45" s="81" t="s">
        <v>232</v>
      </c>
      <c r="D45" s="82"/>
      <c r="E45" s="60" t="s">
        <v>400</v>
      </c>
      <c r="F45" s="90" t="s">
        <v>407</v>
      </c>
    </row>
    <row r="46" spans="1:6" x14ac:dyDescent="0.15">
      <c r="A46" s="47">
        <v>37</v>
      </c>
      <c r="B46" s="109" t="s">
        <v>244</v>
      </c>
      <c r="C46" s="71" t="s">
        <v>245</v>
      </c>
      <c r="D46" s="61"/>
      <c r="E46" s="48" t="s">
        <v>404</v>
      </c>
      <c r="F46" s="56" t="s">
        <v>410</v>
      </c>
    </row>
    <row r="47" spans="1:6" x14ac:dyDescent="0.15">
      <c r="A47" s="49">
        <v>38</v>
      </c>
      <c r="B47" s="215" t="s">
        <v>246</v>
      </c>
      <c r="C47" s="68" t="s">
        <v>247</v>
      </c>
      <c r="D47" s="62"/>
      <c r="E47" s="51" t="s">
        <v>400</v>
      </c>
      <c r="F47" s="43"/>
    </row>
    <row r="48" spans="1:6" x14ac:dyDescent="0.15">
      <c r="A48" s="49">
        <v>39</v>
      </c>
      <c r="B48" s="216"/>
      <c r="C48" s="68" t="s">
        <v>248</v>
      </c>
      <c r="D48" s="62"/>
      <c r="E48" s="51" t="s">
        <v>400</v>
      </c>
      <c r="F48" s="43"/>
    </row>
    <row r="49" spans="1:6" x14ac:dyDescent="0.15">
      <c r="A49" s="49">
        <v>40</v>
      </c>
      <c r="B49" s="216"/>
      <c r="C49" s="68" t="s">
        <v>423</v>
      </c>
      <c r="D49" s="62"/>
      <c r="E49" s="51" t="s">
        <v>400</v>
      </c>
      <c r="F49" s="43"/>
    </row>
    <row r="50" spans="1:6" x14ac:dyDescent="0.15">
      <c r="A50" s="49">
        <v>41</v>
      </c>
      <c r="B50" s="216"/>
      <c r="C50" s="68" t="s">
        <v>249</v>
      </c>
      <c r="D50" s="62"/>
      <c r="E50" s="51" t="s">
        <v>400</v>
      </c>
      <c r="F50" s="43"/>
    </row>
    <row r="51" spans="1:6" x14ac:dyDescent="0.15">
      <c r="A51" s="49">
        <v>42</v>
      </c>
      <c r="B51" s="216"/>
      <c r="C51" s="68" t="s">
        <v>424</v>
      </c>
      <c r="D51" s="62"/>
      <c r="E51" s="51" t="s">
        <v>400</v>
      </c>
      <c r="F51" s="43"/>
    </row>
    <row r="52" spans="1:6" x14ac:dyDescent="0.15">
      <c r="A52" s="49">
        <v>43</v>
      </c>
      <c r="B52" s="216"/>
      <c r="C52" s="68" t="s">
        <v>250</v>
      </c>
      <c r="D52" s="62"/>
      <c r="E52" s="51" t="s">
        <v>400</v>
      </c>
      <c r="F52" s="43"/>
    </row>
    <row r="53" spans="1:6" x14ac:dyDescent="0.15">
      <c r="A53" s="49">
        <v>44</v>
      </c>
      <c r="B53" s="216"/>
      <c r="C53" s="68" t="s">
        <v>425</v>
      </c>
      <c r="D53" s="62"/>
      <c r="E53" s="51" t="s">
        <v>400</v>
      </c>
      <c r="F53" s="43"/>
    </row>
    <row r="54" spans="1:6" x14ac:dyDescent="0.15">
      <c r="A54" s="49">
        <v>45</v>
      </c>
      <c r="B54" s="216"/>
      <c r="C54" s="68" t="s">
        <v>236</v>
      </c>
      <c r="D54" s="62"/>
      <c r="E54" s="51" t="s">
        <v>400</v>
      </c>
      <c r="F54" s="43" t="s">
        <v>555</v>
      </c>
    </row>
    <row r="55" spans="1:6" x14ac:dyDescent="0.15">
      <c r="A55" s="49">
        <v>46</v>
      </c>
      <c r="B55" s="223"/>
      <c r="C55" s="68" t="s">
        <v>71</v>
      </c>
      <c r="D55" s="62"/>
      <c r="E55" s="51" t="s">
        <v>400</v>
      </c>
      <c r="F55" s="43"/>
    </row>
    <row r="56" spans="1:6" x14ac:dyDescent="0.15">
      <c r="A56" s="49">
        <v>47</v>
      </c>
      <c r="B56" s="215" t="s">
        <v>251</v>
      </c>
      <c r="C56" s="68" t="s">
        <v>64</v>
      </c>
      <c r="D56" s="62"/>
      <c r="E56" s="51" t="s">
        <v>231</v>
      </c>
      <c r="F56" s="43"/>
    </row>
    <row r="57" spans="1:6" x14ac:dyDescent="0.15">
      <c r="A57" s="49">
        <v>48</v>
      </c>
      <c r="B57" s="216"/>
      <c r="C57" s="68" t="s">
        <v>65</v>
      </c>
      <c r="D57" s="62"/>
      <c r="E57" s="51" t="s">
        <v>231</v>
      </c>
      <c r="F57" s="43"/>
    </row>
    <row r="58" spans="1:6" x14ac:dyDescent="0.15">
      <c r="A58" s="49">
        <v>49</v>
      </c>
      <c r="B58" s="216"/>
      <c r="C58" s="68" t="s">
        <v>66</v>
      </c>
      <c r="D58" s="62"/>
      <c r="E58" s="51" t="s">
        <v>231</v>
      </c>
      <c r="F58" s="43"/>
    </row>
    <row r="59" spans="1:6" x14ac:dyDescent="0.15">
      <c r="A59" s="49">
        <v>50</v>
      </c>
      <c r="B59" s="216"/>
      <c r="C59" s="68" t="s">
        <v>67</v>
      </c>
      <c r="D59" s="62"/>
      <c r="E59" s="51" t="s">
        <v>231</v>
      </c>
      <c r="F59" s="43"/>
    </row>
    <row r="60" spans="1:6" x14ac:dyDescent="0.15">
      <c r="A60" s="49">
        <v>51</v>
      </c>
      <c r="B60" s="216"/>
      <c r="C60" s="68" t="s">
        <v>68</v>
      </c>
      <c r="D60" s="62"/>
      <c r="E60" s="51" t="s">
        <v>231</v>
      </c>
      <c r="F60" s="43"/>
    </row>
    <row r="61" spans="1:6" x14ac:dyDescent="0.15">
      <c r="A61" s="49">
        <v>52</v>
      </c>
      <c r="B61" s="216"/>
      <c r="C61" s="68" t="s">
        <v>69</v>
      </c>
      <c r="D61" s="62"/>
      <c r="E61" s="51" t="s">
        <v>231</v>
      </c>
      <c r="F61" s="43"/>
    </row>
    <row r="62" spans="1:6" x14ac:dyDescent="0.15">
      <c r="A62" s="49">
        <v>53</v>
      </c>
      <c r="B62" s="216"/>
      <c r="C62" s="68" t="s">
        <v>72</v>
      </c>
      <c r="D62" s="62"/>
      <c r="E62" s="51" t="s">
        <v>231</v>
      </c>
      <c r="F62" s="43"/>
    </row>
    <row r="63" spans="1:6" x14ac:dyDescent="0.15">
      <c r="A63" s="49">
        <v>54</v>
      </c>
      <c r="B63" s="216"/>
      <c r="C63" s="68" t="s">
        <v>73</v>
      </c>
      <c r="D63" s="62"/>
      <c r="E63" s="51" t="s">
        <v>231</v>
      </c>
      <c r="F63" s="43"/>
    </row>
    <row r="64" spans="1:6" x14ac:dyDescent="0.15">
      <c r="A64" s="58">
        <v>55</v>
      </c>
      <c r="B64" s="211"/>
      <c r="C64" s="81" t="s">
        <v>232</v>
      </c>
      <c r="D64" s="62"/>
      <c r="E64" s="60" t="s">
        <v>400</v>
      </c>
      <c r="F64" s="89" t="s">
        <v>407</v>
      </c>
    </row>
    <row r="65" spans="1:6" ht="48" customHeight="1" x14ac:dyDescent="0.15">
      <c r="A65" s="84">
        <v>56</v>
      </c>
      <c r="B65" s="210" t="s">
        <v>252</v>
      </c>
      <c r="C65" s="85" t="s">
        <v>253</v>
      </c>
      <c r="D65" s="86"/>
      <c r="E65" s="87" t="s">
        <v>400</v>
      </c>
      <c r="F65" s="183" t="s">
        <v>550</v>
      </c>
    </row>
    <row r="66" spans="1:6" x14ac:dyDescent="0.15">
      <c r="A66" s="49">
        <v>57</v>
      </c>
      <c r="B66" s="216"/>
      <c r="C66" s="68" t="s">
        <v>254</v>
      </c>
      <c r="D66" s="62"/>
      <c r="E66" s="51" t="s">
        <v>404</v>
      </c>
      <c r="F66" s="57" t="s">
        <v>533</v>
      </c>
    </row>
    <row r="67" spans="1:6" ht="18" customHeight="1" x14ac:dyDescent="0.15">
      <c r="A67" s="49">
        <v>58</v>
      </c>
      <c r="B67" s="216"/>
      <c r="C67" s="68" t="s">
        <v>362</v>
      </c>
      <c r="D67" s="62"/>
      <c r="E67" s="51" t="s">
        <v>400</v>
      </c>
      <c r="F67" s="208" t="s">
        <v>534</v>
      </c>
    </row>
    <row r="68" spans="1:6" ht="18" customHeight="1" x14ac:dyDescent="0.15">
      <c r="A68" s="49">
        <v>59</v>
      </c>
      <c r="B68" s="216"/>
      <c r="C68" s="68" t="s">
        <v>426</v>
      </c>
      <c r="D68" s="62"/>
      <c r="E68" s="51" t="s">
        <v>400</v>
      </c>
      <c r="F68" s="209"/>
    </row>
    <row r="69" spans="1:6" x14ac:dyDescent="0.15">
      <c r="A69" s="58">
        <v>60</v>
      </c>
      <c r="B69" s="211"/>
      <c r="C69" s="81" t="s">
        <v>255</v>
      </c>
      <c r="D69" s="82"/>
      <c r="E69" s="60" t="s">
        <v>404</v>
      </c>
      <c r="F69" s="89"/>
    </row>
    <row r="70" spans="1:6" ht="13.5" customHeight="1" x14ac:dyDescent="0.15">
      <c r="A70" s="84">
        <v>61</v>
      </c>
      <c r="B70" s="210" t="s">
        <v>256</v>
      </c>
      <c r="C70" s="155" t="s">
        <v>257</v>
      </c>
      <c r="D70" s="86"/>
      <c r="E70" s="87" t="s">
        <v>400</v>
      </c>
      <c r="F70" s="205" t="s">
        <v>563</v>
      </c>
    </row>
    <row r="71" spans="1:6" x14ac:dyDescent="0.15">
      <c r="A71" s="49">
        <v>62</v>
      </c>
      <c r="B71" s="216"/>
      <c r="C71" s="69" t="s">
        <v>427</v>
      </c>
      <c r="D71" s="62"/>
      <c r="E71" s="51" t="s">
        <v>400</v>
      </c>
      <c r="F71" s="206"/>
    </row>
    <row r="72" spans="1:6" x14ac:dyDescent="0.15">
      <c r="A72" s="49">
        <v>63</v>
      </c>
      <c r="B72" s="216"/>
      <c r="C72" s="69" t="s">
        <v>428</v>
      </c>
      <c r="D72" s="62"/>
      <c r="E72" s="51" t="s">
        <v>400</v>
      </c>
      <c r="F72" s="206"/>
    </row>
    <row r="73" spans="1:6" x14ac:dyDescent="0.15">
      <c r="A73" s="49">
        <v>64</v>
      </c>
      <c r="B73" s="216"/>
      <c r="C73" s="69" t="s">
        <v>429</v>
      </c>
      <c r="D73" s="62"/>
      <c r="E73" s="51" t="s">
        <v>400</v>
      </c>
      <c r="F73" s="206"/>
    </row>
    <row r="74" spans="1:6" x14ac:dyDescent="0.15">
      <c r="A74" s="49">
        <v>65</v>
      </c>
      <c r="B74" s="216"/>
      <c r="C74" s="69" t="s">
        <v>258</v>
      </c>
      <c r="D74" s="62"/>
      <c r="E74" s="51" t="s">
        <v>400</v>
      </c>
      <c r="F74" s="206"/>
    </row>
    <row r="75" spans="1:6" x14ac:dyDescent="0.15">
      <c r="A75" s="49">
        <v>66</v>
      </c>
      <c r="B75" s="216"/>
      <c r="C75" s="69" t="s">
        <v>430</v>
      </c>
      <c r="D75" s="62"/>
      <c r="E75" s="51" t="s">
        <v>400</v>
      </c>
      <c r="F75" s="206"/>
    </row>
    <row r="76" spans="1:6" x14ac:dyDescent="0.15">
      <c r="A76" s="49">
        <v>67</v>
      </c>
      <c r="B76" s="216"/>
      <c r="C76" s="69" t="s">
        <v>431</v>
      </c>
      <c r="D76" s="62"/>
      <c r="E76" s="51" t="s">
        <v>400</v>
      </c>
      <c r="F76" s="206"/>
    </row>
    <row r="77" spans="1:6" x14ac:dyDescent="0.15">
      <c r="A77" s="49">
        <v>68</v>
      </c>
      <c r="B77" s="216"/>
      <c r="C77" s="69" t="s">
        <v>432</v>
      </c>
      <c r="D77" s="62"/>
      <c r="E77" s="51" t="s">
        <v>400</v>
      </c>
      <c r="F77" s="206"/>
    </row>
    <row r="78" spans="1:6" x14ac:dyDescent="0.15">
      <c r="A78" s="49">
        <v>69</v>
      </c>
      <c r="B78" s="216"/>
      <c r="C78" s="69" t="s">
        <v>433</v>
      </c>
      <c r="D78" s="62"/>
      <c r="E78" s="51" t="s">
        <v>400</v>
      </c>
      <c r="F78" s="206"/>
    </row>
    <row r="79" spans="1:6" x14ac:dyDescent="0.15">
      <c r="A79" s="49">
        <v>70</v>
      </c>
      <c r="B79" s="216"/>
      <c r="C79" s="69" t="s">
        <v>430</v>
      </c>
      <c r="D79" s="62"/>
      <c r="E79" s="51" t="s">
        <v>400</v>
      </c>
      <c r="F79" s="206"/>
    </row>
    <row r="80" spans="1:6" x14ac:dyDescent="0.15">
      <c r="A80" s="49">
        <v>71</v>
      </c>
      <c r="B80" s="216"/>
      <c r="C80" s="69" t="s">
        <v>431</v>
      </c>
      <c r="D80" s="62"/>
      <c r="E80" s="51" t="s">
        <v>400</v>
      </c>
      <c r="F80" s="206"/>
    </row>
    <row r="81" spans="1:6" x14ac:dyDescent="0.15">
      <c r="A81" s="49">
        <v>72</v>
      </c>
      <c r="B81" s="216"/>
      <c r="C81" s="69" t="s">
        <v>432</v>
      </c>
      <c r="D81" s="62"/>
      <c r="E81" s="51" t="s">
        <v>400</v>
      </c>
      <c r="F81" s="206"/>
    </row>
    <row r="82" spans="1:6" x14ac:dyDescent="0.15">
      <c r="A82" s="49">
        <v>73</v>
      </c>
      <c r="B82" s="216"/>
      <c r="C82" s="69" t="s">
        <v>259</v>
      </c>
      <c r="D82" s="62"/>
      <c r="E82" s="51" t="s">
        <v>400</v>
      </c>
      <c r="F82" s="206"/>
    </row>
    <row r="83" spans="1:6" x14ac:dyDescent="0.15">
      <c r="A83" s="49">
        <v>74</v>
      </c>
      <c r="B83" s="216"/>
      <c r="C83" s="69" t="s">
        <v>430</v>
      </c>
      <c r="D83" s="62"/>
      <c r="E83" s="51" t="s">
        <v>400</v>
      </c>
      <c r="F83" s="206"/>
    </row>
    <row r="84" spans="1:6" x14ac:dyDescent="0.15">
      <c r="A84" s="49">
        <v>75</v>
      </c>
      <c r="B84" s="216"/>
      <c r="C84" s="69" t="s">
        <v>431</v>
      </c>
      <c r="D84" s="62"/>
      <c r="E84" s="51" t="s">
        <v>400</v>
      </c>
      <c r="F84" s="206"/>
    </row>
    <row r="85" spans="1:6" x14ac:dyDescent="0.15">
      <c r="A85" s="49">
        <v>76</v>
      </c>
      <c r="B85" s="216"/>
      <c r="C85" s="69" t="s">
        <v>432</v>
      </c>
      <c r="D85" s="62"/>
      <c r="E85" s="51" t="s">
        <v>400</v>
      </c>
      <c r="F85" s="206"/>
    </row>
    <row r="86" spans="1:6" x14ac:dyDescent="0.15">
      <c r="A86" s="49">
        <v>77</v>
      </c>
      <c r="B86" s="216"/>
      <c r="C86" s="69" t="s">
        <v>260</v>
      </c>
      <c r="D86" s="62"/>
      <c r="E86" s="51" t="s">
        <v>400</v>
      </c>
      <c r="F86" s="206"/>
    </row>
    <row r="87" spans="1:6" x14ac:dyDescent="0.15">
      <c r="A87" s="49">
        <v>78</v>
      </c>
      <c r="B87" s="216"/>
      <c r="C87" s="69" t="s">
        <v>434</v>
      </c>
      <c r="D87" s="62"/>
      <c r="E87" s="51" t="s">
        <v>400</v>
      </c>
      <c r="F87" s="206"/>
    </row>
    <row r="88" spans="1:6" x14ac:dyDescent="0.15">
      <c r="A88" s="49">
        <v>79</v>
      </c>
      <c r="B88" s="216"/>
      <c r="C88" s="69" t="s">
        <v>435</v>
      </c>
      <c r="D88" s="62"/>
      <c r="E88" s="51" t="s">
        <v>400</v>
      </c>
      <c r="F88" s="206"/>
    </row>
    <row r="89" spans="1:6" x14ac:dyDescent="0.15">
      <c r="A89" s="49">
        <v>80</v>
      </c>
      <c r="B89" s="216"/>
      <c r="C89" s="69" t="s">
        <v>436</v>
      </c>
      <c r="D89" s="62"/>
      <c r="E89" s="51" t="s">
        <v>400</v>
      </c>
      <c r="F89" s="206"/>
    </row>
    <row r="90" spans="1:6" x14ac:dyDescent="0.15">
      <c r="A90" s="49">
        <v>81</v>
      </c>
      <c r="B90" s="216"/>
      <c r="C90" s="69" t="s">
        <v>437</v>
      </c>
      <c r="D90" s="62"/>
      <c r="E90" s="51" t="s">
        <v>400</v>
      </c>
      <c r="F90" s="206"/>
    </row>
    <row r="91" spans="1:6" x14ac:dyDescent="0.15">
      <c r="A91" s="49">
        <v>82</v>
      </c>
      <c r="B91" s="216"/>
      <c r="C91" s="69" t="s">
        <v>430</v>
      </c>
      <c r="D91" s="62"/>
      <c r="E91" s="51" t="s">
        <v>400</v>
      </c>
      <c r="F91" s="206"/>
    </row>
    <row r="92" spans="1:6" x14ac:dyDescent="0.15">
      <c r="A92" s="49">
        <v>83</v>
      </c>
      <c r="B92" s="216"/>
      <c r="C92" s="69" t="s">
        <v>431</v>
      </c>
      <c r="D92" s="62"/>
      <c r="E92" s="51" t="s">
        <v>400</v>
      </c>
      <c r="F92" s="206"/>
    </row>
    <row r="93" spans="1:6" x14ac:dyDescent="0.15">
      <c r="A93" s="49">
        <v>84</v>
      </c>
      <c r="B93" s="216"/>
      <c r="C93" s="93" t="s">
        <v>432</v>
      </c>
      <c r="D93" s="82"/>
      <c r="E93" s="60" t="s">
        <v>400</v>
      </c>
      <c r="F93" s="207"/>
    </row>
    <row r="94" spans="1:6" x14ac:dyDescent="0.15">
      <c r="A94" s="49">
        <v>85</v>
      </c>
      <c r="B94" s="216"/>
      <c r="C94" s="156" t="s">
        <v>261</v>
      </c>
      <c r="D94" s="66">
        <f>SUM(D70,D74,D78,D82,D86,D90)</f>
        <v>0</v>
      </c>
      <c r="E94" s="217" t="s">
        <v>411</v>
      </c>
      <c r="F94" s="218"/>
    </row>
    <row r="95" spans="1:6" x14ac:dyDescent="0.15">
      <c r="A95" s="49">
        <v>86</v>
      </c>
      <c r="B95" s="216"/>
      <c r="C95" s="69" t="s">
        <v>438</v>
      </c>
      <c r="D95" s="66">
        <f t="shared" ref="D95:D97" si="0">SUM(D71,D75,D79,D83,D87,D91)</f>
        <v>0</v>
      </c>
      <c r="E95" s="217"/>
      <c r="F95" s="218"/>
    </row>
    <row r="96" spans="1:6" x14ac:dyDescent="0.15">
      <c r="A96" s="49">
        <v>87</v>
      </c>
      <c r="B96" s="216"/>
      <c r="C96" s="69" t="s">
        <v>439</v>
      </c>
      <c r="D96" s="66">
        <f t="shared" si="0"/>
        <v>0</v>
      </c>
      <c r="E96" s="217"/>
      <c r="F96" s="218"/>
    </row>
    <row r="97" spans="1:6" x14ac:dyDescent="0.15">
      <c r="A97" s="58">
        <v>88</v>
      </c>
      <c r="B97" s="211"/>
      <c r="C97" s="93" t="s">
        <v>440</v>
      </c>
      <c r="D97" s="91">
        <f t="shared" si="0"/>
        <v>0</v>
      </c>
      <c r="E97" s="219"/>
      <c r="F97" s="220"/>
    </row>
    <row r="98" spans="1:6" x14ac:dyDescent="0.15">
      <c r="A98" s="84">
        <v>89</v>
      </c>
      <c r="B98" s="210" t="s">
        <v>262</v>
      </c>
      <c r="C98" s="161" t="s">
        <v>102</v>
      </c>
      <c r="D98" s="86"/>
      <c r="E98" s="87" t="s">
        <v>400</v>
      </c>
      <c r="F98" s="212" t="s">
        <v>564</v>
      </c>
    </row>
    <row r="99" spans="1:6" x14ac:dyDescent="0.15">
      <c r="A99" s="49">
        <v>90</v>
      </c>
      <c r="B99" s="216"/>
      <c r="C99" s="68" t="s">
        <v>103</v>
      </c>
      <c r="D99" s="62"/>
      <c r="E99" s="51" t="s">
        <v>400</v>
      </c>
      <c r="F99" s="213"/>
    </row>
    <row r="100" spans="1:6" x14ac:dyDescent="0.15">
      <c r="A100" s="49">
        <v>91</v>
      </c>
      <c r="B100" s="216"/>
      <c r="C100" s="68" t="s">
        <v>104</v>
      </c>
      <c r="D100" s="62"/>
      <c r="E100" s="51" t="s">
        <v>400</v>
      </c>
      <c r="F100" s="214"/>
    </row>
    <row r="101" spans="1:6" ht="24" x14ac:dyDescent="0.15">
      <c r="A101" s="49">
        <v>92</v>
      </c>
      <c r="B101" s="216"/>
      <c r="C101" s="68" t="s">
        <v>509</v>
      </c>
      <c r="D101" s="62"/>
      <c r="E101" s="51" t="s">
        <v>400</v>
      </c>
      <c r="F101" s="43" t="s">
        <v>403</v>
      </c>
    </row>
    <row r="102" spans="1:6" x14ac:dyDescent="0.15">
      <c r="A102" s="49">
        <v>93</v>
      </c>
      <c r="B102" s="216"/>
      <c r="C102" s="81" t="s">
        <v>361</v>
      </c>
      <c r="D102" s="82"/>
      <c r="E102" s="60" t="s">
        <v>400</v>
      </c>
      <c r="F102" s="89"/>
    </row>
    <row r="103" spans="1:6" x14ac:dyDescent="0.15">
      <c r="A103" s="49">
        <v>94</v>
      </c>
      <c r="B103" s="216"/>
      <c r="C103" s="71" t="s">
        <v>263</v>
      </c>
      <c r="D103" s="92">
        <f>SUM(D98:D100,D102)</f>
        <v>0</v>
      </c>
      <c r="E103" s="221" t="s">
        <v>411</v>
      </c>
      <c r="F103" s="222"/>
    </row>
    <row r="104" spans="1:6" x14ac:dyDescent="0.15">
      <c r="A104" s="58">
        <v>95</v>
      </c>
      <c r="B104" s="211"/>
      <c r="C104" s="81" t="s">
        <v>441</v>
      </c>
      <c r="D104" s="82"/>
      <c r="E104" s="60" t="s">
        <v>400</v>
      </c>
      <c r="F104" s="89"/>
    </row>
    <row r="105" spans="1:6" x14ac:dyDescent="0.15">
      <c r="A105" s="84">
        <v>96</v>
      </c>
      <c r="B105" s="210" t="s">
        <v>264</v>
      </c>
      <c r="C105" s="85" t="s">
        <v>265</v>
      </c>
      <c r="D105" s="86"/>
      <c r="E105" s="87" t="s">
        <v>231</v>
      </c>
      <c r="F105" s="88"/>
    </row>
    <row r="106" spans="1:6" x14ac:dyDescent="0.15">
      <c r="A106" s="108">
        <v>97</v>
      </c>
      <c r="B106" s="211"/>
      <c r="C106" s="81" t="s">
        <v>266</v>
      </c>
      <c r="D106" s="94"/>
      <c r="E106" s="60" t="s">
        <v>400</v>
      </c>
      <c r="F106" s="90" t="s">
        <v>483</v>
      </c>
    </row>
    <row r="107" spans="1:6" ht="24" x14ac:dyDescent="0.15">
      <c r="A107" s="49">
        <v>98</v>
      </c>
      <c r="B107" s="210" t="s">
        <v>267</v>
      </c>
      <c r="C107" s="85" t="s">
        <v>442</v>
      </c>
      <c r="D107" s="86"/>
      <c r="E107" s="87" t="s">
        <v>400</v>
      </c>
      <c r="F107" s="197" t="s">
        <v>565</v>
      </c>
    </row>
    <row r="108" spans="1:6" x14ac:dyDescent="0.15">
      <c r="A108" s="49">
        <v>99</v>
      </c>
      <c r="B108" s="216"/>
      <c r="C108" s="68" t="s">
        <v>443</v>
      </c>
      <c r="D108" s="192"/>
      <c r="E108" s="51" t="s">
        <v>400</v>
      </c>
      <c r="F108" s="198"/>
    </row>
    <row r="109" spans="1:6" x14ac:dyDescent="0.15">
      <c r="A109" s="49">
        <v>100</v>
      </c>
      <c r="B109" s="216"/>
      <c r="C109" s="68" t="s">
        <v>490</v>
      </c>
      <c r="D109" s="185"/>
      <c r="E109" s="51" t="s">
        <v>400</v>
      </c>
      <c r="F109" s="198"/>
    </row>
    <row r="110" spans="1:6" x14ac:dyDescent="0.15">
      <c r="A110" s="49">
        <v>101</v>
      </c>
      <c r="B110" s="216"/>
      <c r="C110" s="68" t="s">
        <v>491</v>
      </c>
      <c r="D110" s="192"/>
      <c r="E110" s="51" t="s">
        <v>400</v>
      </c>
      <c r="F110" s="198"/>
    </row>
    <row r="111" spans="1:6" x14ac:dyDescent="0.15">
      <c r="A111" s="49">
        <v>102</v>
      </c>
      <c r="B111" s="216"/>
      <c r="C111" s="68" t="s">
        <v>492</v>
      </c>
      <c r="D111" s="185"/>
      <c r="E111" s="51" t="s">
        <v>400</v>
      </c>
      <c r="F111" s="199"/>
    </row>
    <row r="112" spans="1:6" x14ac:dyDescent="0.15">
      <c r="A112" s="49">
        <v>103</v>
      </c>
      <c r="B112" s="216"/>
      <c r="C112" s="81" t="s">
        <v>444</v>
      </c>
      <c r="D112" s="91">
        <f>SUM(D107:D111)</f>
        <v>0</v>
      </c>
      <c r="E112" s="200" t="s">
        <v>411</v>
      </c>
      <c r="F112" s="201"/>
    </row>
    <row r="113" spans="1:6" ht="24" x14ac:dyDescent="0.15">
      <c r="A113" s="49">
        <v>104</v>
      </c>
      <c r="B113" s="216"/>
      <c r="C113" s="85" t="s">
        <v>445</v>
      </c>
      <c r="D113" s="192"/>
      <c r="E113" s="87" t="s">
        <v>400</v>
      </c>
      <c r="F113" s="194" t="s">
        <v>566</v>
      </c>
    </row>
    <row r="114" spans="1:6" x14ac:dyDescent="0.15">
      <c r="A114" s="49">
        <v>105</v>
      </c>
      <c r="B114" s="216"/>
      <c r="C114" s="68" t="s">
        <v>443</v>
      </c>
      <c r="D114" s="192"/>
      <c r="E114" s="51" t="s">
        <v>400</v>
      </c>
      <c r="F114" s="195"/>
    </row>
    <row r="115" spans="1:6" x14ac:dyDescent="0.15">
      <c r="A115" s="49">
        <v>106</v>
      </c>
      <c r="B115" s="216"/>
      <c r="C115" s="68" t="s">
        <v>490</v>
      </c>
      <c r="D115" s="192"/>
      <c r="E115" s="51" t="s">
        <v>400</v>
      </c>
      <c r="F115" s="195"/>
    </row>
    <row r="116" spans="1:6" x14ac:dyDescent="0.15">
      <c r="A116" s="49">
        <v>107</v>
      </c>
      <c r="B116" s="216"/>
      <c r="C116" s="68" t="s">
        <v>491</v>
      </c>
      <c r="D116" s="192"/>
      <c r="E116" s="51" t="s">
        <v>400</v>
      </c>
      <c r="F116" s="195"/>
    </row>
    <row r="117" spans="1:6" x14ac:dyDescent="0.15">
      <c r="A117" s="49">
        <v>108</v>
      </c>
      <c r="B117" s="216"/>
      <c r="C117" s="68" t="s">
        <v>492</v>
      </c>
      <c r="D117" s="192"/>
      <c r="E117" s="51" t="s">
        <v>400</v>
      </c>
      <c r="F117" s="196"/>
    </row>
    <row r="118" spans="1:6" x14ac:dyDescent="0.15">
      <c r="A118" s="49">
        <v>109</v>
      </c>
      <c r="B118" s="216"/>
      <c r="C118" s="81" t="s">
        <v>444</v>
      </c>
      <c r="D118" s="91">
        <f>SUM(D113:D117)</f>
        <v>0</v>
      </c>
      <c r="E118" s="200" t="s">
        <v>411</v>
      </c>
      <c r="F118" s="201"/>
    </row>
    <row r="119" spans="1:6" ht="24" x14ac:dyDescent="0.15">
      <c r="A119" s="49">
        <v>110</v>
      </c>
      <c r="B119" s="216"/>
      <c r="C119" s="85" t="s">
        <v>446</v>
      </c>
      <c r="D119" s="192"/>
      <c r="E119" s="87" t="s">
        <v>400</v>
      </c>
      <c r="F119" s="194" t="s">
        <v>567</v>
      </c>
    </row>
    <row r="120" spans="1:6" x14ac:dyDescent="0.15">
      <c r="A120" s="49">
        <v>111</v>
      </c>
      <c r="B120" s="216"/>
      <c r="C120" s="68" t="s">
        <v>443</v>
      </c>
      <c r="D120" s="192"/>
      <c r="E120" s="51" t="s">
        <v>400</v>
      </c>
      <c r="F120" s="195"/>
    </row>
    <row r="121" spans="1:6" x14ac:dyDescent="0.15">
      <c r="A121" s="49">
        <v>112</v>
      </c>
      <c r="B121" s="216"/>
      <c r="C121" s="68" t="s">
        <v>490</v>
      </c>
      <c r="D121" s="192"/>
      <c r="E121" s="51" t="s">
        <v>400</v>
      </c>
      <c r="F121" s="195"/>
    </row>
    <row r="122" spans="1:6" x14ac:dyDescent="0.15">
      <c r="A122" s="49">
        <v>113</v>
      </c>
      <c r="B122" s="216"/>
      <c r="C122" s="68" t="s">
        <v>491</v>
      </c>
      <c r="D122" s="192"/>
      <c r="E122" s="51" t="s">
        <v>400</v>
      </c>
      <c r="F122" s="195"/>
    </row>
    <row r="123" spans="1:6" x14ac:dyDescent="0.15">
      <c r="A123" s="49">
        <v>114</v>
      </c>
      <c r="B123" s="216"/>
      <c r="C123" s="68" t="s">
        <v>492</v>
      </c>
      <c r="D123" s="192"/>
      <c r="E123" s="51" t="s">
        <v>400</v>
      </c>
      <c r="F123" s="196"/>
    </row>
    <row r="124" spans="1:6" x14ac:dyDescent="0.15">
      <c r="A124" s="49">
        <v>115</v>
      </c>
      <c r="B124" s="216"/>
      <c r="C124" s="81" t="s">
        <v>444</v>
      </c>
      <c r="D124" s="91">
        <f>SUM(D119:D123)</f>
        <v>0</v>
      </c>
      <c r="E124" s="200" t="s">
        <v>411</v>
      </c>
      <c r="F124" s="201"/>
    </row>
    <row r="125" spans="1:6" ht="24" x14ac:dyDescent="0.15">
      <c r="A125" s="49">
        <v>116</v>
      </c>
      <c r="B125" s="216"/>
      <c r="C125" s="85" t="s">
        <v>447</v>
      </c>
      <c r="D125" s="192"/>
      <c r="E125" s="87" t="s">
        <v>400</v>
      </c>
      <c r="F125" s="194" t="s">
        <v>568</v>
      </c>
    </row>
    <row r="126" spans="1:6" x14ac:dyDescent="0.15">
      <c r="A126" s="49">
        <v>117</v>
      </c>
      <c r="B126" s="216"/>
      <c r="C126" s="68" t="s">
        <v>443</v>
      </c>
      <c r="D126" s="192"/>
      <c r="E126" s="51" t="s">
        <v>400</v>
      </c>
      <c r="F126" s="195"/>
    </row>
    <row r="127" spans="1:6" x14ac:dyDescent="0.15">
      <c r="A127" s="49">
        <v>118</v>
      </c>
      <c r="B127" s="216"/>
      <c r="C127" s="68" t="s">
        <v>490</v>
      </c>
      <c r="D127" s="192"/>
      <c r="E127" s="51" t="s">
        <v>400</v>
      </c>
      <c r="F127" s="195"/>
    </row>
    <row r="128" spans="1:6" x14ac:dyDescent="0.15">
      <c r="A128" s="49">
        <v>119</v>
      </c>
      <c r="B128" s="216"/>
      <c r="C128" s="68" t="s">
        <v>491</v>
      </c>
      <c r="D128" s="192"/>
      <c r="E128" s="51" t="s">
        <v>400</v>
      </c>
      <c r="F128" s="195"/>
    </row>
    <row r="129" spans="1:6" x14ac:dyDescent="0.15">
      <c r="A129" s="49">
        <v>120</v>
      </c>
      <c r="B129" s="216"/>
      <c r="C129" s="68" t="s">
        <v>492</v>
      </c>
      <c r="D129" s="192"/>
      <c r="E129" s="51" t="s">
        <v>400</v>
      </c>
      <c r="F129" s="196"/>
    </row>
    <row r="130" spans="1:6" x14ac:dyDescent="0.15">
      <c r="A130" s="49">
        <v>121</v>
      </c>
      <c r="B130" s="216"/>
      <c r="C130" s="81" t="s">
        <v>444</v>
      </c>
      <c r="D130" s="91">
        <f>SUM(D125:D129)</f>
        <v>0</v>
      </c>
      <c r="E130" s="200" t="s">
        <v>411</v>
      </c>
      <c r="F130" s="201"/>
    </row>
    <row r="131" spans="1:6" ht="24" x14ac:dyDescent="0.15">
      <c r="A131" s="49">
        <v>122</v>
      </c>
      <c r="B131" s="216"/>
      <c r="C131" s="85" t="s">
        <v>448</v>
      </c>
      <c r="D131" s="192"/>
      <c r="E131" s="87" t="s">
        <v>400</v>
      </c>
      <c r="F131" s="194" t="s">
        <v>569</v>
      </c>
    </row>
    <row r="132" spans="1:6" x14ac:dyDescent="0.15">
      <c r="A132" s="49">
        <v>123</v>
      </c>
      <c r="B132" s="216"/>
      <c r="C132" s="68" t="s">
        <v>443</v>
      </c>
      <c r="D132" s="192"/>
      <c r="E132" s="51" t="s">
        <v>400</v>
      </c>
      <c r="F132" s="195"/>
    </row>
    <row r="133" spans="1:6" x14ac:dyDescent="0.15">
      <c r="A133" s="49">
        <v>124</v>
      </c>
      <c r="B133" s="216"/>
      <c r="C133" s="68" t="s">
        <v>490</v>
      </c>
      <c r="D133" s="192"/>
      <c r="E133" s="51" t="s">
        <v>400</v>
      </c>
      <c r="F133" s="195"/>
    </row>
    <row r="134" spans="1:6" x14ac:dyDescent="0.15">
      <c r="A134" s="49">
        <v>125</v>
      </c>
      <c r="B134" s="216"/>
      <c r="C134" s="68" t="s">
        <v>491</v>
      </c>
      <c r="D134" s="192"/>
      <c r="E134" s="51" t="s">
        <v>400</v>
      </c>
      <c r="F134" s="195"/>
    </row>
    <row r="135" spans="1:6" x14ac:dyDescent="0.15">
      <c r="A135" s="49">
        <v>126</v>
      </c>
      <c r="B135" s="216"/>
      <c r="C135" s="68" t="s">
        <v>492</v>
      </c>
      <c r="D135" s="192"/>
      <c r="E135" s="51" t="s">
        <v>400</v>
      </c>
      <c r="F135" s="196"/>
    </row>
    <row r="136" spans="1:6" x14ac:dyDescent="0.15">
      <c r="A136" s="49">
        <v>127</v>
      </c>
      <c r="B136" s="216"/>
      <c r="C136" s="81" t="s">
        <v>444</v>
      </c>
      <c r="D136" s="91">
        <f>SUM(D131:D135)</f>
        <v>0</v>
      </c>
      <c r="E136" s="200" t="s">
        <v>411</v>
      </c>
      <c r="F136" s="201"/>
    </row>
    <row r="137" spans="1:6" ht="24" x14ac:dyDescent="0.15">
      <c r="A137" s="49">
        <v>128</v>
      </c>
      <c r="B137" s="216"/>
      <c r="C137" s="85" t="s">
        <v>449</v>
      </c>
      <c r="D137" s="192"/>
      <c r="E137" s="87" t="s">
        <v>400</v>
      </c>
      <c r="F137" s="194" t="s">
        <v>570</v>
      </c>
    </row>
    <row r="138" spans="1:6" x14ac:dyDescent="0.15">
      <c r="A138" s="49">
        <v>129</v>
      </c>
      <c r="B138" s="216"/>
      <c r="C138" s="68" t="s">
        <v>443</v>
      </c>
      <c r="D138" s="192"/>
      <c r="E138" s="51" t="s">
        <v>400</v>
      </c>
      <c r="F138" s="195"/>
    </row>
    <row r="139" spans="1:6" x14ac:dyDescent="0.15">
      <c r="A139" s="49">
        <v>130</v>
      </c>
      <c r="B139" s="216"/>
      <c r="C139" s="68" t="s">
        <v>490</v>
      </c>
      <c r="D139" s="192"/>
      <c r="E139" s="51" t="s">
        <v>400</v>
      </c>
      <c r="F139" s="195"/>
    </row>
    <row r="140" spans="1:6" x14ac:dyDescent="0.15">
      <c r="A140" s="49">
        <v>131</v>
      </c>
      <c r="B140" s="216"/>
      <c r="C140" s="68" t="s">
        <v>491</v>
      </c>
      <c r="D140" s="192"/>
      <c r="E140" s="51" t="s">
        <v>400</v>
      </c>
      <c r="F140" s="195"/>
    </row>
    <row r="141" spans="1:6" x14ac:dyDescent="0.15">
      <c r="A141" s="49">
        <v>132</v>
      </c>
      <c r="B141" s="216"/>
      <c r="C141" s="68" t="s">
        <v>492</v>
      </c>
      <c r="D141" s="192"/>
      <c r="E141" s="51" t="s">
        <v>400</v>
      </c>
      <c r="F141" s="196"/>
    </row>
    <row r="142" spans="1:6" x14ac:dyDescent="0.15">
      <c r="A142" s="49">
        <v>133</v>
      </c>
      <c r="B142" s="216"/>
      <c r="C142" s="81" t="s">
        <v>444</v>
      </c>
      <c r="D142" s="91">
        <f>SUM(D137:D141)</f>
        <v>0</v>
      </c>
      <c r="E142" s="200" t="s">
        <v>411</v>
      </c>
      <c r="F142" s="201"/>
    </row>
    <row r="143" spans="1:6" ht="24" x14ac:dyDescent="0.15">
      <c r="A143" s="49">
        <v>134</v>
      </c>
      <c r="B143" s="216"/>
      <c r="C143" s="85" t="s">
        <v>450</v>
      </c>
      <c r="D143" s="192"/>
      <c r="E143" s="87" t="s">
        <v>400</v>
      </c>
      <c r="F143" s="194" t="s">
        <v>571</v>
      </c>
    </row>
    <row r="144" spans="1:6" x14ac:dyDescent="0.15">
      <c r="A144" s="49">
        <v>135</v>
      </c>
      <c r="B144" s="216"/>
      <c r="C144" s="68" t="s">
        <v>443</v>
      </c>
      <c r="D144" s="192"/>
      <c r="E144" s="51" t="s">
        <v>400</v>
      </c>
      <c r="F144" s="195"/>
    </row>
    <row r="145" spans="1:6" x14ac:dyDescent="0.15">
      <c r="A145" s="49">
        <v>136</v>
      </c>
      <c r="B145" s="216"/>
      <c r="C145" s="68" t="s">
        <v>490</v>
      </c>
      <c r="D145" s="192"/>
      <c r="E145" s="51" t="s">
        <v>400</v>
      </c>
      <c r="F145" s="195"/>
    </row>
    <row r="146" spans="1:6" x14ac:dyDescent="0.15">
      <c r="A146" s="49">
        <v>137</v>
      </c>
      <c r="B146" s="216"/>
      <c r="C146" s="68" t="s">
        <v>491</v>
      </c>
      <c r="D146" s="192"/>
      <c r="E146" s="51" t="s">
        <v>400</v>
      </c>
      <c r="F146" s="195"/>
    </row>
    <row r="147" spans="1:6" x14ac:dyDescent="0.15">
      <c r="A147" s="49">
        <v>138</v>
      </c>
      <c r="B147" s="216"/>
      <c r="C147" s="68" t="s">
        <v>492</v>
      </c>
      <c r="D147" s="192"/>
      <c r="E147" s="51" t="s">
        <v>400</v>
      </c>
      <c r="F147" s="196"/>
    </row>
    <row r="148" spans="1:6" x14ac:dyDescent="0.15">
      <c r="A148" s="49">
        <v>139</v>
      </c>
      <c r="B148" s="216"/>
      <c r="C148" s="81" t="s">
        <v>444</v>
      </c>
      <c r="D148" s="91">
        <f>SUM(D143:D147)</f>
        <v>0</v>
      </c>
      <c r="E148" s="200" t="s">
        <v>411</v>
      </c>
      <c r="F148" s="201"/>
    </row>
    <row r="149" spans="1:6" ht="24" x14ac:dyDescent="0.15">
      <c r="A149" s="49">
        <v>140</v>
      </c>
      <c r="B149" s="216"/>
      <c r="C149" s="71" t="s">
        <v>451</v>
      </c>
      <c r="D149" s="192"/>
      <c r="E149" s="48" t="s">
        <v>400</v>
      </c>
      <c r="F149" s="198" t="s">
        <v>572</v>
      </c>
    </row>
    <row r="150" spans="1:6" x14ac:dyDescent="0.15">
      <c r="A150" s="49">
        <v>141</v>
      </c>
      <c r="B150" s="216"/>
      <c r="C150" s="68" t="s">
        <v>443</v>
      </c>
      <c r="D150" s="192"/>
      <c r="E150" s="51" t="s">
        <v>400</v>
      </c>
      <c r="F150" s="198"/>
    </row>
    <row r="151" spans="1:6" x14ac:dyDescent="0.15">
      <c r="A151" s="49">
        <v>142</v>
      </c>
      <c r="B151" s="216"/>
      <c r="C151" s="68" t="s">
        <v>490</v>
      </c>
      <c r="D151" s="192"/>
      <c r="E151" s="51" t="s">
        <v>400</v>
      </c>
      <c r="F151" s="198"/>
    </row>
    <row r="152" spans="1:6" x14ac:dyDescent="0.15">
      <c r="A152" s="49">
        <v>143</v>
      </c>
      <c r="B152" s="216"/>
      <c r="C152" s="68" t="s">
        <v>491</v>
      </c>
      <c r="D152" s="192"/>
      <c r="E152" s="51" t="s">
        <v>400</v>
      </c>
      <c r="F152" s="198"/>
    </row>
    <row r="153" spans="1:6" x14ac:dyDescent="0.15">
      <c r="A153" s="49">
        <v>144</v>
      </c>
      <c r="B153" s="216"/>
      <c r="C153" s="68" t="s">
        <v>492</v>
      </c>
      <c r="D153" s="192"/>
      <c r="E153" s="51" t="s">
        <v>400</v>
      </c>
      <c r="F153" s="199"/>
    </row>
    <row r="154" spans="1:6" ht="13.15" customHeight="1" x14ac:dyDescent="0.15">
      <c r="A154" s="49">
        <v>145</v>
      </c>
      <c r="B154" s="216"/>
      <c r="C154" s="81" t="s">
        <v>444</v>
      </c>
      <c r="D154" s="91">
        <f>SUM(D149:D153)</f>
        <v>0</v>
      </c>
      <c r="E154" s="239" t="s">
        <v>411</v>
      </c>
      <c r="F154" s="240"/>
    </row>
    <row r="155" spans="1:6" x14ac:dyDescent="0.15">
      <c r="A155" s="49">
        <v>146</v>
      </c>
      <c r="B155" s="216"/>
      <c r="C155" s="71" t="s">
        <v>452</v>
      </c>
      <c r="D155" s="92">
        <f>SUM(D107,D113,D119,D125,D131,D137,D143,D149)</f>
        <v>0</v>
      </c>
      <c r="E155" s="217"/>
      <c r="F155" s="218"/>
    </row>
    <row r="156" spans="1:6" x14ac:dyDescent="0.15">
      <c r="A156" s="49">
        <v>147</v>
      </c>
      <c r="B156" s="216"/>
      <c r="C156" s="68" t="s">
        <v>453</v>
      </c>
      <c r="D156" s="66">
        <f>SUM(D108,D114,D120,D126,D132,D138,D144,D150)</f>
        <v>0</v>
      </c>
      <c r="E156" s="217"/>
      <c r="F156" s="218"/>
    </row>
    <row r="157" spans="1:6" x14ac:dyDescent="0.15">
      <c r="A157" s="49">
        <v>148</v>
      </c>
      <c r="B157" s="216"/>
      <c r="C157" s="68" t="s">
        <v>499</v>
      </c>
      <c r="D157" s="66">
        <f>SUM(D109,D115,D121,D127,D133,D139,D145,D151)</f>
        <v>0</v>
      </c>
      <c r="E157" s="217"/>
      <c r="F157" s="218"/>
    </row>
    <row r="158" spans="1:6" x14ac:dyDescent="0.15">
      <c r="A158" s="49">
        <v>149</v>
      </c>
      <c r="B158" s="216"/>
      <c r="C158" s="68" t="s">
        <v>500</v>
      </c>
      <c r="D158" s="66">
        <f>SUM(D110,D116,D122,D128,D134,D140,D146,D152)</f>
        <v>0</v>
      </c>
      <c r="E158" s="217"/>
      <c r="F158" s="218"/>
    </row>
    <row r="159" spans="1:6" x14ac:dyDescent="0.15">
      <c r="A159" s="49">
        <v>150</v>
      </c>
      <c r="B159" s="216"/>
      <c r="C159" s="68" t="s">
        <v>501</v>
      </c>
      <c r="D159" s="66">
        <f>SUM(D111,D117,D123,D129,D135,D141,D147,D153)</f>
        <v>0</v>
      </c>
      <c r="E159" s="217"/>
      <c r="F159" s="218"/>
    </row>
    <row r="160" spans="1:6" x14ac:dyDescent="0.15">
      <c r="A160" s="58">
        <v>151</v>
      </c>
      <c r="B160" s="211"/>
      <c r="C160" s="81" t="s">
        <v>454</v>
      </c>
      <c r="D160" s="91">
        <f>SUM(D155:D159)</f>
        <v>0</v>
      </c>
      <c r="E160" s="219"/>
      <c r="F160" s="220"/>
    </row>
    <row r="161" spans="1:6" x14ac:dyDescent="0.15">
      <c r="A161" s="84">
        <v>152</v>
      </c>
      <c r="B161" s="210" t="s">
        <v>121</v>
      </c>
      <c r="C161" s="85" t="s">
        <v>268</v>
      </c>
      <c r="D161" s="86"/>
      <c r="E161" s="87" t="s">
        <v>231</v>
      </c>
      <c r="F161" s="88"/>
    </row>
    <row r="162" spans="1:6" x14ac:dyDescent="0.15">
      <c r="A162" s="49">
        <v>153</v>
      </c>
      <c r="B162" s="216"/>
      <c r="C162" s="68" t="s">
        <v>269</v>
      </c>
      <c r="D162" s="62"/>
      <c r="E162" s="51" t="s">
        <v>231</v>
      </c>
      <c r="F162" s="43"/>
    </row>
    <row r="163" spans="1:6" x14ac:dyDescent="0.15">
      <c r="A163" s="49">
        <v>154</v>
      </c>
      <c r="B163" s="216"/>
      <c r="C163" s="68" t="s">
        <v>270</v>
      </c>
      <c r="D163" s="62"/>
      <c r="E163" s="51" t="s">
        <v>400</v>
      </c>
      <c r="F163" s="43"/>
    </row>
    <row r="164" spans="1:6" x14ac:dyDescent="0.15">
      <c r="A164" s="49">
        <v>155</v>
      </c>
      <c r="B164" s="216"/>
      <c r="C164" s="68" t="s">
        <v>271</v>
      </c>
      <c r="D164" s="62"/>
      <c r="E164" s="51" t="s">
        <v>400</v>
      </c>
      <c r="F164" s="43"/>
    </row>
    <row r="165" spans="1:6" x14ac:dyDescent="0.15">
      <c r="A165" s="49">
        <v>156</v>
      </c>
      <c r="B165" s="216"/>
      <c r="C165" s="68" t="s">
        <v>273</v>
      </c>
      <c r="D165" s="62"/>
      <c r="E165" s="51" t="s">
        <v>400</v>
      </c>
      <c r="F165" s="241" t="s">
        <v>589</v>
      </c>
    </row>
    <row r="166" spans="1:6" x14ac:dyDescent="0.15">
      <c r="A166" s="49">
        <v>157</v>
      </c>
      <c r="B166" s="216"/>
      <c r="C166" s="68" t="s">
        <v>274</v>
      </c>
      <c r="D166" s="62"/>
      <c r="E166" s="51" t="s">
        <v>400</v>
      </c>
      <c r="F166" s="213"/>
    </row>
    <row r="167" spans="1:6" ht="24" x14ac:dyDescent="0.15">
      <c r="A167" s="49">
        <v>158</v>
      </c>
      <c r="B167" s="216"/>
      <c r="C167" s="68" t="s">
        <v>272</v>
      </c>
      <c r="D167" s="62"/>
      <c r="E167" s="51" t="s">
        <v>400</v>
      </c>
      <c r="F167" s="213"/>
    </row>
    <row r="168" spans="1:6" x14ac:dyDescent="0.15">
      <c r="A168" s="49">
        <v>159</v>
      </c>
      <c r="B168" s="216"/>
      <c r="C168" s="68" t="s">
        <v>275</v>
      </c>
      <c r="D168" s="62"/>
      <c r="E168" s="51" t="s">
        <v>400</v>
      </c>
      <c r="F168" s="213"/>
    </row>
    <row r="169" spans="1:6" ht="24" x14ac:dyDescent="0.15">
      <c r="A169" s="58">
        <v>160</v>
      </c>
      <c r="B169" s="211"/>
      <c r="C169" s="81" t="s">
        <v>276</v>
      </c>
      <c r="D169" s="82"/>
      <c r="E169" s="60" t="s">
        <v>400</v>
      </c>
      <c r="F169" s="242"/>
    </row>
    <row r="170" spans="1:6" x14ac:dyDescent="0.15">
      <c r="A170" s="84">
        <v>161</v>
      </c>
      <c r="B170" s="210" t="s">
        <v>277</v>
      </c>
      <c r="C170" s="85" t="s">
        <v>278</v>
      </c>
      <c r="D170" s="96" t="e">
        <f>D171/D172*100</f>
        <v>#DIV/0!</v>
      </c>
      <c r="E170" s="237" t="s">
        <v>411</v>
      </c>
      <c r="F170" s="238"/>
    </row>
    <row r="171" spans="1:6" x14ac:dyDescent="0.15">
      <c r="A171" s="49">
        <v>162</v>
      </c>
      <c r="B171" s="216"/>
      <c r="C171" s="68" t="s">
        <v>279</v>
      </c>
      <c r="D171" s="62"/>
      <c r="E171" s="51" t="s">
        <v>400</v>
      </c>
      <c r="F171" s="43"/>
    </row>
    <row r="172" spans="1:6" x14ac:dyDescent="0.15">
      <c r="A172" s="58">
        <v>163</v>
      </c>
      <c r="B172" s="211"/>
      <c r="C172" s="81" t="s">
        <v>280</v>
      </c>
      <c r="D172" s="82"/>
      <c r="E172" s="60" t="s">
        <v>400</v>
      </c>
      <c r="F172" s="89" t="s">
        <v>412</v>
      </c>
    </row>
    <row r="173" spans="1:6" x14ac:dyDescent="0.15">
      <c r="A173" s="47">
        <v>164</v>
      </c>
      <c r="B173" s="216" t="s">
        <v>281</v>
      </c>
      <c r="C173" s="71" t="s">
        <v>282</v>
      </c>
      <c r="D173" s="61"/>
      <c r="E173" s="48" t="s">
        <v>231</v>
      </c>
      <c r="F173" s="80"/>
    </row>
    <row r="174" spans="1:6" x14ac:dyDescent="0.15">
      <c r="A174" s="49">
        <v>165</v>
      </c>
      <c r="B174" s="223"/>
      <c r="C174" s="68" t="s">
        <v>240</v>
      </c>
      <c r="D174" s="62"/>
      <c r="E174" s="51" t="s">
        <v>400</v>
      </c>
      <c r="F174" s="50" t="s">
        <v>408</v>
      </c>
    </row>
    <row r="175" spans="1:6" x14ac:dyDescent="0.15">
      <c r="A175" s="49">
        <v>166</v>
      </c>
      <c r="B175" s="215" t="s">
        <v>283</v>
      </c>
      <c r="C175" s="68" t="s">
        <v>284</v>
      </c>
      <c r="D175" s="62"/>
      <c r="E175" s="51" t="s">
        <v>231</v>
      </c>
      <c r="F175" s="43" t="s">
        <v>535</v>
      </c>
    </row>
    <row r="176" spans="1:6" x14ac:dyDescent="0.15">
      <c r="A176" s="49">
        <v>167</v>
      </c>
      <c r="B176" s="216"/>
      <c r="C176" s="68" t="s">
        <v>285</v>
      </c>
      <c r="D176" s="62"/>
      <c r="E176" s="51" t="s">
        <v>231</v>
      </c>
      <c r="F176" s="43" t="s">
        <v>536</v>
      </c>
    </row>
    <row r="177" spans="1:6" x14ac:dyDescent="0.15">
      <c r="A177" s="58">
        <v>168</v>
      </c>
      <c r="B177" s="211"/>
      <c r="C177" s="81" t="s">
        <v>232</v>
      </c>
      <c r="D177" s="82"/>
      <c r="E177" s="60" t="s">
        <v>400</v>
      </c>
      <c r="F177" s="89" t="s">
        <v>407</v>
      </c>
    </row>
    <row r="178" spans="1:6" x14ac:dyDescent="0.15">
      <c r="A178" s="84">
        <v>169</v>
      </c>
      <c r="B178" s="210" t="s">
        <v>286</v>
      </c>
      <c r="C178" s="85" t="s">
        <v>287</v>
      </c>
      <c r="D178" s="86"/>
      <c r="E178" s="87" t="s">
        <v>231</v>
      </c>
      <c r="F178" s="194"/>
    </row>
    <row r="179" spans="1:6" ht="14.25" customHeight="1" x14ac:dyDescent="0.15">
      <c r="A179" s="49">
        <v>170</v>
      </c>
      <c r="B179" s="216"/>
      <c r="C179" s="68" t="s">
        <v>455</v>
      </c>
      <c r="D179" s="62"/>
      <c r="E179" s="51" t="s">
        <v>400</v>
      </c>
      <c r="F179" s="195"/>
    </row>
    <row r="180" spans="1:6" ht="14.25" customHeight="1" x14ac:dyDescent="0.15">
      <c r="A180" s="49">
        <v>171</v>
      </c>
      <c r="B180" s="216"/>
      <c r="C180" s="68" t="s">
        <v>288</v>
      </c>
      <c r="D180" s="62"/>
      <c r="E180" s="51" t="s">
        <v>231</v>
      </c>
      <c r="F180" s="195"/>
    </row>
    <row r="181" spans="1:6" ht="14.25" customHeight="1" x14ac:dyDescent="0.15">
      <c r="A181" s="49">
        <v>172</v>
      </c>
      <c r="B181" s="216"/>
      <c r="C181" s="68" t="s">
        <v>456</v>
      </c>
      <c r="D181" s="62"/>
      <c r="E181" s="51" t="s">
        <v>400</v>
      </c>
      <c r="F181" s="195"/>
    </row>
    <row r="182" spans="1:6" ht="14.25" customHeight="1" x14ac:dyDescent="0.15">
      <c r="A182" s="49">
        <v>173</v>
      </c>
      <c r="B182" s="216"/>
      <c r="C182" s="68" t="s">
        <v>457</v>
      </c>
      <c r="D182" s="62"/>
      <c r="E182" s="51" t="s">
        <v>400</v>
      </c>
      <c r="F182" s="196"/>
    </row>
    <row r="183" spans="1:6" x14ac:dyDescent="0.15">
      <c r="A183" s="49">
        <v>174</v>
      </c>
      <c r="B183" s="216"/>
      <c r="C183" s="68" t="s">
        <v>289</v>
      </c>
      <c r="D183" s="62"/>
      <c r="E183" s="51" t="s">
        <v>231</v>
      </c>
      <c r="F183" s="204" t="s">
        <v>573</v>
      </c>
    </row>
    <row r="184" spans="1:6" x14ac:dyDescent="0.15">
      <c r="A184" s="49">
        <v>175</v>
      </c>
      <c r="B184" s="216"/>
      <c r="C184" s="68" t="s">
        <v>458</v>
      </c>
      <c r="D184" s="62"/>
      <c r="E184" s="51" t="s">
        <v>400</v>
      </c>
      <c r="F184" s="195"/>
    </row>
    <row r="185" spans="1:6" x14ac:dyDescent="0.15">
      <c r="A185" s="49">
        <v>176</v>
      </c>
      <c r="B185" s="216"/>
      <c r="C185" s="68" t="s">
        <v>459</v>
      </c>
      <c r="D185" s="62"/>
      <c r="E185" s="51" t="s">
        <v>400</v>
      </c>
      <c r="F185" s="195"/>
    </row>
    <row r="186" spans="1:6" x14ac:dyDescent="0.15">
      <c r="A186" s="49">
        <v>177</v>
      </c>
      <c r="B186" s="216"/>
      <c r="C186" s="68" t="s">
        <v>460</v>
      </c>
      <c r="D186" s="62"/>
      <c r="E186" s="51" t="s">
        <v>231</v>
      </c>
      <c r="F186" s="195"/>
    </row>
    <row r="187" spans="1:6" x14ac:dyDescent="0.15">
      <c r="A187" s="49">
        <v>178</v>
      </c>
      <c r="B187" s="216"/>
      <c r="C187" s="68" t="s">
        <v>461</v>
      </c>
      <c r="D187" s="62"/>
      <c r="E187" s="51" t="s">
        <v>231</v>
      </c>
      <c r="F187" s="195"/>
    </row>
    <row r="188" spans="1:6" x14ac:dyDescent="0.15">
      <c r="A188" s="49">
        <v>179</v>
      </c>
      <c r="B188" s="216"/>
      <c r="C188" s="68" t="s">
        <v>462</v>
      </c>
      <c r="D188" s="62"/>
      <c r="E188" s="51" t="s">
        <v>231</v>
      </c>
      <c r="F188" s="195"/>
    </row>
    <row r="189" spans="1:6" x14ac:dyDescent="0.15">
      <c r="A189" s="49">
        <v>180</v>
      </c>
      <c r="B189" s="216"/>
      <c r="C189" s="68" t="s">
        <v>463</v>
      </c>
      <c r="D189" s="62"/>
      <c r="E189" s="51" t="s">
        <v>400</v>
      </c>
      <c r="F189" s="196"/>
    </row>
    <row r="190" spans="1:6" x14ac:dyDescent="0.15">
      <c r="A190" s="49">
        <v>181</v>
      </c>
      <c r="B190" s="216"/>
      <c r="C190" s="68" t="s">
        <v>290</v>
      </c>
      <c r="D190" s="62"/>
      <c r="E190" s="51" t="s">
        <v>231</v>
      </c>
      <c r="F190" s="204" t="s">
        <v>580</v>
      </c>
    </row>
    <row r="191" spans="1:6" ht="14.25" customHeight="1" x14ac:dyDescent="0.15">
      <c r="A191" s="49">
        <v>182</v>
      </c>
      <c r="B191" s="216"/>
      <c r="C191" s="68" t="s">
        <v>464</v>
      </c>
      <c r="D191" s="62"/>
      <c r="E191" s="51" t="s">
        <v>400</v>
      </c>
      <c r="F191" s="195"/>
    </row>
    <row r="192" spans="1:6" ht="14.25" customHeight="1" x14ac:dyDescent="0.15">
      <c r="A192" s="49">
        <v>183</v>
      </c>
      <c r="B192" s="216"/>
      <c r="C192" s="68" t="s">
        <v>465</v>
      </c>
      <c r="D192" s="62"/>
      <c r="E192" s="51" t="s">
        <v>400</v>
      </c>
      <c r="F192" s="195"/>
    </row>
    <row r="193" spans="1:6" ht="14.25" customHeight="1" x14ac:dyDescent="0.15">
      <c r="A193" s="49">
        <v>184</v>
      </c>
      <c r="B193" s="216"/>
      <c r="C193" s="68" t="s">
        <v>466</v>
      </c>
      <c r="D193" s="62"/>
      <c r="E193" s="51" t="s">
        <v>400</v>
      </c>
      <c r="F193" s="195"/>
    </row>
    <row r="194" spans="1:6" ht="14.25" customHeight="1" x14ac:dyDescent="0.15">
      <c r="A194" s="49">
        <v>185</v>
      </c>
      <c r="B194" s="216"/>
      <c r="C194" s="68" t="s">
        <v>467</v>
      </c>
      <c r="D194" s="62"/>
      <c r="E194" s="51" t="s">
        <v>400</v>
      </c>
      <c r="F194" s="195"/>
    </row>
    <row r="195" spans="1:6" ht="14.25" customHeight="1" x14ac:dyDescent="0.15">
      <c r="A195" s="49">
        <v>186</v>
      </c>
      <c r="B195" s="216"/>
      <c r="C195" s="68" t="s">
        <v>468</v>
      </c>
      <c r="D195" s="62"/>
      <c r="E195" s="51" t="s">
        <v>400</v>
      </c>
      <c r="F195" s="195"/>
    </row>
    <row r="196" spans="1:6" ht="14.25" customHeight="1" x14ac:dyDescent="0.15">
      <c r="A196" s="49">
        <v>187</v>
      </c>
      <c r="B196" s="216"/>
      <c r="C196" s="68" t="s">
        <v>469</v>
      </c>
      <c r="D196" s="62"/>
      <c r="E196" s="51" t="s">
        <v>400</v>
      </c>
      <c r="F196" s="195"/>
    </row>
    <row r="197" spans="1:6" ht="14.25" customHeight="1" x14ac:dyDescent="0.15">
      <c r="A197" s="49">
        <v>188</v>
      </c>
      <c r="B197" s="216"/>
      <c r="C197" s="68" t="s">
        <v>470</v>
      </c>
      <c r="D197" s="62"/>
      <c r="E197" s="51" t="s">
        <v>400</v>
      </c>
      <c r="F197" s="195"/>
    </row>
    <row r="198" spans="1:6" ht="14.25" customHeight="1" x14ac:dyDescent="0.15">
      <c r="A198" s="58">
        <v>189</v>
      </c>
      <c r="B198" s="211"/>
      <c r="C198" s="81" t="s">
        <v>471</v>
      </c>
      <c r="D198" s="186"/>
      <c r="E198" s="60" t="s">
        <v>400</v>
      </c>
      <c r="F198" s="236"/>
    </row>
    <row r="199" spans="1:6" ht="13.5" customHeight="1" x14ac:dyDescent="0.15">
      <c r="A199" s="84">
        <v>190</v>
      </c>
      <c r="B199" s="210" t="s">
        <v>291</v>
      </c>
      <c r="C199" s="85" t="s">
        <v>292</v>
      </c>
      <c r="D199" s="86"/>
      <c r="E199" s="87" t="s">
        <v>231</v>
      </c>
      <c r="F199" s="197" t="s">
        <v>537</v>
      </c>
    </row>
    <row r="200" spans="1:6" ht="24" x14ac:dyDescent="0.15">
      <c r="A200" s="49">
        <v>191</v>
      </c>
      <c r="B200" s="216"/>
      <c r="C200" s="68" t="s">
        <v>293</v>
      </c>
      <c r="D200" s="62"/>
      <c r="E200" s="51" t="s">
        <v>400</v>
      </c>
      <c r="F200" s="198"/>
    </row>
    <row r="201" spans="1:6" x14ac:dyDescent="0.15">
      <c r="A201" s="49">
        <v>192</v>
      </c>
      <c r="B201" s="216"/>
      <c r="C201" s="68" t="s">
        <v>401</v>
      </c>
      <c r="D201" s="62"/>
      <c r="E201" s="51" t="s">
        <v>231</v>
      </c>
      <c r="F201" s="198"/>
    </row>
    <row r="202" spans="1:6" x14ac:dyDescent="0.15">
      <c r="A202" s="49">
        <v>193</v>
      </c>
      <c r="B202" s="216"/>
      <c r="C202" s="68" t="s">
        <v>402</v>
      </c>
      <c r="D202" s="62"/>
      <c r="E202" s="51" t="s">
        <v>231</v>
      </c>
      <c r="F202" s="198"/>
    </row>
    <row r="203" spans="1:6" ht="24" x14ac:dyDescent="0.15">
      <c r="A203" s="58">
        <v>194</v>
      </c>
      <c r="B203" s="211"/>
      <c r="C203" s="81" t="s">
        <v>294</v>
      </c>
      <c r="D203" s="82"/>
      <c r="E203" s="60" t="s">
        <v>400</v>
      </c>
      <c r="F203" s="226"/>
    </row>
    <row r="204" spans="1:6" ht="24" x14ac:dyDescent="0.15">
      <c r="A204" s="97">
        <v>195</v>
      </c>
      <c r="B204" s="111" t="s">
        <v>295</v>
      </c>
      <c r="C204" s="98" t="s">
        <v>413</v>
      </c>
      <c r="D204" s="99"/>
      <c r="E204" s="100" t="s">
        <v>405</v>
      </c>
      <c r="F204" s="101" t="s">
        <v>520</v>
      </c>
    </row>
    <row r="205" spans="1:6" ht="13.5" customHeight="1" x14ac:dyDescent="0.15">
      <c r="A205" s="84">
        <v>196</v>
      </c>
      <c r="B205" s="210" t="s">
        <v>55</v>
      </c>
      <c r="C205" s="85" t="s">
        <v>472</v>
      </c>
      <c r="D205" s="86"/>
      <c r="E205" s="87" t="s">
        <v>400</v>
      </c>
      <c r="F205" s="197" t="s">
        <v>414</v>
      </c>
    </row>
    <row r="206" spans="1:6" x14ac:dyDescent="0.15">
      <c r="A206" s="49">
        <v>197</v>
      </c>
      <c r="B206" s="216"/>
      <c r="C206" s="68" t="s">
        <v>366</v>
      </c>
      <c r="D206" s="62"/>
      <c r="E206" s="51" t="s">
        <v>400</v>
      </c>
      <c r="F206" s="198"/>
    </row>
    <row r="207" spans="1:6" x14ac:dyDescent="0.15">
      <c r="A207" s="49">
        <v>198</v>
      </c>
      <c r="B207" s="216"/>
      <c r="C207" s="68" t="s">
        <v>296</v>
      </c>
      <c r="D207" s="62"/>
      <c r="E207" s="51" t="s">
        <v>400</v>
      </c>
      <c r="F207" s="199"/>
    </row>
    <row r="208" spans="1:6" ht="13.5" customHeight="1" x14ac:dyDescent="0.15">
      <c r="A208" s="49">
        <v>199</v>
      </c>
      <c r="B208" s="216"/>
      <c r="C208" s="68" t="s">
        <v>297</v>
      </c>
      <c r="D208" s="62"/>
      <c r="E208" s="51" t="s">
        <v>400</v>
      </c>
      <c r="F208" s="208" t="s">
        <v>556</v>
      </c>
    </row>
    <row r="209" spans="1:6" x14ac:dyDescent="0.15">
      <c r="A209" s="49">
        <v>200</v>
      </c>
      <c r="B209" s="216"/>
      <c r="C209" s="68" t="s">
        <v>298</v>
      </c>
      <c r="D209" s="62"/>
      <c r="E209" s="51" t="s">
        <v>400</v>
      </c>
      <c r="F209" s="206"/>
    </row>
    <row r="210" spans="1:6" x14ac:dyDescent="0.15">
      <c r="A210" s="49">
        <v>201</v>
      </c>
      <c r="B210" s="216"/>
      <c r="C210" s="68" t="s">
        <v>299</v>
      </c>
      <c r="D210" s="62"/>
      <c r="E210" s="51" t="s">
        <v>400</v>
      </c>
      <c r="F210" s="206"/>
    </row>
    <row r="211" spans="1:6" x14ac:dyDescent="0.15">
      <c r="A211" s="49">
        <v>202</v>
      </c>
      <c r="B211" s="216"/>
      <c r="C211" s="68" t="s">
        <v>300</v>
      </c>
      <c r="D211" s="62"/>
      <c r="E211" s="51" t="s">
        <v>400</v>
      </c>
      <c r="F211" s="206"/>
    </row>
    <row r="212" spans="1:6" x14ac:dyDescent="0.15">
      <c r="A212" s="49">
        <v>203</v>
      </c>
      <c r="B212" s="216"/>
      <c r="C212" s="68" t="s">
        <v>301</v>
      </c>
      <c r="D212" s="62"/>
      <c r="E212" s="51" t="s">
        <v>400</v>
      </c>
      <c r="F212" s="206"/>
    </row>
    <row r="213" spans="1:6" x14ac:dyDescent="0.15">
      <c r="A213" s="49">
        <v>204</v>
      </c>
      <c r="B213" s="216"/>
      <c r="C213" s="68" t="s">
        <v>302</v>
      </c>
      <c r="D213" s="62"/>
      <c r="E213" s="51" t="s">
        <v>400</v>
      </c>
      <c r="F213" s="206"/>
    </row>
    <row r="214" spans="1:6" x14ac:dyDescent="0.15">
      <c r="A214" s="49">
        <v>205</v>
      </c>
      <c r="B214" s="216"/>
      <c r="C214" s="68" t="s">
        <v>303</v>
      </c>
      <c r="D214" s="62"/>
      <c r="E214" s="51" t="s">
        <v>400</v>
      </c>
      <c r="F214" s="206"/>
    </row>
    <row r="215" spans="1:6" x14ac:dyDescent="0.15">
      <c r="A215" s="49">
        <v>206</v>
      </c>
      <c r="B215" s="216"/>
      <c r="C215" s="68" t="s">
        <v>304</v>
      </c>
      <c r="D215" s="62"/>
      <c r="E215" s="51" t="s">
        <v>400</v>
      </c>
      <c r="F215" s="206"/>
    </row>
    <row r="216" spans="1:6" x14ac:dyDescent="0.15">
      <c r="A216" s="49">
        <v>207</v>
      </c>
      <c r="B216" s="216"/>
      <c r="C216" s="68" t="s">
        <v>305</v>
      </c>
      <c r="D216" s="62"/>
      <c r="E216" s="51" t="s">
        <v>400</v>
      </c>
      <c r="F216" s="206"/>
    </row>
    <row r="217" spans="1:6" x14ac:dyDescent="0.15">
      <c r="A217" s="49">
        <v>208</v>
      </c>
      <c r="B217" s="216"/>
      <c r="C217" s="68" t="s">
        <v>306</v>
      </c>
      <c r="D217" s="62"/>
      <c r="E217" s="51" t="s">
        <v>400</v>
      </c>
      <c r="F217" s="206"/>
    </row>
    <row r="218" spans="1:6" x14ac:dyDescent="0.15">
      <c r="A218" s="49">
        <v>209</v>
      </c>
      <c r="B218" s="216"/>
      <c r="C218" s="68" t="s">
        <v>307</v>
      </c>
      <c r="D218" s="62"/>
      <c r="E218" s="51" t="s">
        <v>400</v>
      </c>
      <c r="F218" s="206"/>
    </row>
    <row r="219" spans="1:6" x14ac:dyDescent="0.15">
      <c r="A219" s="49">
        <v>210</v>
      </c>
      <c r="B219" s="216"/>
      <c r="C219" s="68" t="s">
        <v>308</v>
      </c>
      <c r="D219" s="62"/>
      <c r="E219" s="51" t="s">
        <v>400</v>
      </c>
      <c r="F219" s="206"/>
    </row>
    <row r="220" spans="1:6" x14ac:dyDescent="0.15">
      <c r="A220" s="49">
        <v>211</v>
      </c>
      <c r="B220" s="216"/>
      <c r="C220" s="68" t="s">
        <v>309</v>
      </c>
      <c r="D220" s="62"/>
      <c r="E220" s="51" t="s">
        <v>400</v>
      </c>
      <c r="F220" s="206"/>
    </row>
    <row r="221" spans="1:6" x14ac:dyDescent="0.15">
      <c r="A221" s="49">
        <v>212</v>
      </c>
      <c r="B221" s="216"/>
      <c r="C221" s="68" t="s">
        <v>310</v>
      </c>
      <c r="D221" s="62"/>
      <c r="E221" s="51" t="s">
        <v>400</v>
      </c>
      <c r="F221" s="206"/>
    </row>
    <row r="222" spans="1:6" x14ac:dyDescent="0.15">
      <c r="A222" s="58">
        <v>213</v>
      </c>
      <c r="B222" s="211"/>
      <c r="C222" s="81" t="s">
        <v>311</v>
      </c>
      <c r="D222" s="82"/>
      <c r="E222" s="60" t="s">
        <v>400</v>
      </c>
      <c r="F222" s="207"/>
    </row>
    <row r="223" spans="1:6" ht="13.5" customHeight="1" x14ac:dyDescent="0.15">
      <c r="A223" s="84">
        <v>214</v>
      </c>
      <c r="B223" s="210" t="s">
        <v>312</v>
      </c>
      <c r="C223" s="85" t="s">
        <v>161</v>
      </c>
      <c r="D223" s="102"/>
      <c r="E223" s="87" t="s">
        <v>400</v>
      </c>
      <c r="F223" s="205" t="s">
        <v>554</v>
      </c>
    </row>
    <row r="224" spans="1:6" x14ac:dyDescent="0.15">
      <c r="A224" s="49">
        <v>215</v>
      </c>
      <c r="B224" s="216"/>
      <c r="C224" s="68" t="s">
        <v>143</v>
      </c>
      <c r="D224" s="63"/>
      <c r="E224" s="51" t="s">
        <v>400</v>
      </c>
      <c r="F224" s="206"/>
    </row>
    <row r="225" spans="1:6" x14ac:dyDescent="0.15">
      <c r="A225" s="49">
        <v>216</v>
      </c>
      <c r="B225" s="216"/>
      <c r="C225" s="68" t="s">
        <v>144</v>
      </c>
      <c r="D225" s="63"/>
      <c r="E225" s="51" t="s">
        <v>400</v>
      </c>
      <c r="F225" s="206"/>
    </row>
    <row r="226" spans="1:6" x14ac:dyDescent="0.15">
      <c r="A226" s="49">
        <v>217</v>
      </c>
      <c r="B226" s="216"/>
      <c r="C226" s="68" t="s">
        <v>313</v>
      </c>
      <c r="D226" s="62"/>
      <c r="E226" s="51" t="s">
        <v>400</v>
      </c>
      <c r="F226" s="206"/>
    </row>
    <row r="227" spans="1:6" x14ac:dyDescent="0.15">
      <c r="A227" s="49">
        <v>218</v>
      </c>
      <c r="B227" s="216"/>
      <c r="C227" s="68" t="s">
        <v>314</v>
      </c>
      <c r="D227" s="62"/>
      <c r="E227" s="51" t="s">
        <v>400</v>
      </c>
      <c r="F227" s="206"/>
    </row>
    <row r="228" spans="1:6" x14ac:dyDescent="0.15">
      <c r="A228" s="49">
        <v>219</v>
      </c>
      <c r="B228" s="216"/>
      <c r="C228" s="68" t="s">
        <v>484</v>
      </c>
      <c r="D228" s="62"/>
      <c r="E228" s="51" t="s">
        <v>400</v>
      </c>
      <c r="F228" s="206"/>
    </row>
    <row r="229" spans="1:6" x14ac:dyDescent="0.15">
      <c r="A229" s="49">
        <v>220</v>
      </c>
      <c r="B229" s="216"/>
      <c r="C229" s="68" t="s">
        <v>502</v>
      </c>
      <c r="D229" s="62"/>
      <c r="E229" s="51" t="s">
        <v>400</v>
      </c>
      <c r="F229" s="206"/>
    </row>
    <row r="230" spans="1:6" x14ac:dyDescent="0.15">
      <c r="A230" s="49">
        <v>221</v>
      </c>
      <c r="B230" s="216"/>
      <c r="C230" s="68" t="s">
        <v>503</v>
      </c>
      <c r="D230" s="62"/>
      <c r="E230" s="51" t="s">
        <v>400</v>
      </c>
      <c r="F230" s="206"/>
    </row>
    <row r="231" spans="1:6" x14ac:dyDescent="0.15">
      <c r="A231" s="49">
        <v>222</v>
      </c>
      <c r="B231" s="216"/>
      <c r="C231" s="68" t="s">
        <v>372</v>
      </c>
      <c r="D231" s="62"/>
      <c r="E231" s="51" t="s">
        <v>400</v>
      </c>
      <c r="F231" s="206"/>
    </row>
    <row r="232" spans="1:6" x14ac:dyDescent="0.15">
      <c r="A232" s="49">
        <v>223</v>
      </c>
      <c r="B232" s="216"/>
      <c r="C232" s="68" t="s">
        <v>315</v>
      </c>
      <c r="D232" s="62"/>
      <c r="E232" s="51" t="s">
        <v>400</v>
      </c>
      <c r="F232" s="206"/>
    </row>
    <row r="233" spans="1:6" x14ac:dyDescent="0.15">
      <c r="A233" s="49">
        <v>224</v>
      </c>
      <c r="B233" s="216"/>
      <c r="C233" s="81" t="s">
        <v>316</v>
      </c>
      <c r="D233" s="82"/>
      <c r="E233" s="60" t="s">
        <v>400</v>
      </c>
      <c r="F233" s="207"/>
    </row>
    <row r="234" spans="1:6" x14ac:dyDescent="0.15">
      <c r="A234" s="49">
        <v>225</v>
      </c>
      <c r="B234" s="216"/>
      <c r="C234" s="71" t="s">
        <v>317</v>
      </c>
      <c r="D234" s="95" t="e">
        <f>ROUND(100-D235-D236,1)</f>
        <v>#DIV/0!</v>
      </c>
      <c r="E234" s="217" t="s">
        <v>527</v>
      </c>
      <c r="F234" s="218"/>
    </row>
    <row r="235" spans="1:6" x14ac:dyDescent="0.15">
      <c r="A235" s="49">
        <v>226</v>
      </c>
      <c r="B235" s="216"/>
      <c r="C235" s="68" t="s">
        <v>318</v>
      </c>
      <c r="D235" s="67" t="e">
        <f>ROUND(D224*4*100/D223,1)</f>
        <v>#DIV/0!</v>
      </c>
      <c r="E235" s="217"/>
      <c r="F235" s="218"/>
    </row>
    <row r="236" spans="1:6" x14ac:dyDescent="0.15">
      <c r="A236" s="49">
        <v>227</v>
      </c>
      <c r="B236" s="216"/>
      <c r="C236" s="68" t="s">
        <v>319</v>
      </c>
      <c r="D236" s="67" t="e">
        <f>ROUND(D225*9*100/D223,1)</f>
        <v>#DIV/0!</v>
      </c>
      <c r="E236" s="221"/>
      <c r="F236" s="222"/>
    </row>
    <row r="237" spans="1:6" ht="13.5" customHeight="1" x14ac:dyDescent="0.15">
      <c r="A237" s="49">
        <v>228</v>
      </c>
      <c r="B237" s="216"/>
      <c r="C237" s="69" t="s">
        <v>421</v>
      </c>
      <c r="D237" s="62"/>
      <c r="E237" s="51" t="s">
        <v>400</v>
      </c>
      <c r="F237" s="208" t="s">
        <v>538</v>
      </c>
    </row>
    <row r="238" spans="1:6" x14ac:dyDescent="0.15">
      <c r="A238" s="49">
        <v>229</v>
      </c>
      <c r="B238" s="216"/>
      <c r="C238" s="69" t="s">
        <v>474</v>
      </c>
      <c r="D238" s="62"/>
      <c r="E238" s="51" t="s">
        <v>400</v>
      </c>
      <c r="F238" s="206"/>
    </row>
    <row r="239" spans="1:6" x14ac:dyDescent="0.15">
      <c r="A239" s="49">
        <v>230</v>
      </c>
      <c r="B239" s="216"/>
      <c r="C239" s="69" t="s">
        <v>475</v>
      </c>
      <c r="D239" s="62"/>
      <c r="E239" s="51" t="s">
        <v>400</v>
      </c>
      <c r="F239" s="206"/>
    </row>
    <row r="240" spans="1:6" x14ac:dyDescent="0.15">
      <c r="A240" s="49">
        <v>231</v>
      </c>
      <c r="B240" s="216"/>
      <c r="C240" s="69" t="s">
        <v>320</v>
      </c>
      <c r="D240" s="62"/>
      <c r="E240" s="51" t="s">
        <v>400</v>
      </c>
      <c r="F240" s="206"/>
    </row>
    <row r="241" spans="1:6" x14ac:dyDescent="0.15">
      <c r="A241" s="49">
        <v>232</v>
      </c>
      <c r="B241" s="216"/>
      <c r="C241" s="69" t="s">
        <v>476</v>
      </c>
      <c r="D241" s="185"/>
      <c r="E241" s="51" t="s">
        <v>400</v>
      </c>
      <c r="F241" s="206"/>
    </row>
    <row r="242" spans="1:6" x14ac:dyDescent="0.15">
      <c r="A242" s="58">
        <v>233</v>
      </c>
      <c r="B242" s="211"/>
      <c r="C242" s="93" t="s">
        <v>477</v>
      </c>
      <c r="D242" s="185"/>
      <c r="E242" s="60" t="s">
        <v>400</v>
      </c>
      <c r="F242" s="207"/>
    </row>
    <row r="243" spans="1:6" ht="13.5" customHeight="1" x14ac:dyDescent="0.15">
      <c r="A243" s="84">
        <v>234</v>
      </c>
      <c r="B243" s="210" t="s">
        <v>321</v>
      </c>
      <c r="C243" s="85" t="s">
        <v>161</v>
      </c>
      <c r="D243" s="102"/>
      <c r="E243" s="103" t="s">
        <v>400</v>
      </c>
      <c r="F243" s="205" t="s">
        <v>551</v>
      </c>
    </row>
    <row r="244" spans="1:6" x14ac:dyDescent="0.15">
      <c r="A244" s="49">
        <v>235</v>
      </c>
      <c r="B244" s="216"/>
      <c r="C244" s="68" t="s">
        <v>143</v>
      </c>
      <c r="D244" s="63"/>
      <c r="E244" s="54" t="s">
        <v>400</v>
      </c>
      <c r="F244" s="206"/>
    </row>
    <row r="245" spans="1:6" x14ac:dyDescent="0.15">
      <c r="A245" s="49">
        <v>236</v>
      </c>
      <c r="B245" s="216"/>
      <c r="C245" s="68" t="s">
        <v>144</v>
      </c>
      <c r="D245" s="63"/>
      <c r="E245" s="54" t="s">
        <v>400</v>
      </c>
      <c r="F245" s="206"/>
    </row>
    <row r="246" spans="1:6" x14ac:dyDescent="0.15">
      <c r="A246" s="49">
        <v>237</v>
      </c>
      <c r="B246" s="216"/>
      <c r="C246" s="68" t="s">
        <v>313</v>
      </c>
      <c r="D246" s="64"/>
      <c r="E246" s="54" t="s">
        <v>400</v>
      </c>
      <c r="F246" s="206"/>
    </row>
    <row r="247" spans="1:6" x14ac:dyDescent="0.15">
      <c r="A247" s="49">
        <v>238</v>
      </c>
      <c r="B247" s="216"/>
      <c r="C247" s="68" t="s">
        <v>314</v>
      </c>
      <c r="D247" s="64"/>
      <c r="E247" s="54" t="s">
        <v>400</v>
      </c>
      <c r="F247" s="206"/>
    </row>
    <row r="248" spans="1:6" x14ac:dyDescent="0.15">
      <c r="A248" s="49">
        <v>239</v>
      </c>
      <c r="B248" s="216"/>
      <c r="C248" s="68" t="s">
        <v>484</v>
      </c>
      <c r="D248" s="64"/>
      <c r="E248" s="54" t="s">
        <v>400</v>
      </c>
      <c r="F248" s="206"/>
    </row>
    <row r="249" spans="1:6" x14ac:dyDescent="0.15">
      <c r="A249" s="49">
        <v>240</v>
      </c>
      <c r="B249" s="216"/>
      <c r="C249" s="68" t="s">
        <v>473</v>
      </c>
      <c r="D249" s="64"/>
      <c r="E249" s="54" t="s">
        <v>400</v>
      </c>
      <c r="F249" s="206"/>
    </row>
    <row r="250" spans="1:6" x14ac:dyDescent="0.15">
      <c r="A250" s="49">
        <v>241</v>
      </c>
      <c r="B250" s="216"/>
      <c r="C250" s="68" t="s">
        <v>371</v>
      </c>
      <c r="D250" s="64"/>
      <c r="E250" s="54" t="s">
        <v>400</v>
      </c>
      <c r="F250" s="206"/>
    </row>
    <row r="251" spans="1:6" x14ac:dyDescent="0.15">
      <c r="A251" s="49">
        <v>242</v>
      </c>
      <c r="B251" s="216"/>
      <c r="C251" s="68" t="s">
        <v>372</v>
      </c>
      <c r="D251" s="64"/>
      <c r="E251" s="54" t="s">
        <v>400</v>
      </c>
      <c r="F251" s="206"/>
    </row>
    <row r="252" spans="1:6" x14ac:dyDescent="0.15">
      <c r="A252" s="49">
        <v>243</v>
      </c>
      <c r="B252" s="216"/>
      <c r="C252" s="68" t="s">
        <v>315</v>
      </c>
      <c r="D252" s="64"/>
      <c r="E252" s="54" t="s">
        <v>400</v>
      </c>
      <c r="F252" s="206"/>
    </row>
    <row r="253" spans="1:6" x14ac:dyDescent="0.15">
      <c r="A253" s="49">
        <v>244</v>
      </c>
      <c r="B253" s="216"/>
      <c r="C253" s="81" t="s">
        <v>316</v>
      </c>
      <c r="D253" s="104"/>
      <c r="E253" s="105" t="s">
        <v>400</v>
      </c>
      <c r="F253" s="207"/>
    </row>
    <row r="254" spans="1:6" x14ac:dyDescent="0.15">
      <c r="A254" s="49">
        <v>245</v>
      </c>
      <c r="B254" s="216"/>
      <c r="C254" s="71" t="s">
        <v>317</v>
      </c>
      <c r="D254" s="95" t="e">
        <f>ROUND(100-D255-D256,1)</f>
        <v>#DIV/0!</v>
      </c>
      <c r="E254" s="217" t="s">
        <v>528</v>
      </c>
      <c r="F254" s="218"/>
    </row>
    <row r="255" spans="1:6" x14ac:dyDescent="0.15">
      <c r="A255" s="49">
        <v>246</v>
      </c>
      <c r="B255" s="216"/>
      <c r="C255" s="68" t="s">
        <v>318</v>
      </c>
      <c r="D255" s="67" t="e">
        <f>ROUND(D244*4*100/D243,1)</f>
        <v>#DIV/0!</v>
      </c>
      <c r="E255" s="217"/>
      <c r="F255" s="218"/>
    </row>
    <row r="256" spans="1:6" x14ac:dyDescent="0.15">
      <c r="A256" s="49">
        <v>247</v>
      </c>
      <c r="B256" s="216"/>
      <c r="C256" s="68" t="s">
        <v>319</v>
      </c>
      <c r="D256" s="67" t="e">
        <f>ROUND(D245*9*100/D243,1)</f>
        <v>#DIV/0!</v>
      </c>
      <c r="E256" s="221"/>
      <c r="F256" s="222"/>
    </row>
    <row r="257" spans="1:6" ht="13.5" customHeight="1" x14ac:dyDescent="0.15">
      <c r="A257" s="49">
        <v>248</v>
      </c>
      <c r="B257" s="216"/>
      <c r="C257" s="69" t="s">
        <v>421</v>
      </c>
      <c r="D257" s="66">
        <f>D237</f>
        <v>0</v>
      </c>
      <c r="E257" s="227" t="s">
        <v>415</v>
      </c>
      <c r="F257" s="228"/>
    </row>
    <row r="258" spans="1:6" x14ac:dyDescent="0.15">
      <c r="A258" s="49">
        <v>249</v>
      </c>
      <c r="B258" s="216"/>
      <c r="C258" s="69" t="s">
        <v>474</v>
      </c>
      <c r="D258" s="66">
        <f t="shared" ref="D258:D259" si="1">D238</f>
        <v>0</v>
      </c>
      <c r="E258" s="229"/>
      <c r="F258" s="230"/>
    </row>
    <row r="259" spans="1:6" x14ac:dyDescent="0.15">
      <c r="A259" s="49">
        <v>250</v>
      </c>
      <c r="B259" s="216"/>
      <c r="C259" s="69" t="s">
        <v>475</v>
      </c>
      <c r="D259" s="66">
        <f t="shared" si="1"/>
        <v>0</v>
      </c>
      <c r="E259" s="231"/>
      <c r="F259" s="232"/>
    </row>
    <row r="260" spans="1:6" x14ac:dyDescent="0.15">
      <c r="A260" s="49">
        <v>251</v>
      </c>
      <c r="B260" s="216"/>
      <c r="C260" s="69" t="s">
        <v>320</v>
      </c>
      <c r="D260" s="185"/>
      <c r="E260" s="51" t="s">
        <v>400</v>
      </c>
      <c r="F260" s="43"/>
    </row>
    <row r="261" spans="1:6" x14ac:dyDescent="0.15">
      <c r="A261" s="49">
        <v>252</v>
      </c>
      <c r="B261" s="216"/>
      <c r="C261" s="69" t="s">
        <v>476</v>
      </c>
      <c r="D261" s="185"/>
      <c r="E261" s="51" t="s">
        <v>400</v>
      </c>
      <c r="F261" s="43"/>
    </row>
    <row r="262" spans="1:6" x14ac:dyDescent="0.15">
      <c r="A262" s="58">
        <v>253</v>
      </c>
      <c r="B262" s="211"/>
      <c r="C262" s="93" t="s">
        <v>477</v>
      </c>
      <c r="D262" s="185"/>
      <c r="E262" s="60" t="s">
        <v>400</v>
      </c>
      <c r="F262" s="89"/>
    </row>
    <row r="263" spans="1:6" ht="13.5" customHeight="1" x14ac:dyDescent="0.15">
      <c r="A263" s="84">
        <v>254</v>
      </c>
      <c r="B263" s="210" t="s">
        <v>322</v>
      </c>
      <c r="C263" s="85" t="s">
        <v>161</v>
      </c>
      <c r="D263" s="102"/>
      <c r="E263" s="103" t="s">
        <v>400</v>
      </c>
      <c r="F263" s="233" t="s">
        <v>552</v>
      </c>
    </row>
    <row r="264" spans="1:6" x14ac:dyDescent="0.15">
      <c r="A264" s="49">
        <v>255</v>
      </c>
      <c r="B264" s="216"/>
      <c r="C264" s="68" t="s">
        <v>143</v>
      </c>
      <c r="D264" s="63"/>
      <c r="E264" s="54" t="s">
        <v>400</v>
      </c>
      <c r="F264" s="224"/>
    </row>
    <row r="265" spans="1:6" x14ac:dyDescent="0.15">
      <c r="A265" s="49">
        <v>256</v>
      </c>
      <c r="B265" s="216"/>
      <c r="C265" s="68" t="s">
        <v>144</v>
      </c>
      <c r="D265" s="63"/>
      <c r="E265" s="54" t="s">
        <v>400</v>
      </c>
      <c r="F265" s="224"/>
    </row>
    <row r="266" spans="1:6" x14ac:dyDescent="0.15">
      <c r="A266" s="49">
        <v>257</v>
      </c>
      <c r="B266" s="216"/>
      <c r="C266" s="68" t="s">
        <v>313</v>
      </c>
      <c r="D266" s="64"/>
      <c r="E266" s="54" t="s">
        <v>400</v>
      </c>
      <c r="F266" s="224"/>
    </row>
    <row r="267" spans="1:6" x14ac:dyDescent="0.15">
      <c r="A267" s="49">
        <v>258</v>
      </c>
      <c r="B267" s="216"/>
      <c r="C267" s="68" t="s">
        <v>314</v>
      </c>
      <c r="D267" s="64"/>
      <c r="E267" s="54" t="s">
        <v>400</v>
      </c>
      <c r="F267" s="224"/>
    </row>
    <row r="268" spans="1:6" x14ac:dyDescent="0.15">
      <c r="A268" s="49">
        <v>259</v>
      </c>
      <c r="B268" s="216"/>
      <c r="C268" s="68" t="s">
        <v>484</v>
      </c>
      <c r="D268" s="64"/>
      <c r="E268" s="54" t="s">
        <v>400</v>
      </c>
      <c r="F268" s="224"/>
    </row>
    <row r="269" spans="1:6" x14ac:dyDescent="0.15">
      <c r="A269" s="49">
        <v>260</v>
      </c>
      <c r="B269" s="216"/>
      <c r="C269" s="68" t="s">
        <v>504</v>
      </c>
      <c r="D269" s="64"/>
      <c r="E269" s="54" t="s">
        <v>400</v>
      </c>
      <c r="F269" s="224"/>
    </row>
    <row r="270" spans="1:6" x14ac:dyDescent="0.15">
      <c r="A270" s="49">
        <v>261</v>
      </c>
      <c r="B270" s="216"/>
      <c r="C270" s="68" t="s">
        <v>371</v>
      </c>
      <c r="D270" s="64"/>
      <c r="E270" s="54" t="s">
        <v>400</v>
      </c>
      <c r="F270" s="224"/>
    </row>
    <row r="271" spans="1:6" x14ac:dyDescent="0.15">
      <c r="A271" s="49">
        <v>262</v>
      </c>
      <c r="B271" s="216"/>
      <c r="C271" s="68" t="s">
        <v>372</v>
      </c>
      <c r="D271" s="64"/>
      <c r="E271" s="54" t="s">
        <v>400</v>
      </c>
      <c r="F271" s="224"/>
    </row>
    <row r="272" spans="1:6" x14ac:dyDescent="0.15">
      <c r="A272" s="49">
        <v>263</v>
      </c>
      <c r="B272" s="216"/>
      <c r="C272" s="68" t="s">
        <v>315</v>
      </c>
      <c r="D272" s="64"/>
      <c r="E272" s="54" t="s">
        <v>400</v>
      </c>
      <c r="F272" s="224"/>
    </row>
    <row r="273" spans="1:6" x14ac:dyDescent="0.15">
      <c r="A273" s="49">
        <v>264</v>
      </c>
      <c r="B273" s="216"/>
      <c r="C273" s="81" t="s">
        <v>316</v>
      </c>
      <c r="D273" s="104"/>
      <c r="E273" s="105" t="s">
        <v>400</v>
      </c>
      <c r="F273" s="225"/>
    </row>
    <row r="274" spans="1:6" x14ac:dyDescent="0.15">
      <c r="A274" s="49">
        <v>265</v>
      </c>
      <c r="B274" s="216"/>
      <c r="C274" s="71" t="s">
        <v>317</v>
      </c>
      <c r="D274" s="95" t="e">
        <f>ROUND(100-D275-D276,1)</f>
        <v>#DIV/0!</v>
      </c>
      <c r="E274" s="217" t="s">
        <v>528</v>
      </c>
      <c r="F274" s="218"/>
    </row>
    <row r="275" spans="1:6" x14ac:dyDescent="0.15">
      <c r="A275" s="49">
        <v>266</v>
      </c>
      <c r="B275" s="216"/>
      <c r="C275" s="68" t="s">
        <v>318</v>
      </c>
      <c r="D275" s="67" t="e">
        <f>ROUND(D264*4*100/D263,1)</f>
        <v>#DIV/0!</v>
      </c>
      <c r="E275" s="217"/>
      <c r="F275" s="218"/>
    </row>
    <row r="276" spans="1:6" x14ac:dyDescent="0.15">
      <c r="A276" s="49">
        <v>267</v>
      </c>
      <c r="B276" s="216"/>
      <c r="C276" s="68" t="s">
        <v>319</v>
      </c>
      <c r="D276" s="67" t="e">
        <f>ROUND(D265*9*100/D263,1)</f>
        <v>#DIV/0!</v>
      </c>
      <c r="E276" s="221"/>
      <c r="F276" s="222"/>
    </row>
    <row r="277" spans="1:6" ht="13.5" customHeight="1" x14ac:dyDescent="0.15">
      <c r="A277" s="49">
        <v>268</v>
      </c>
      <c r="B277" s="216"/>
      <c r="C277" s="69" t="s">
        <v>421</v>
      </c>
      <c r="D277" s="66">
        <f>D237</f>
        <v>0</v>
      </c>
      <c r="E277" s="227" t="s">
        <v>415</v>
      </c>
      <c r="F277" s="228"/>
    </row>
    <row r="278" spans="1:6" x14ac:dyDescent="0.15">
      <c r="A278" s="49">
        <v>269</v>
      </c>
      <c r="B278" s="216"/>
      <c r="C278" s="69" t="s">
        <v>474</v>
      </c>
      <c r="D278" s="66">
        <f t="shared" ref="D278:D279" si="2">D238</f>
        <v>0</v>
      </c>
      <c r="E278" s="229"/>
      <c r="F278" s="230"/>
    </row>
    <row r="279" spans="1:6" x14ac:dyDescent="0.15">
      <c r="A279" s="49">
        <v>270</v>
      </c>
      <c r="B279" s="216"/>
      <c r="C279" s="69" t="s">
        <v>475</v>
      </c>
      <c r="D279" s="66">
        <f t="shared" si="2"/>
        <v>0</v>
      </c>
      <c r="E279" s="231"/>
      <c r="F279" s="232"/>
    </row>
    <row r="280" spans="1:6" x14ac:dyDescent="0.15">
      <c r="A280" s="49">
        <v>271</v>
      </c>
      <c r="B280" s="216"/>
      <c r="C280" s="69" t="s">
        <v>320</v>
      </c>
      <c r="D280" s="185"/>
      <c r="E280" s="51" t="s">
        <v>400</v>
      </c>
      <c r="F280" s="43"/>
    </row>
    <row r="281" spans="1:6" x14ac:dyDescent="0.15">
      <c r="A281" s="49">
        <v>272</v>
      </c>
      <c r="B281" s="216"/>
      <c r="C281" s="69" t="s">
        <v>476</v>
      </c>
      <c r="D281" s="185"/>
      <c r="E281" s="51" t="s">
        <v>400</v>
      </c>
      <c r="F281" s="43"/>
    </row>
    <row r="282" spans="1:6" x14ac:dyDescent="0.15">
      <c r="A282" s="58">
        <v>273</v>
      </c>
      <c r="B282" s="211"/>
      <c r="C282" s="93" t="s">
        <v>477</v>
      </c>
      <c r="D282" s="185"/>
      <c r="E282" s="60" t="s">
        <v>400</v>
      </c>
      <c r="F282" s="89"/>
    </row>
    <row r="283" spans="1:6" x14ac:dyDescent="0.15">
      <c r="A283" s="84">
        <v>274</v>
      </c>
      <c r="B283" s="210" t="s">
        <v>323</v>
      </c>
      <c r="C283" s="85" t="s">
        <v>416</v>
      </c>
      <c r="D283" s="86"/>
      <c r="E283" s="87" t="s">
        <v>405</v>
      </c>
      <c r="F283" s="88" t="s">
        <v>521</v>
      </c>
    </row>
    <row r="284" spans="1:6" ht="22.5" x14ac:dyDescent="0.15">
      <c r="A284" s="58">
        <v>275</v>
      </c>
      <c r="B284" s="211"/>
      <c r="C284" s="81" t="s">
        <v>324</v>
      </c>
      <c r="D284" s="82"/>
      <c r="E284" s="60" t="s">
        <v>400</v>
      </c>
      <c r="F284" s="106" t="s">
        <v>553</v>
      </c>
    </row>
    <row r="285" spans="1:6" x14ac:dyDescent="0.15">
      <c r="A285" s="84">
        <v>276</v>
      </c>
      <c r="B285" s="110" t="s">
        <v>325</v>
      </c>
      <c r="C285" s="85" t="s">
        <v>231</v>
      </c>
      <c r="D285" s="86"/>
      <c r="E285" s="87" t="s">
        <v>231</v>
      </c>
      <c r="F285" s="162" t="s">
        <v>539</v>
      </c>
    </row>
    <row r="286" spans="1:6" x14ac:dyDescent="0.15">
      <c r="A286" s="49">
        <v>277</v>
      </c>
      <c r="B286" s="215" t="s">
        <v>326</v>
      </c>
      <c r="C286" s="68" t="s">
        <v>367</v>
      </c>
      <c r="D286" s="62"/>
      <c r="E286" s="51" t="s">
        <v>231</v>
      </c>
      <c r="F286" s="43"/>
    </row>
    <row r="287" spans="1:6" x14ac:dyDescent="0.15">
      <c r="A287" s="49">
        <v>278</v>
      </c>
      <c r="B287" s="216"/>
      <c r="C287" s="68" t="s">
        <v>368</v>
      </c>
      <c r="D287" s="62"/>
      <c r="E287" s="51" t="s">
        <v>231</v>
      </c>
      <c r="F287" s="43"/>
    </row>
    <row r="288" spans="1:6" x14ac:dyDescent="0.15">
      <c r="A288" s="49">
        <v>279</v>
      </c>
      <c r="B288" s="216"/>
      <c r="C288" s="68" t="s">
        <v>369</v>
      </c>
      <c r="D288" s="62"/>
      <c r="E288" s="51" t="s">
        <v>231</v>
      </c>
      <c r="F288" s="43"/>
    </row>
    <row r="289" spans="1:6" x14ac:dyDescent="0.15">
      <c r="A289" s="49">
        <v>280</v>
      </c>
      <c r="B289" s="216"/>
      <c r="C289" s="68" t="s">
        <v>481</v>
      </c>
      <c r="D289" s="62"/>
      <c r="E289" s="51" t="s">
        <v>231</v>
      </c>
      <c r="F289" s="43"/>
    </row>
    <row r="290" spans="1:6" x14ac:dyDescent="0.15">
      <c r="A290" s="49">
        <v>281</v>
      </c>
      <c r="B290" s="216"/>
      <c r="C290" s="68" t="s">
        <v>327</v>
      </c>
      <c r="D290" s="62"/>
      <c r="E290" s="51" t="s">
        <v>231</v>
      </c>
      <c r="F290" s="43"/>
    </row>
    <row r="291" spans="1:6" x14ac:dyDescent="0.15">
      <c r="A291" s="58">
        <v>282</v>
      </c>
      <c r="B291" s="211"/>
      <c r="C291" s="81" t="s">
        <v>328</v>
      </c>
      <c r="D291" s="62"/>
      <c r="E291" s="60" t="s">
        <v>400</v>
      </c>
      <c r="F291" s="89" t="s">
        <v>407</v>
      </c>
    </row>
    <row r="292" spans="1:6" x14ac:dyDescent="0.15">
      <c r="A292" s="84">
        <v>283</v>
      </c>
      <c r="B292" s="110" t="s">
        <v>329</v>
      </c>
      <c r="C292" s="85" t="s">
        <v>231</v>
      </c>
      <c r="D292" s="86"/>
      <c r="E292" s="87" t="s">
        <v>231</v>
      </c>
      <c r="F292" s="235" t="s">
        <v>581</v>
      </c>
    </row>
    <row r="293" spans="1:6" ht="14.25" customHeight="1" x14ac:dyDescent="0.15">
      <c r="A293" s="49">
        <v>284</v>
      </c>
      <c r="B293" s="215" t="s">
        <v>330</v>
      </c>
      <c r="C293" s="68" t="s">
        <v>364</v>
      </c>
      <c r="D293" s="62"/>
      <c r="E293" s="51" t="s">
        <v>400</v>
      </c>
      <c r="F293" s="195"/>
    </row>
    <row r="294" spans="1:6" ht="14.25" customHeight="1" x14ac:dyDescent="0.15">
      <c r="A294" s="49">
        <v>285</v>
      </c>
      <c r="B294" s="216"/>
      <c r="C294" s="68" t="s">
        <v>478</v>
      </c>
      <c r="D294" s="185"/>
      <c r="E294" s="51" t="s">
        <v>400</v>
      </c>
      <c r="F294" s="195"/>
    </row>
    <row r="295" spans="1:6" ht="14.25" customHeight="1" x14ac:dyDescent="0.15">
      <c r="A295" s="49">
        <v>286</v>
      </c>
      <c r="B295" s="216"/>
      <c r="C295" s="68" t="s">
        <v>331</v>
      </c>
      <c r="D295" s="185"/>
      <c r="E295" s="51" t="s">
        <v>400</v>
      </c>
      <c r="F295" s="195"/>
    </row>
    <row r="296" spans="1:6" ht="14.25" customHeight="1" x14ac:dyDescent="0.15">
      <c r="A296" s="49">
        <v>287</v>
      </c>
      <c r="B296" s="216"/>
      <c r="C296" s="68" t="s">
        <v>479</v>
      </c>
      <c r="D296" s="185"/>
      <c r="E296" s="51" t="s">
        <v>400</v>
      </c>
      <c r="F296" s="195"/>
    </row>
    <row r="297" spans="1:6" ht="14.25" customHeight="1" x14ac:dyDescent="0.15">
      <c r="A297" s="49">
        <v>288</v>
      </c>
      <c r="B297" s="216"/>
      <c r="C297" s="68" t="s">
        <v>332</v>
      </c>
      <c r="D297" s="185"/>
      <c r="E297" s="51" t="s">
        <v>400</v>
      </c>
      <c r="F297" s="195"/>
    </row>
    <row r="298" spans="1:6" ht="14.25" customHeight="1" x14ac:dyDescent="0.15">
      <c r="A298" s="58">
        <v>289</v>
      </c>
      <c r="B298" s="211"/>
      <c r="C298" s="81" t="s">
        <v>479</v>
      </c>
      <c r="D298" s="185"/>
      <c r="E298" s="60" t="s">
        <v>400</v>
      </c>
      <c r="F298" s="236"/>
    </row>
    <row r="299" spans="1:6" x14ac:dyDescent="0.15">
      <c r="A299" s="84">
        <v>290</v>
      </c>
      <c r="B299" s="210" t="s">
        <v>333</v>
      </c>
      <c r="C299" s="85" t="s">
        <v>214</v>
      </c>
      <c r="D299" s="86"/>
      <c r="E299" s="87" t="s">
        <v>231</v>
      </c>
      <c r="F299" s="88"/>
    </row>
    <row r="300" spans="1:6" x14ac:dyDescent="0.15">
      <c r="A300" s="49">
        <v>291</v>
      </c>
      <c r="B300" s="216"/>
      <c r="C300" s="68" t="s">
        <v>480</v>
      </c>
      <c r="D300" s="62"/>
      <c r="E300" s="51" t="s">
        <v>231</v>
      </c>
      <c r="F300" s="43"/>
    </row>
    <row r="301" spans="1:6" x14ac:dyDescent="0.15">
      <c r="A301" s="49">
        <v>292</v>
      </c>
      <c r="B301" s="216"/>
      <c r="C301" s="68" t="s">
        <v>216</v>
      </c>
      <c r="D301" s="62"/>
      <c r="E301" s="51" t="s">
        <v>231</v>
      </c>
      <c r="F301" s="43"/>
    </row>
    <row r="302" spans="1:6" x14ac:dyDescent="0.15">
      <c r="A302" s="49">
        <v>293</v>
      </c>
      <c r="B302" s="216"/>
      <c r="C302" s="68" t="s">
        <v>217</v>
      </c>
      <c r="D302" s="62"/>
      <c r="E302" s="51" t="s">
        <v>231</v>
      </c>
      <c r="F302" s="43"/>
    </row>
    <row r="303" spans="1:6" x14ac:dyDescent="0.15">
      <c r="A303" s="58">
        <v>294</v>
      </c>
      <c r="B303" s="211"/>
      <c r="C303" s="81" t="s">
        <v>328</v>
      </c>
      <c r="D303" s="82"/>
      <c r="E303" s="60" t="s">
        <v>400</v>
      </c>
      <c r="F303" s="89" t="s">
        <v>407</v>
      </c>
    </row>
    <row r="304" spans="1:6" x14ac:dyDescent="0.15">
      <c r="A304" s="75">
        <v>295</v>
      </c>
      <c r="B304" s="76" t="s">
        <v>343</v>
      </c>
      <c r="C304" s="77" t="s">
        <v>231</v>
      </c>
      <c r="D304" s="78"/>
      <c r="E304" s="79" t="s">
        <v>231</v>
      </c>
      <c r="F304" s="107"/>
    </row>
    <row r="305" spans="1:6" x14ac:dyDescent="0.15">
      <c r="A305" s="84">
        <v>296</v>
      </c>
      <c r="B305" s="110" t="s">
        <v>334</v>
      </c>
      <c r="C305" s="85" t="s">
        <v>231</v>
      </c>
      <c r="D305" s="86"/>
      <c r="E305" s="87" t="s">
        <v>231</v>
      </c>
      <c r="F305" s="88"/>
    </row>
    <row r="306" spans="1:6" x14ac:dyDescent="0.15">
      <c r="A306" s="49">
        <v>297</v>
      </c>
      <c r="B306" s="215" t="s">
        <v>335</v>
      </c>
      <c r="C306" s="68" t="s">
        <v>370</v>
      </c>
      <c r="D306" s="62"/>
      <c r="E306" s="51" t="s">
        <v>231</v>
      </c>
      <c r="F306" s="43"/>
    </row>
    <row r="307" spans="1:6" x14ac:dyDescent="0.15">
      <c r="A307" s="49">
        <v>298</v>
      </c>
      <c r="B307" s="216"/>
      <c r="C307" s="68" t="s">
        <v>336</v>
      </c>
      <c r="D307" s="62"/>
      <c r="E307" s="51" t="s">
        <v>231</v>
      </c>
      <c r="F307" s="43"/>
    </row>
    <row r="308" spans="1:6" x14ac:dyDescent="0.15">
      <c r="A308" s="49">
        <v>299</v>
      </c>
      <c r="B308" s="216"/>
      <c r="C308" s="68" t="s">
        <v>337</v>
      </c>
      <c r="D308" s="62"/>
      <c r="E308" s="51" t="s">
        <v>231</v>
      </c>
      <c r="F308" s="43"/>
    </row>
    <row r="309" spans="1:6" x14ac:dyDescent="0.15">
      <c r="A309" s="49">
        <v>300</v>
      </c>
      <c r="B309" s="216"/>
      <c r="C309" s="68" t="s">
        <v>338</v>
      </c>
      <c r="D309" s="62"/>
      <c r="E309" s="51" t="s">
        <v>231</v>
      </c>
      <c r="F309" s="43"/>
    </row>
    <row r="310" spans="1:6" x14ac:dyDescent="0.15">
      <c r="A310" s="58">
        <v>301</v>
      </c>
      <c r="B310" s="211"/>
      <c r="C310" s="81" t="s">
        <v>328</v>
      </c>
      <c r="D310" s="62"/>
      <c r="E310" s="60" t="s">
        <v>400</v>
      </c>
      <c r="F310" s="89" t="s">
        <v>407</v>
      </c>
    </row>
    <row r="311" spans="1:6" x14ac:dyDescent="0.15">
      <c r="A311" s="84">
        <v>302</v>
      </c>
      <c r="B311" s="110" t="s">
        <v>339</v>
      </c>
      <c r="C311" s="85" t="s">
        <v>231</v>
      </c>
      <c r="D311" s="86"/>
      <c r="E311" s="87" t="s">
        <v>231</v>
      </c>
      <c r="F311" s="88"/>
    </row>
    <row r="312" spans="1:6" x14ac:dyDescent="0.15">
      <c r="A312" s="49">
        <v>303</v>
      </c>
      <c r="B312" s="215" t="s">
        <v>340</v>
      </c>
      <c r="C312" s="68" t="s">
        <v>341</v>
      </c>
      <c r="D312" s="62"/>
      <c r="E312" s="51" t="s">
        <v>231</v>
      </c>
      <c r="F312" s="43"/>
    </row>
    <row r="313" spans="1:6" x14ac:dyDescent="0.15">
      <c r="A313" s="49">
        <v>304</v>
      </c>
      <c r="B313" s="216"/>
      <c r="C313" s="68" t="s">
        <v>342</v>
      </c>
      <c r="D313" s="62"/>
      <c r="E313" s="51" t="s">
        <v>231</v>
      </c>
      <c r="F313" s="43"/>
    </row>
    <row r="314" spans="1:6" x14ac:dyDescent="0.15">
      <c r="A314" s="58">
        <v>305</v>
      </c>
      <c r="B314" s="211"/>
      <c r="C314" s="81" t="s">
        <v>232</v>
      </c>
      <c r="D314" s="62"/>
      <c r="E314" s="60" t="s">
        <v>400</v>
      </c>
      <c r="F314" s="89" t="s">
        <v>407</v>
      </c>
    </row>
    <row r="315" spans="1:6" x14ac:dyDescent="0.15">
      <c r="A315" s="84">
        <v>306</v>
      </c>
      <c r="B315" s="110" t="s">
        <v>344</v>
      </c>
      <c r="C315" s="85" t="s">
        <v>231</v>
      </c>
      <c r="D315" s="86"/>
      <c r="E315" s="87" t="s">
        <v>231</v>
      </c>
      <c r="F315" s="88"/>
    </row>
    <row r="316" spans="1:6" x14ac:dyDescent="0.15">
      <c r="A316" s="49">
        <v>307</v>
      </c>
      <c r="B316" s="215" t="s">
        <v>419</v>
      </c>
      <c r="C316" s="68" t="s">
        <v>345</v>
      </c>
      <c r="D316" s="62"/>
      <c r="E316" s="51" t="s">
        <v>400</v>
      </c>
      <c r="F316" s="234" t="s">
        <v>420</v>
      </c>
    </row>
    <row r="317" spans="1:6" x14ac:dyDescent="0.15">
      <c r="A317" s="49">
        <v>308</v>
      </c>
      <c r="B317" s="223"/>
      <c r="C317" s="68" t="s">
        <v>346</v>
      </c>
      <c r="D317" s="62"/>
      <c r="E317" s="51" t="s">
        <v>400</v>
      </c>
      <c r="F317" s="199"/>
    </row>
    <row r="318" spans="1:6" x14ac:dyDescent="0.15">
      <c r="A318" s="49">
        <v>309</v>
      </c>
      <c r="B318" s="113" t="s">
        <v>363</v>
      </c>
      <c r="C318" s="68" t="s">
        <v>231</v>
      </c>
      <c r="D318" s="62"/>
      <c r="E318" s="51" t="s">
        <v>231</v>
      </c>
      <c r="F318" s="43"/>
    </row>
    <row r="319" spans="1:6" x14ac:dyDescent="0.15">
      <c r="A319" s="49">
        <v>310</v>
      </c>
      <c r="B319" s="215" t="s">
        <v>347</v>
      </c>
      <c r="C319" s="68" t="s">
        <v>348</v>
      </c>
      <c r="D319" s="62"/>
      <c r="E319" s="51" t="s">
        <v>231</v>
      </c>
      <c r="F319" s="43"/>
    </row>
    <row r="320" spans="1:6" x14ac:dyDescent="0.15">
      <c r="A320" s="49">
        <v>311</v>
      </c>
      <c r="B320" s="216"/>
      <c r="C320" s="68" t="s">
        <v>349</v>
      </c>
      <c r="D320" s="62"/>
      <c r="E320" s="51" t="s">
        <v>231</v>
      </c>
      <c r="F320" s="43"/>
    </row>
    <row r="321" spans="1:6" x14ac:dyDescent="0.15">
      <c r="A321" s="58">
        <v>312</v>
      </c>
      <c r="B321" s="211"/>
      <c r="C321" s="81" t="s">
        <v>350</v>
      </c>
      <c r="D321" s="82"/>
      <c r="E321" s="60" t="s">
        <v>400</v>
      </c>
      <c r="F321" s="89" t="s">
        <v>407</v>
      </c>
    </row>
    <row r="322" spans="1:6" ht="13.5" customHeight="1" x14ac:dyDescent="0.15">
      <c r="A322" s="47">
        <v>313</v>
      </c>
      <c r="B322" s="216" t="s">
        <v>351</v>
      </c>
      <c r="C322" s="71" t="s">
        <v>352</v>
      </c>
      <c r="D322" s="61"/>
      <c r="E322" s="48" t="s">
        <v>400</v>
      </c>
      <c r="F322" s="224" t="s">
        <v>540</v>
      </c>
    </row>
    <row r="323" spans="1:6" x14ac:dyDescent="0.15">
      <c r="A323" s="49">
        <v>314</v>
      </c>
      <c r="B323" s="216"/>
      <c r="C323" s="68" t="s">
        <v>94</v>
      </c>
      <c r="D323" s="62"/>
      <c r="E323" s="51" t="s">
        <v>400</v>
      </c>
      <c r="F323" s="224"/>
    </row>
    <row r="324" spans="1:6" x14ac:dyDescent="0.15">
      <c r="A324" s="49">
        <v>315</v>
      </c>
      <c r="B324" s="216"/>
      <c r="C324" s="68" t="s">
        <v>95</v>
      </c>
      <c r="D324" s="62"/>
      <c r="E324" s="51" t="s">
        <v>400</v>
      </c>
      <c r="F324" s="224"/>
    </row>
    <row r="325" spans="1:6" ht="24.75" thickBot="1" x14ac:dyDescent="0.2">
      <c r="A325" s="58">
        <v>316</v>
      </c>
      <c r="B325" s="245"/>
      <c r="C325" s="70" t="s">
        <v>417</v>
      </c>
      <c r="D325" s="65"/>
      <c r="E325" s="60" t="s">
        <v>400</v>
      </c>
      <c r="F325" s="225"/>
    </row>
  </sheetData>
  <mergeCells count="76">
    <mergeCell ref="B319:B321"/>
    <mergeCell ref="B322:B325"/>
    <mergeCell ref="B286:B291"/>
    <mergeCell ref="B293:B298"/>
    <mergeCell ref="B299:B303"/>
    <mergeCell ref="B306:B310"/>
    <mergeCell ref="B312:B314"/>
    <mergeCell ref="B316:B317"/>
    <mergeCell ref="E136:F136"/>
    <mergeCell ref="B98:B104"/>
    <mergeCell ref="F14:F15"/>
    <mergeCell ref="B283:B284"/>
    <mergeCell ref="B107:B160"/>
    <mergeCell ref="B161:B169"/>
    <mergeCell ref="B170:B172"/>
    <mergeCell ref="B173:B174"/>
    <mergeCell ref="B175:B177"/>
    <mergeCell ref="B178:B198"/>
    <mergeCell ref="B199:B203"/>
    <mergeCell ref="B205:B222"/>
    <mergeCell ref="B223:B242"/>
    <mergeCell ref="B243:B262"/>
    <mergeCell ref="B263:B282"/>
    <mergeCell ref="B41:B45"/>
    <mergeCell ref="F190:F198"/>
    <mergeCell ref="F178:F182"/>
    <mergeCell ref="F137:F141"/>
    <mergeCell ref="F143:F147"/>
    <mergeCell ref="F149:F153"/>
    <mergeCell ref="E170:F170"/>
    <mergeCell ref="E154:F160"/>
    <mergeCell ref="E148:F148"/>
    <mergeCell ref="E142:F142"/>
    <mergeCell ref="F165:F169"/>
    <mergeCell ref="F183:F189"/>
    <mergeCell ref="F322:F325"/>
    <mergeCell ref="F199:F203"/>
    <mergeCell ref="F205:F207"/>
    <mergeCell ref="F208:F222"/>
    <mergeCell ref="F223:F233"/>
    <mergeCell ref="F237:F242"/>
    <mergeCell ref="E274:F276"/>
    <mergeCell ref="E277:F279"/>
    <mergeCell ref="F263:F273"/>
    <mergeCell ref="F316:F317"/>
    <mergeCell ref="E254:F256"/>
    <mergeCell ref="E257:F259"/>
    <mergeCell ref="E234:F236"/>
    <mergeCell ref="F243:F253"/>
    <mergeCell ref="F292:F298"/>
    <mergeCell ref="B12:B15"/>
    <mergeCell ref="B18:B22"/>
    <mergeCell ref="B23:B29"/>
    <mergeCell ref="B30:B31"/>
    <mergeCell ref="B32:B40"/>
    <mergeCell ref="F25:F26"/>
    <mergeCell ref="F32:F39"/>
    <mergeCell ref="F70:F93"/>
    <mergeCell ref="F67:F68"/>
    <mergeCell ref="B105:B106"/>
    <mergeCell ref="F98:F100"/>
    <mergeCell ref="B56:B64"/>
    <mergeCell ref="B65:B69"/>
    <mergeCell ref="B70:B97"/>
    <mergeCell ref="E94:F97"/>
    <mergeCell ref="E103:F103"/>
    <mergeCell ref="B47:B55"/>
    <mergeCell ref="F113:F117"/>
    <mergeCell ref="F119:F123"/>
    <mergeCell ref="F125:F129"/>
    <mergeCell ref="F131:F135"/>
    <mergeCell ref="F107:F111"/>
    <mergeCell ref="E130:F130"/>
    <mergeCell ref="E124:F124"/>
    <mergeCell ref="E118:F118"/>
    <mergeCell ref="E112:F112"/>
  </mergeCells>
  <phoneticPr fontId="2"/>
  <conditionalFormatting sqref="D103:D104 D112 D168 D274:D279 D254:D259 D234:D239 D94:D97 D154:D160 D148 D142 D136 D130 D124 D118 D170">
    <cfRule type="containsBlanks" dxfId="113" priority="144">
      <formula>LEN(TRIM(D94))=0</formula>
    </cfRule>
  </conditionalFormatting>
  <conditionalFormatting sqref="F24">
    <cfRule type="expression" dxfId="112" priority="133">
      <formula>AND($D$23="その他",$D$24="")</formula>
    </cfRule>
  </conditionalFormatting>
  <conditionalFormatting sqref="D30 D46 D105 D10:D17">
    <cfRule type="containsBlanks" dxfId="111" priority="143">
      <formula>LEN(TRIM(D10))=0</formula>
    </cfRule>
  </conditionalFormatting>
  <conditionalFormatting sqref="D18 D23 D25:D29 D98:D100 D161:D164 D173 D283:D285 D292 D299:D302 D311 D315 D322:D324 D204:D233 D243:D253 D263:D273 D304:D305">
    <cfRule type="containsBlanks" dxfId="110" priority="131">
      <formula>LEN(TRIM(D18))=0</formula>
    </cfRule>
  </conditionalFormatting>
  <conditionalFormatting sqref="D19:D21">
    <cfRule type="expression" dxfId="109" priority="119">
      <formula>AND($D$18="有",$D19="")</formula>
    </cfRule>
  </conditionalFormatting>
  <conditionalFormatting sqref="D31:D38 D40:D44">
    <cfRule type="expression" dxfId="108" priority="118">
      <formula>AND($D$30="有",$D31="")</formula>
    </cfRule>
  </conditionalFormatting>
  <conditionalFormatting sqref="D47:D54 D56:D63">
    <cfRule type="expression" dxfId="107" priority="117">
      <formula>AND($D$46="委託",$D47="")</formula>
    </cfRule>
  </conditionalFormatting>
  <conditionalFormatting sqref="D286:D290">
    <cfRule type="expression" dxfId="106" priority="116">
      <formula>AND($D$285="有",$D286="")</formula>
    </cfRule>
  </conditionalFormatting>
  <conditionalFormatting sqref="D306:D309">
    <cfRule type="expression" dxfId="105" priority="114">
      <formula>AND($D$305="有",$D306="")</formula>
    </cfRule>
  </conditionalFormatting>
  <conditionalFormatting sqref="D312:D313">
    <cfRule type="expression" dxfId="104" priority="113">
      <formula>AND($D$311="有",$D312="")</formula>
    </cfRule>
  </conditionalFormatting>
  <conditionalFormatting sqref="D316:D320">
    <cfRule type="expression" dxfId="103" priority="112">
      <formula>AND($D$315="有",$D316="")</formula>
    </cfRule>
  </conditionalFormatting>
  <conditionalFormatting sqref="D22">
    <cfRule type="expression" dxfId="102" priority="108">
      <formula>AND($D$18="有",$D$22="")</formula>
    </cfRule>
  </conditionalFormatting>
  <conditionalFormatting sqref="D24">
    <cfRule type="expression" dxfId="101" priority="107">
      <formula>AND($D$23="その他",$D$24="")</formula>
    </cfRule>
  </conditionalFormatting>
  <conditionalFormatting sqref="D39">
    <cfRule type="expression" dxfId="100" priority="106">
      <formula>AND($D$30="有",$D$39="")</formula>
    </cfRule>
  </conditionalFormatting>
  <conditionalFormatting sqref="D45">
    <cfRule type="expression" dxfId="99" priority="105">
      <formula>AND($D$30="有",$D$45="")</formula>
    </cfRule>
  </conditionalFormatting>
  <conditionalFormatting sqref="D64">
    <cfRule type="expression" dxfId="98" priority="104">
      <formula>AND($D$46="委託",$D$64="")</formula>
    </cfRule>
  </conditionalFormatting>
  <conditionalFormatting sqref="D67">
    <cfRule type="expression" dxfId="97" priority="103">
      <formula>AND($D$66="管理栄養士",$D$67="")</formula>
    </cfRule>
  </conditionalFormatting>
  <conditionalFormatting sqref="D68">
    <cfRule type="expression" dxfId="96" priority="102">
      <formula>AND($D$66="栄養士",$D$68="")</formula>
    </cfRule>
  </conditionalFormatting>
  <conditionalFormatting sqref="D199 D201:D202">
    <cfRule type="containsBlanks" dxfId="95" priority="100">
      <formula>LEN(TRIM(D199))=0</formula>
    </cfRule>
  </conditionalFormatting>
  <conditionalFormatting sqref="D203">
    <cfRule type="expression" dxfId="94" priority="99">
      <formula>AND(OR($D$201="有",$D202="有"),$D$203="")</formula>
    </cfRule>
  </conditionalFormatting>
  <conditionalFormatting sqref="D70:D93">
    <cfRule type="containsBlanks" dxfId="93" priority="98">
      <formula>LEN(TRIM(D70))=0</formula>
    </cfRule>
  </conditionalFormatting>
  <conditionalFormatting sqref="D55">
    <cfRule type="expression" dxfId="92" priority="97">
      <formula>AND($D$46="委託",$D$55="")</formula>
    </cfRule>
  </conditionalFormatting>
  <conditionalFormatting sqref="D65">
    <cfRule type="containsBlanks" dxfId="91" priority="96">
      <formula>LEN(TRIM(D65))=0</formula>
    </cfRule>
  </conditionalFormatting>
  <conditionalFormatting sqref="D178 D180 D183 D190">
    <cfRule type="containsBlanks" dxfId="90" priority="95">
      <formula>LEN(TRIM(D178))=0</formula>
    </cfRule>
  </conditionalFormatting>
  <conditionalFormatting sqref="D291">
    <cfRule type="expression" dxfId="89" priority="94">
      <formula>AND($D$285="有",$D$291="")</formula>
    </cfRule>
  </conditionalFormatting>
  <conditionalFormatting sqref="D293">
    <cfRule type="expression" dxfId="88" priority="93">
      <formula>AND($D$292="有",$D293="")</formula>
    </cfRule>
  </conditionalFormatting>
  <conditionalFormatting sqref="D303">
    <cfRule type="containsBlanks" dxfId="87" priority="92">
      <formula>LEN(TRIM(D303))=0</formula>
    </cfRule>
  </conditionalFormatting>
  <conditionalFormatting sqref="D310">
    <cfRule type="expression" dxfId="86" priority="91">
      <formula>AND($D$305="有",$D$310="")</formula>
    </cfRule>
  </conditionalFormatting>
  <conditionalFormatting sqref="D314">
    <cfRule type="expression" dxfId="85" priority="90">
      <formula>AND($D$311="有",$D$314="")</formula>
    </cfRule>
  </conditionalFormatting>
  <conditionalFormatting sqref="D321">
    <cfRule type="expression" dxfId="84" priority="89">
      <formula>AND($D$315="有",$D$321="")</formula>
    </cfRule>
  </conditionalFormatting>
  <conditionalFormatting sqref="D325">
    <cfRule type="containsBlanks" dxfId="83" priority="88">
      <formula>LEN(TRIM(D325))=0</formula>
    </cfRule>
  </conditionalFormatting>
  <conditionalFormatting sqref="D101">
    <cfRule type="containsBlanks" dxfId="82" priority="87">
      <formula>LEN(TRIM(D101))=0</formula>
    </cfRule>
  </conditionalFormatting>
  <conditionalFormatting sqref="D179">
    <cfRule type="expression" dxfId="81" priority="85">
      <formula>AND($D$178="有",$D$179="")</formula>
    </cfRule>
  </conditionalFormatting>
  <conditionalFormatting sqref="D181">
    <cfRule type="expression" dxfId="80" priority="83">
      <formula>AND($D$180="有",$D$181="")</formula>
    </cfRule>
  </conditionalFormatting>
  <conditionalFormatting sqref="D182">
    <cfRule type="expression" dxfId="79" priority="82">
      <formula>AND($D$180="有",$D$182="")</formula>
    </cfRule>
  </conditionalFormatting>
  <conditionalFormatting sqref="D184">
    <cfRule type="expression" dxfId="78" priority="81">
      <formula>AND($D$183="有",$D$184="")</formula>
    </cfRule>
  </conditionalFormatting>
  <conditionalFormatting sqref="D185">
    <cfRule type="expression" dxfId="77" priority="80">
      <formula>AND($D$183="有",$D$185="")</formula>
    </cfRule>
  </conditionalFormatting>
  <conditionalFormatting sqref="D186">
    <cfRule type="expression" dxfId="76" priority="78">
      <formula>AND($D$183="有",$D$187="")</formula>
    </cfRule>
    <cfRule type="expression" dxfId="75" priority="79">
      <formula>AND($D$183="有",$D$186="")</formula>
    </cfRule>
  </conditionalFormatting>
  <conditionalFormatting sqref="D187">
    <cfRule type="expression" dxfId="74" priority="77">
      <formula>AND($D$183="有",$D$187="")</formula>
    </cfRule>
  </conditionalFormatting>
  <conditionalFormatting sqref="D188">
    <cfRule type="expression" dxfId="73" priority="76">
      <formula>AND($D$183="有",$D$188="")</formula>
    </cfRule>
  </conditionalFormatting>
  <conditionalFormatting sqref="D191">
    <cfRule type="expression" dxfId="72" priority="75">
      <formula>AND($D$190="有",$D$191="")</formula>
    </cfRule>
  </conditionalFormatting>
  <conditionalFormatting sqref="D192">
    <cfRule type="expression" dxfId="71" priority="74">
      <formula>AND($D$190="有",$D$192="")</formula>
    </cfRule>
  </conditionalFormatting>
  <conditionalFormatting sqref="D193">
    <cfRule type="expression" dxfId="70" priority="73">
      <formula>AND($D$190="有",$D$193="")</formula>
    </cfRule>
  </conditionalFormatting>
  <conditionalFormatting sqref="D194">
    <cfRule type="expression" dxfId="69" priority="72">
      <formula>AND($D$190="有",$D$194="")</formula>
    </cfRule>
  </conditionalFormatting>
  <conditionalFormatting sqref="D195">
    <cfRule type="expression" dxfId="68" priority="71">
      <formula>AND($D$190="有",$D$195="")</formula>
    </cfRule>
  </conditionalFormatting>
  <conditionalFormatting sqref="D196">
    <cfRule type="expression" dxfId="67" priority="70">
      <formula>AND($D$190="有",$D$196="")</formula>
    </cfRule>
  </conditionalFormatting>
  <conditionalFormatting sqref="D200">
    <cfRule type="expression" dxfId="66" priority="69">
      <formula>AND($D$199="有",$D$200="")</formula>
    </cfRule>
  </conditionalFormatting>
  <conditionalFormatting sqref="D69">
    <cfRule type="expression" dxfId="65" priority="68">
      <formula>AND(OR($D$66="管理栄養士",$D$66="栄養士"),$D$69="")</formula>
    </cfRule>
  </conditionalFormatting>
  <conditionalFormatting sqref="D66">
    <cfRule type="expression" dxfId="64" priority="65">
      <formula>OR($D$66="管理栄養士",$D$66="栄養士")</formula>
    </cfRule>
    <cfRule type="expression" dxfId="63" priority="66">
      <formula>ISTEXT($D$65)</formula>
    </cfRule>
  </conditionalFormatting>
  <conditionalFormatting sqref="D102">
    <cfRule type="expression" dxfId="62" priority="64">
      <formula>AND(ISTEXT($D$101),$D$102="")</formula>
    </cfRule>
  </conditionalFormatting>
  <conditionalFormatting sqref="D165:D167">
    <cfRule type="containsBlanks" dxfId="61" priority="63">
      <formula>LEN(TRIM(D165))=0</formula>
    </cfRule>
  </conditionalFormatting>
  <conditionalFormatting sqref="D169">
    <cfRule type="expression" dxfId="60" priority="62">
      <formula>AND(ISTEXT($D168),$D$169="")</formula>
    </cfRule>
  </conditionalFormatting>
  <conditionalFormatting sqref="D198">
    <cfRule type="expression" dxfId="59" priority="61">
      <formula>AND($D$197&gt;=1,$D198="")</formula>
    </cfRule>
  </conditionalFormatting>
  <conditionalFormatting sqref="D240">
    <cfRule type="expression" dxfId="58" priority="60">
      <formula>AND(ISTEXT($D237),$D240="")</formula>
    </cfRule>
  </conditionalFormatting>
  <conditionalFormatting sqref="D241">
    <cfRule type="expression" dxfId="57" priority="59">
      <formula>AND(ISTEXT($D238),$D241="")</formula>
    </cfRule>
  </conditionalFormatting>
  <conditionalFormatting sqref="D242">
    <cfRule type="expression" dxfId="56" priority="58">
      <formula>AND(ISTEXT($D239),$D242="")</formula>
    </cfRule>
  </conditionalFormatting>
  <conditionalFormatting sqref="D260">
    <cfRule type="expression" dxfId="55" priority="57">
      <formula>AND(ISTEXT($D257),$D260="")</formula>
    </cfRule>
  </conditionalFormatting>
  <conditionalFormatting sqref="D261">
    <cfRule type="expression" dxfId="54" priority="56">
      <formula>AND(ISTEXT($D258),$D261="")</formula>
    </cfRule>
  </conditionalFormatting>
  <conditionalFormatting sqref="D262">
    <cfRule type="expression" dxfId="53" priority="55">
      <formula>AND(ISTEXT($D259),$D262="")</formula>
    </cfRule>
  </conditionalFormatting>
  <conditionalFormatting sqref="D280">
    <cfRule type="expression" dxfId="52" priority="54">
      <formula>AND(ISTEXT($D277),$D280="")</formula>
    </cfRule>
  </conditionalFormatting>
  <conditionalFormatting sqref="D281">
    <cfRule type="expression" dxfId="51" priority="53">
      <formula>AND(ISTEXT($D278),$D281="")</formula>
    </cfRule>
  </conditionalFormatting>
  <conditionalFormatting sqref="D282">
    <cfRule type="expression" dxfId="50" priority="52">
      <formula>AND(ISTEXT($D279),$D282="")</formula>
    </cfRule>
  </conditionalFormatting>
  <conditionalFormatting sqref="D294">
    <cfRule type="expression" dxfId="49" priority="51">
      <formula>AND($D$292="有",$D294="")</formula>
    </cfRule>
  </conditionalFormatting>
  <conditionalFormatting sqref="D295">
    <cfRule type="expression" dxfId="48" priority="50">
      <formula>AND($D$292="有",$D295="")</formula>
    </cfRule>
  </conditionalFormatting>
  <conditionalFormatting sqref="D296">
    <cfRule type="expression" dxfId="47" priority="49">
      <formula>AND($D$292="有",$D296="")</formula>
    </cfRule>
  </conditionalFormatting>
  <conditionalFormatting sqref="D297">
    <cfRule type="expression" dxfId="46" priority="48">
      <formula>AND($D$292="有",$D297="")</formula>
    </cfRule>
  </conditionalFormatting>
  <conditionalFormatting sqref="D298">
    <cfRule type="expression" dxfId="45" priority="47">
      <formula>AND($D$292="有",$D298="")</formula>
    </cfRule>
  </conditionalFormatting>
  <conditionalFormatting sqref="D189">
    <cfRule type="expression" dxfId="44" priority="46">
      <formula>AND($D$183="有",$D$189="")</formula>
    </cfRule>
  </conditionalFormatting>
  <conditionalFormatting sqref="D197">
    <cfRule type="expression" dxfId="43" priority="45">
      <formula>AND($D$190="有",$D$197="")</formula>
    </cfRule>
  </conditionalFormatting>
  <conditionalFormatting sqref="D171:D172">
    <cfRule type="containsBlanks" dxfId="42" priority="44">
      <formula>LEN(TRIM(D171))=0</formula>
    </cfRule>
  </conditionalFormatting>
  <conditionalFormatting sqref="D106">
    <cfRule type="expression" dxfId="41" priority="43">
      <formula>AND($D$105="有",$D$106="")</formula>
    </cfRule>
  </conditionalFormatting>
  <conditionalFormatting sqref="D174">
    <cfRule type="expression" dxfId="40" priority="41">
      <formula>AND($D$173="有",$D$174="")</formula>
    </cfRule>
  </conditionalFormatting>
  <conditionalFormatting sqref="D107:D111">
    <cfRule type="expression" dxfId="39" priority="40">
      <formula>AND($D$105="有",$D107="")</formula>
    </cfRule>
  </conditionalFormatting>
  <conditionalFormatting sqref="D113">
    <cfRule type="expression" dxfId="38" priority="39">
      <formula>AND($D$105="有",$D113="")</formula>
    </cfRule>
  </conditionalFormatting>
  <conditionalFormatting sqref="D114">
    <cfRule type="expression" dxfId="37" priority="38">
      <formula>AND($D$105="有",$D114="")</formula>
    </cfRule>
  </conditionalFormatting>
  <conditionalFormatting sqref="D115">
    <cfRule type="expression" dxfId="36" priority="37">
      <formula>AND($D$105="有",$D115="")</formula>
    </cfRule>
  </conditionalFormatting>
  <conditionalFormatting sqref="D116">
    <cfRule type="expression" dxfId="35" priority="36">
      <formula>AND($D$105="有",$D116="")</formula>
    </cfRule>
  </conditionalFormatting>
  <conditionalFormatting sqref="D117">
    <cfRule type="expression" dxfId="34" priority="35">
      <formula>AND($D$105="有",$D117="")</formula>
    </cfRule>
  </conditionalFormatting>
  <conditionalFormatting sqref="D119">
    <cfRule type="expression" dxfId="33" priority="34">
      <formula>AND($D$105="有",$D119="")</formula>
    </cfRule>
  </conditionalFormatting>
  <conditionalFormatting sqref="D125">
    <cfRule type="expression" dxfId="32" priority="33">
      <formula>AND($D$105="有",$D125="")</formula>
    </cfRule>
  </conditionalFormatting>
  <conditionalFormatting sqref="D131">
    <cfRule type="expression" dxfId="31" priority="32">
      <formula>AND($D$105="有",$D131="")</formula>
    </cfRule>
  </conditionalFormatting>
  <conditionalFormatting sqref="D137">
    <cfRule type="expression" dxfId="30" priority="31">
      <formula>AND($D$105="有",$D137="")</formula>
    </cfRule>
  </conditionalFormatting>
  <conditionalFormatting sqref="D143">
    <cfRule type="expression" dxfId="29" priority="30">
      <formula>AND($D$105="有",$D143="")</formula>
    </cfRule>
  </conditionalFormatting>
  <conditionalFormatting sqref="D149">
    <cfRule type="expression" dxfId="28" priority="29">
      <formula>AND($D$105="有",$D149="")</formula>
    </cfRule>
  </conditionalFormatting>
  <conditionalFormatting sqref="D120">
    <cfRule type="expression" dxfId="27" priority="28">
      <formula>AND($D$105="有",$D120="")</formula>
    </cfRule>
  </conditionalFormatting>
  <conditionalFormatting sqref="D121">
    <cfRule type="expression" dxfId="26" priority="27">
      <formula>AND($D$105="有",$D121="")</formula>
    </cfRule>
  </conditionalFormatting>
  <conditionalFormatting sqref="D122">
    <cfRule type="expression" dxfId="25" priority="26">
      <formula>AND($D$105="有",$D122="")</formula>
    </cfRule>
  </conditionalFormatting>
  <conditionalFormatting sqref="D123">
    <cfRule type="expression" dxfId="24" priority="25">
      <formula>AND($D$105="有",$D123="")</formula>
    </cfRule>
  </conditionalFormatting>
  <conditionalFormatting sqref="D126">
    <cfRule type="expression" dxfId="23" priority="24">
      <formula>AND($D$105="有",$D126="")</formula>
    </cfRule>
  </conditionalFormatting>
  <conditionalFormatting sqref="D127">
    <cfRule type="expression" dxfId="22" priority="23">
      <formula>AND($D$105="有",$D127="")</formula>
    </cfRule>
  </conditionalFormatting>
  <conditionalFormatting sqref="D128">
    <cfRule type="expression" dxfId="21" priority="22">
      <formula>AND($D$105="有",$D128="")</formula>
    </cfRule>
  </conditionalFormatting>
  <conditionalFormatting sqref="D129">
    <cfRule type="expression" dxfId="20" priority="21">
      <formula>AND($D$105="有",$D129="")</formula>
    </cfRule>
  </conditionalFormatting>
  <conditionalFormatting sqref="D132">
    <cfRule type="expression" dxfId="19" priority="20">
      <formula>AND($D$105="有",$D132="")</formula>
    </cfRule>
  </conditionalFormatting>
  <conditionalFormatting sqref="D133">
    <cfRule type="expression" dxfId="18" priority="19">
      <formula>AND($D$105="有",$D133="")</formula>
    </cfRule>
  </conditionalFormatting>
  <conditionalFormatting sqref="D134">
    <cfRule type="expression" dxfId="17" priority="18">
      <formula>AND($D$105="有",$D134="")</formula>
    </cfRule>
  </conditionalFormatting>
  <conditionalFormatting sqref="D135">
    <cfRule type="expression" dxfId="16" priority="17">
      <formula>AND($D$105="有",$D135="")</formula>
    </cfRule>
  </conditionalFormatting>
  <conditionalFormatting sqref="D138">
    <cfRule type="expression" dxfId="15" priority="16">
      <formula>AND($D$105="有",$D138="")</formula>
    </cfRule>
  </conditionalFormatting>
  <conditionalFormatting sqref="D139">
    <cfRule type="expression" dxfId="14" priority="15">
      <formula>AND($D$105="有",$D139="")</formula>
    </cfRule>
  </conditionalFormatting>
  <conditionalFormatting sqref="D140">
    <cfRule type="expression" dxfId="13" priority="13">
      <formula>AND($D$105="有",$D140="")</formula>
    </cfRule>
  </conditionalFormatting>
  <conditionalFormatting sqref="D141">
    <cfRule type="expression" dxfId="12" priority="12">
      <formula>AND($D$105="有",$D141="")</formula>
    </cfRule>
  </conditionalFormatting>
  <conditionalFormatting sqref="D144">
    <cfRule type="expression" dxfId="11" priority="11">
      <formula>AND($D$105="有",$D144="")</formula>
    </cfRule>
  </conditionalFormatting>
  <conditionalFormatting sqref="D145">
    <cfRule type="expression" dxfId="10" priority="10">
      <formula>AND($D$105="有",$D145="")</formula>
    </cfRule>
  </conditionalFormatting>
  <conditionalFormatting sqref="D146">
    <cfRule type="expression" dxfId="9" priority="9">
      <formula>AND($D$105="有",$D146="")</formula>
    </cfRule>
  </conditionalFormatting>
  <conditionalFormatting sqref="D147">
    <cfRule type="expression" dxfId="8" priority="8">
      <formula>AND($D$105="有",$D147="")</formula>
    </cfRule>
  </conditionalFormatting>
  <conditionalFormatting sqref="D150">
    <cfRule type="expression" dxfId="7" priority="7">
      <formula>AND($D$105="有",$D150="")</formula>
    </cfRule>
  </conditionalFormatting>
  <conditionalFormatting sqref="D151">
    <cfRule type="expression" dxfId="6" priority="6">
      <formula>AND($D$105="有",$D151="")</formula>
    </cfRule>
  </conditionalFormatting>
  <conditionalFormatting sqref="D152">
    <cfRule type="expression" dxfId="5" priority="5">
      <formula>AND($D$105="有",$D152="")</formula>
    </cfRule>
  </conditionalFormatting>
  <conditionalFormatting sqref="D153">
    <cfRule type="expression" dxfId="4" priority="4">
      <formula>AND($D$105="有",$D153="")</formula>
    </cfRule>
  </conditionalFormatting>
  <conditionalFormatting sqref="D175">
    <cfRule type="expression" dxfId="3" priority="3">
      <formula>AND($D$173="有",$D$175="")</formula>
    </cfRule>
  </conditionalFormatting>
  <conditionalFormatting sqref="D176">
    <cfRule type="expression" dxfId="2" priority="2">
      <formula>AND($D$173="有",$D$176="")</formula>
    </cfRule>
  </conditionalFormatting>
  <conditionalFormatting sqref="D177">
    <cfRule type="expression" dxfId="1" priority="1">
      <formula>AND($D$173="有",$D$177="")</formula>
    </cfRule>
  </conditionalFormatting>
  <dataValidations count="10">
    <dataValidation type="list" allowBlank="1" showInputMessage="1" showErrorMessage="1" sqref="D315 D17:D21 D29:D30 D41:D44 D105 D161:D162 D173 D175:D176 D186:D188 D183 D180 D178 D190 D199 D201:D202 D56:D63 D299:D302 D292 D32:D38 D285:D290 D304:D309 D311:D313 D318:D320">
      <formula1>有_無</formula1>
    </dataValidation>
    <dataValidation type="list" allowBlank="1" showInputMessage="1" showErrorMessage="1" sqref="D283">
      <formula1>食材料費の単位</formula1>
    </dataValidation>
    <dataValidation type="list" allowBlank="1" showInputMessage="1" showErrorMessage="1" sqref="D66">
      <formula1>免許の種類</formula1>
    </dataValidation>
    <dataValidation type="list" allowBlank="1" showInputMessage="1" showErrorMessage="1" sqref="D69">
      <formula1>勤務形態</formula1>
    </dataValidation>
    <dataValidation type="list" allowBlank="1" showInputMessage="1" showErrorMessage="1" sqref="D46">
      <formula1>運営方式</formula1>
    </dataValidation>
    <dataValidation type="list" allowBlank="1" showInputMessage="1" showErrorMessage="1" sqref="D10">
      <formula1>施設区分</formula1>
    </dataValidation>
    <dataValidation type="list" allowBlank="1" showInputMessage="1" showErrorMessage="1" sqref="D16">
      <formula1>施設種別</formula1>
    </dataValidation>
    <dataValidation type="list" allowBlank="1" showInputMessage="1" showErrorMessage="1" sqref="D23">
      <formula1>部門</formula1>
    </dataValidation>
    <dataValidation type="decimal" allowBlank="1" showInputMessage="1" showErrorMessage="1" sqref="D223:D225 D263:D265 D243:D245">
      <formula1>1</formula1>
      <formula2>3000</formula2>
    </dataValidation>
    <dataValidation type="decimal" allowBlank="1" showInputMessage="1" showErrorMessage="1" sqref="D163:D167">
      <formula1>0</formula1>
      <formula2>100</formula2>
    </dataValidation>
  </dataValidations>
  <pageMargins left="0.19685039370078741" right="0.19685039370078741" top="0.19685039370078741" bottom="0.19685039370078741" header="0.31496062992125984" footer="0.31496062992125984"/>
  <pageSetup paperSize="9" scale="6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'リスト（12号様式用）'!$K$2:$K$8</xm:f>
          </x14:formula1>
          <xm:sqref>D204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2"/>
  <sheetViews>
    <sheetView view="pageBreakPreview" zoomScale="85" zoomScaleNormal="100" zoomScaleSheetLayoutView="85" workbookViewId="0">
      <selection activeCell="AL59" sqref="AL59:BL59"/>
    </sheetView>
  </sheetViews>
  <sheetFormatPr defaultColWidth="1" defaultRowHeight="16.5" customHeight="1" x14ac:dyDescent="0.15"/>
  <cols>
    <col min="1" max="22" width="1" style="13"/>
    <col min="23" max="23" width="1" style="13" customWidth="1"/>
    <col min="24" max="41" width="1" style="13"/>
    <col min="42" max="42" width="1" style="13" customWidth="1"/>
    <col min="43" max="48" width="1" style="13"/>
    <col min="49" max="49" width="1.125" style="13" customWidth="1"/>
    <col min="50" max="51" width="1" style="13"/>
    <col min="52" max="52" width="1" style="13" customWidth="1"/>
    <col min="53" max="53" width="1.75" style="13" customWidth="1"/>
    <col min="54" max="54" width="2" style="13" customWidth="1"/>
    <col min="55" max="55" width="1.5" style="13" customWidth="1"/>
    <col min="56" max="56" width="1.625" style="13" customWidth="1"/>
    <col min="57" max="57" width="1.25" style="13" customWidth="1"/>
    <col min="58" max="58" width="1.75" style="13" customWidth="1"/>
    <col min="59" max="59" width="1" style="13"/>
    <col min="60" max="61" width="1.625" style="13" customWidth="1"/>
    <col min="62" max="62" width="1.125" style="13" customWidth="1"/>
    <col min="63" max="63" width="1.25" style="13" customWidth="1"/>
    <col min="64" max="64" width="1.125" style="13" customWidth="1"/>
    <col min="65" max="66" width="1" style="13"/>
    <col min="67" max="67" width="1" style="13" customWidth="1"/>
    <col min="68" max="68" width="1.125" style="13" customWidth="1"/>
    <col min="69" max="69" width="1" style="13"/>
    <col min="70" max="70" width="1.5" style="13" customWidth="1"/>
    <col min="71" max="16384" width="1" style="13"/>
  </cols>
  <sheetData>
    <row r="1" spans="1:91" s="18" customFormat="1" ht="12" x14ac:dyDescent="0.15">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row>
    <row r="2" spans="1:91" s="18" customFormat="1" ht="12.75" customHeight="1" x14ac:dyDescent="0.15">
      <c r="A2" s="440" t="s">
        <v>156</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c r="CM2" s="440"/>
    </row>
    <row r="3" spans="1:91" s="18" customFormat="1" ht="12.75" customHeight="1" x14ac:dyDescent="0.15">
      <c r="A3" s="441" t="str">
        <f>IF(入力シート!$D10="特定給食施設","(①特定給食施設　2小規模特定給食施設)",IF(入力シート!$D10="小規模特定給食施設","(1特定給食施設　②小規模特定給食施設)","(1特定給食施設　2小規模特定給食施設)"))</f>
        <v>(1特定給食施設　2小規模特定給食施設)</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1"/>
      <c r="BV3" s="441"/>
      <c r="BW3" s="441"/>
      <c r="BX3" s="441"/>
      <c r="BY3" s="441"/>
      <c r="BZ3" s="441"/>
      <c r="CA3" s="441"/>
      <c r="CB3" s="441"/>
      <c r="CC3" s="441"/>
      <c r="CD3" s="441"/>
      <c r="CE3" s="441"/>
      <c r="CF3" s="441"/>
      <c r="CG3" s="441"/>
      <c r="CH3" s="441"/>
      <c r="CI3" s="441"/>
      <c r="CJ3" s="441"/>
      <c r="CK3" s="441"/>
      <c r="CL3" s="441"/>
      <c r="CM3" s="441"/>
    </row>
    <row r="4" spans="1:91" s="18" customFormat="1" ht="12.75" customHeight="1" x14ac:dyDescent="0.15">
      <c r="A4" s="13"/>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445" t="str">
        <f>IF(入力シート!$D11="","年　　　月　　　日",入力シート!$D11)</f>
        <v>年　　　月　　　日</v>
      </c>
      <c r="BO4" s="445"/>
      <c r="BP4" s="445"/>
      <c r="BQ4" s="445"/>
      <c r="BR4" s="445"/>
      <c r="BS4" s="445"/>
      <c r="BT4" s="445"/>
      <c r="BU4" s="445"/>
      <c r="BV4" s="445"/>
      <c r="BW4" s="445"/>
      <c r="BX4" s="445"/>
      <c r="BY4" s="445"/>
      <c r="BZ4" s="445"/>
      <c r="CA4" s="445"/>
      <c r="CB4" s="445"/>
      <c r="CC4" s="445"/>
      <c r="CD4" s="445"/>
      <c r="CE4" s="445"/>
      <c r="CF4" s="445"/>
      <c r="CG4" s="445"/>
      <c r="CH4" s="445"/>
      <c r="CI4" s="157"/>
      <c r="CJ4" s="157"/>
      <c r="CK4" s="157"/>
      <c r="CL4" s="157"/>
      <c r="CM4" s="157"/>
    </row>
    <row r="5" spans="1:91" s="18" customFormat="1" ht="12.75" customHeight="1" x14ac:dyDescent="0.15">
      <c r="A5" s="158" t="s">
        <v>518</v>
      </c>
      <c r="J5" s="159"/>
      <c r="K5" s="159"/>
      <c r="L5" s="159"/>
      <c r="M5" s="159"/>
      <c r="N5" s="159"/>
    </row>
    <row r="6" spans="1:91" s="18" customFormat="1" ht="22.5" customHeight="1" x14ac:dyDescent="0.15">
      <c r="AC6" s="286" t="s">
        <v>358</v>
      </c>
      <c r="AD6" s="286"/>
      <c r="AE6" s="286"/>
      <c r="AF6" s="286"/>
      <c r="AG6" s="286"/>
      <c r="AH6" s="286"/>
      <c r="AI6" s="286"/>
      <c r="AJ6" s="286"/>
      <c r="AK6" s="286"/>
      <c r="AL6" s="286"/>
      <c r="AM6" s="286"/>
      <c r="AN6" s="385" t="str">
        <f>IF(入力シート!$D12="","",入力シート!$D12)</f>
        <v/>
      </c>
      <c r="AO6" s="385"/>
      <c r="AP6" s="385"/>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385"/>
      <c r="CH6" s="385"/>
      <c r="CI6" s="385"/>
      <c r="CJ6" s="385"/>
      <c r="CK6" s="385"/>
      <c r="CL6" s="385"/>
      <c r="CM6" s="385"/>
    </row>
    <row r="7" spans="1:91" s="18" customFormat="1" ht="22.5" customHeight="1" x14ac:dyDescent="0.15">
      <c r="AC7" s="286" t="s">
        <v>359</v>
      </c>
      <c r="AD7" s="286"/>
      <c r="AE7" s="286"/>
      <c r="AF7" s="286"/>
      <c r="AG7" s="286"/>
      <c r="AH7" s="286"/>
      <c r="AI7" s="286"/>
      <c r="AJ7" s="286"/>
      <c r="AK7" s="286"/>
      <c r="AL7" s="286"/>
      <c r="AM7" s="286"/>
      <c r="AN7" s="385" t="str">
        <f>IF(入力シート!$D13="","",入力シート!$D13)</f>
        <v/>
      </c>
      <c r="AO7" s="385"/>
      <c r="AP7" s="385"/>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5"/>
      <c r="BO7" s="385"/>
      <c r="BP7" s="385"/>
      <c r="BQ7" s="385"/>
      <c r="BR7" s="385"/>
      <c r="BS7" s="385"/>
      <c r="BT7" s="385"/>
      <c r="BU7" s="385"/>
      <c r="BV7" s="385"/>
      <c r="BW7" s="385"/>
      <c r="BX7" s="385"/>
      <c r="BY7" s="385"/>
      <c r="BZ7" s="385"/>
      <c r="CA7" s="385"/>
      <c r="CB7" s="385"/>
      <c r="CC7" s="385"/>
      <c r="CD7" s="385"/>
      <c r="CE7" s="385"/>
      <c r="CF7" s="385"/>
      <c r="CG7" s="385"/>
      <c r="CH7" s="385"/>
      <c r="CI7" s="385"/>
      <c r="CJ7" s="385"/>
      <c r="CK7" s="385"/>
      <c r="CL7" s="385"/>
      <c r="CM7" s="385"/>
    </row>
    <row r="8" spans="1:91" s="18" customFormat="1" ht="17.25" customHeight="1" x14ac:dyDescent="0.15">
      <c r="AC8" s="286" t="s">
        <v>360</v>
      </c>
      <c r="AD8" s="286"/>
      <c r="AE8" s="286"/>
      <c r="AF8" s="286"/>
      <c r="AG8" s="286"/>
      <c r="AH8" s="286"/>
      <c r="AI8" s="286"/>
      <c r="AJ8" s="286"/>
      <c r="AK8" s="286"/>
      <c r="AL8" s="286"/>
      <c r="AM8" s="286"/>
      <c r="AN8" s="329" t="s">
        <v>59</v>
      </c>
      <c r="AO8" s="393"/>
      <c r="AP8" s="393"/>
      <c r="AQ8" s="393"/>
      <c r="AR8" s="393"/>
      <c r="AS8" s="393"/>
      <c r="AT8" s="253" t="str">
        <f>IF(入力シート!$D14="","",入力シート!$D14)</f>
        <v/>
      </c>
      <c r="AU8" s="253"/>
      <c r="AV8" s="253"/>
      <c r="AW8" s="253"/>
      <c r="AX8" s="253"/>
      <c r="AY8" s="253"/>
      <c r="AZ8" s="253"/>
      <c r="BA8" s="253"/>
      <c r="BB8" s="253"/>
      <c r="BC8" s="253"/>
      <c r="BD8" s="253"/>
      <c r="BE8" s="253"/>
      <c r="BF8" s="253"/>
      <c r="BG8" s="253"/>
      <c r="BH8" s="253"/>
      <c r="BI8" s="393" t="s">
        <v>60</v>
      </c>
      <c r="BJ8" s="393"/>
      <c r="BK8" s="393"/>
      <c r="BL8" s="393"/>
      <c r="BM8" s="393"/>
      <c r="BN8" s="393"/>
      <c r="BO8" s="253" t="str">
        <f>IF(入力シート!$D15="","",入力シート!$D15)</f>
        <v/>
      </c>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4"/>
    </row>
    <row r="9" spans="1:91" s="18" customFormat="1" ht="15.75" customHeight="1" x14ac:dyDescent="0.15">
      <c r="B9" s="439" t="s">
        <v>519</v>
      </c>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439"/>
      <c r="BN9" s="439"/>
      <c r="BO9" s="439"/>
      <c r="BP9" s="439"/>
      <c r="BQ9" s="439"/>
      <c r="BR9" s="439"/>
      <c r="BS9" s="439"/>
      <c r="BT9" s="439"/>
      <c r="BU9" s="439"/>
      <c r="BV9" s="439"/>
      <c r="BW9" s="439"/>
      <c r="BX9" s="439"/>
      <c r="BY9" s="439"/>
      <c r="BZ9" s="439"/>
      <c r="CA9" s="439"/>
      <c r="CB9" s="439"/>
      <c r="CC9" s="439"/>
      <c r="CD9" s="439"/>
      <c r="CE9" s="439"/>
      <c r="CF9" s="439"/>
      <c r="CG9" s="439"/>
      <c r="CH9" s="439"/>
      <c r="CI9" s="439"/>
      <c r="CJ9" s="439"/>
      <c r="CK9" s="439"/>
      <c r="CL9" s="439"/>
      <c r="CM9" s="439"/>
    </row>
    <row r="10" spans="1:91" s="18" customFormat="1" ht="17.45" customHeight="1" x14ac:dyDescent="0.15">
      <c r="A10" s="328" t="s">
        <v>96</v>
      </c>
      <c r="B10" s="328"/>
      <c r="C10" s="328"/>
      <c r="D10" s="328"/>
      <c r="E10" s="328"/>
      <c r="F10" s="328"/>
      <c r="G10" s="328"/>
      <c r="H10" s="328"/>
      <c r="I10" s="328"/>
      <c r="J10" s="328"/>
      <c r="K10" s="329" t="str">
        <f>IF(入力シート!$D16="事業所","①事業所　2寄宿舎　3その他",IF(入力シート!$D16="寄宿舎","1事業所　②寄宿舎　3その他",IF(入力シート!$D16="その他","1事業所　2寄宿舎　③その他","1事業所　2寄宿舎　3その他")))</f>
        <v>1事業所　2寄宿舎　3その他</v>
      </c>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442" t="s">
        <v>219</v>
      </c>
      <c r="AO10" s="443"/>
      <c r="AP10" s="443"/>
      <c r="AQ10" s="443"/>
      <c r="AR10" s="443"/>
      <c r="AS10" s="443"/>
      <c r="AT10" s="443"/>
      <c r="AU10" s="443"/>
      <c r="AV10" s="443"/>
      <c r="AW10" s="443"/>
      <c r="AX10" s="443"/>
      <c r="AY10" s="443"/>
      <c r="AZ10" s="443"/>
      <c r="BA10" s="443"/>
      <c r="BB10" s="443"/>
      <c r="BC10" s="443"/>
      <c r="BD10" s="443"/>
      <c r="BE10" s="443"/>
      <c r="BF10" s="443"/>
      <c r="BG10" s="443"/>
      <c r="BH10" s="443"/>
      <c r="BI10" s="443"/>
      <c r="BJ10" s="443"/>
      <c r="BK10" s="443"/>
      <c r="BL10" s="443"/>
      <c r="BM10" s="443"/>
      <c r="BN10" s="443"/>
      <c r="BO10" s="443"/>
      <c r="BP10" s="443"/>
      <c r="BQ10" s="443"/>
      <c r="BR10" s="443"/>
      <c r="BS10" s="443"/>
      <c r="BT10" s="444"/>
      <c r="BU10" s="393" t="str">
        <f>IF(入力シート!$D17="有","①有　2 無",IF(入力シート!$D17="無","1 有　②無","1 有　2 無"))</f>
        <v>1 有　2 無</v>
      </c>
      <c r="BV10" s="393"/>
      <c r="BW10" s="393"/>
      <c r="BX10" s="393"/>
      <c r="BY10" s="393"/>
      <c r="BZ10" s="393"/>
      <c r="CA10" s="393"/>
      <c r="CB10" s="393"/>
      <c r="CC10" s="393"/>
      <c r="CD10" s="393"/>
      <c r="CE10" s="393"/>
      <c r="CF10" s="393"/>
      <c r="CG10" s="393"/>
      <c r="CH10" s="393"/>
      <c r="CI10" s="393"/>
      <c r="CJ10" s="393"/>
      <c r="CK10" s="393"/>
      <c r="CL10" s="393"/>
      <c r="CM10" s="394"/>
    </row>
    <row r="11" spans="1:91" s="2" customFormat="1" ht="17.45" customHeight="1" x14ac:dyDescent="0.15">
      <c r="A11" s="359" t="s">
        <v>220</v>
      </c>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60"/>
      <c r="AA11" s="359">
        <f>IF(入力シート!$D19="有","①",1)</f>
        <v>1</v>
      </c>
      <c r="AB11" s="344"/>
      <c r="AC11" s="344" t="s">
        <v>163</v>
      </c>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4"/>
      <c r="CB11" s="344"/>
      <c r="CC11" s="344"/>
      <c r="CD11" s="344"/>
      <c r="CE11" s="344"/>
      <c r="CF11" s="344"/>
      <c r="CG11" s="344"/>
      <c r="CH11" s="344"/>
      <c r="CI11" s="344"/>
      <c r="CJ11" s="344"/>
      <c r="CK11" s="344"/>
      <c r="CL11" s="344"/>
      <c r="CM11" s="360"/>
    </row>
    <row r="12" spans="1:91" s="18" customFormat="1" ht="17.45" customHeight="1" x14ac:dyDescent="0.15">
      <c r="A12" s="294" t="s">
        <v>221</v>
      </c>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361"/>
      <c r="AA12" s="294">
        <f>IF(入力シート!$D20="有","②",2)</f>
        <v>2</v>
      </c>
      <c r="AB12" s="250"/>
      <c r="AC12" s="2" t="s">
        <v>164</v>
      </c>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64">
        <f>IF(入力シート!$D21="有","③",3)</f>
        <v>3</v>
      </c>
      <c r="BE12" s="264"/>
      <c r="BF12" s="264" t="s">
        <v>165</v>
      </c>
      <c r="BG12" s="264"/>
      <c r="BH12" s="264"/>
      <c r="BI12" s="264"/>
      <c r="BJ12" s="264"/>
      <c r="BK12" s="264"/>
      <c r="BL12" s="264"/>
      <c r="BM12" s="264"/>
      <c r="BN12" s="264"/>
      <c r="BO12" s="264"/>
      <c r="BP12" s="264"/>
      <c r="BQ12" s="264"/>
      <c r="BR12" s="2"/>
      <c r="BS12" s="2"/>
      <c r="BT12" s="2"/>
      <c r="BU12" s="2"/>
      <c r="BV12" s="2"/>
      <c r="BW12" s="2"/>
      <c r="BX12" s="2"/>
      <c r="BY12" s="2"/>
      <c r="BZ12" s="2"/>
      <c r="CA12" s="2"/>
      <c r="CB12" s="2"/>
      <c r="CC12" s="2"/>
      <c r="CD12" s="2"/>
      <c r="CE12" s="2"/>
      <c r="CF12" s="2"/>
      <c r="CG12" s="2"/>
      <c r="CH12" s="2"/>
      <c r="CI12" s="2"/>
      <c r="CJ12" s="2"/>
      <c r="CK12" s="2"/>
      <c r="CL12" s="2"/>
      <c r="CM12" s="3"/>
    </row>
    <row r="13" spans="1:91" s="18" customFormat="1" ht="17.45" customHeight="1" x14ac:dyDescent="0.15">
      <c r="A13" s="358" t="str">
        <f>IF(入力シート!$D18="有","①有　　　2 無",IF(入力シート!$D18="無","1 有　　　②無","1 有　　　2 無"))</f>
        <v>1 有　　　2 無</v>
      </c>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65"/>
      <c r="AA13" s="362">
        <f>IF(入力シート!$D22="",4,"④")</f>
        <v>4</v>
      </c>
      <c r="AB13" s="339"/>
      <c r="AC13" s="16" t="s">
        <v>162</v>
      </c>
      <c r="AD13" s="16"/>
      <c r="AE13" s="16"/>
      <c r="AF13" s="16"/>
      <c r="AG13" s="16"/>
      <c r="AH13" s="16"/>
      <c r="AI13" s="16"/>
      <c r="AJ13" s="252" t="str">
        <f>IF(入力シート!$D22="","",入力シート!$D22)</f>
        <v/>
      </c>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16" t="s">
        <v>157</v>
      </c>
      <c r="CM13" s="7"/>
    </row>
    <row r="14" spans="1:91" s="2" customFormat="1" ht="17.45" customHeight="1" x14ac:dyDescent="0.15">
      <c r="A14" s="17"/>
      <c r="B14" s="151"/>
      <c r="C14" s="151"/>
      <c r="D14" s="151"/>
      <c r="E14" s="134"/>
      <c r="F14" s="134"/>
      <c r="G14" s="130"/>
      <c r="H14" s="130"/>
      <c r="I14" s="130"/>
      <c r="J14" s="130"/>
      <c r="K14" s="130"/>
      <c r="L14" s="130"/>
      <c r="M14" s="130"/>
      <c r="N14" s="151"/>
      <c r="O14" s="151"/>
      <c r="P14" s="151"/>
      <c r="Q14" s="151"/>
      <c r="R14" s="134"/>
      <c r="S14" s="134"/>
      <c r="T14" s="134"/>
      <c r="U14" s="134"/>
      <c r="V14" s="134"/>
      <c r="W14" s="151"/>
      <c r="X14" s="151"/>
      <c r="Y14" s="151"/>
      <c r="Z14" s="1"/>
      <c r="AA14" s="398" t="s">
        <v>100</v>
      </c>
      <c r="AB14" s="249"/>
      <c r="AC14" s="249"/>
      <c r="AD14" s="249"/>
      <c r="AE14" s="249"/>
      <c r="AF14" s="249"/>
      <c r="AG14" s="249"/>
      <c r="AH14" s="249"/>
      <c r="AI14" s="406"/>
      <c r="AJ14" s="263" t="str">
        <f>IF(入力シート!$D23="福利厚生部門","①福利厚生部門　2総務部門　3庶務部門　4その他(",IF(入力シート!$D23="総務部門","1福利厚生部門　②総務部門　3庶務部門　4その他(",IF(入力シート!$D23="庶務部門","1福利厚生部門　2総務部門　③庶務部門　4その他(",IF(入力シート!$D23="その他","1福利厚生部門　2総務部門　3庶務部門　④その他(","1福利厚生部門　2総務部門　3庶務部門　4その他("))))</f>
        <v>1福利厚生部門　2総務部門　3庶務部門　4その他(</v>
      </c>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53" t="str">
        <f>IF(入力シート!$D24="","",入力シート!$D24)</f>
        <v/>
      </c>
      <c r="BT14" s="253"/>
      <c r="BU14" s="253"/>
      <c r="BV14" s="253"/>
      <c r="BW14" s="253"/>
      <c r="BX14" s="253"/>
      <c r="BY14" s="253"/>
      <c r="BZ14" s="253"/>
      <c r="CA14" s="253"/>
      <c r="CB14" s="253"/>
      <c r="CC14" s="253"/>
      <c r="CD14" s="253"/>
      <c r="CE14" s="253"/>
      <c r="CF14" s="253"/>
      <c r="CG14" s="253"/>
      <c r="CH14" s="2" t="s">
        <v>157</v>
      </c>
      <c r="CM14" s="3"/>
    </row>
    <row r="15" spans="1:91" s="2" customFormat="1" ht="17.45" customHeight="1" x14ac:dyDescent="0.15">
      <c r="A15" s="294" t="s">
        <v>166</v>
      </c>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361"/>
      <c r="AA15" s="307"/>
      <c r="AB15" s="264"/>
      <c r="AC15" s="264"/>
      <c r="AD15" s="264"/>
      <c r="AE15" s="264"/>
      <c r="AF15" s="264"/>
      <c r="AG15" s="264"/>
      <c r="AH15" s="264"/>
      <c r="AI15" s="289"/>
      <c r="AJ15" s="398" t="s">
        <v>99</v>
      </c>
      <c r="AK15" s="249"/>
      <c r="AL15" s="249"/>
      <c r="AM15" s="249"/>
      <c r="AN15" s="249"/>
      <c r="AO15" s="249"/>
      <c r="AP15" s="249"/>
      <c r="AQ15" s="406"/>
      <c r="AR15" s="263" t="s">
        <v>70</v>
      </c>
      <c r="AS15" s="248"/>
      <c r="AT15" s="248"/>
      <c r="AU15" s="248"/>
      <c r="AV15" s="248"/>
      <c r="AW15" s="248"/>
      <c r="AX15" s="253" t="str">
        <f>IF(入力シート!$D25="","",入力シート!$D25)</f>
        <v/>
      </c>
      <c r="AY15" s="253"/>
      <c r="AZ15" s="253"/>
      <c r="BA15" s="253"/>
      <c r="BB15" s="253"/>
      <c r="BC15" s="253"/>
      <c r="BD15" s="253"/>
      <c r="BE15" s="253"/>
      <c r="BF15" s="253"/>
      <c r="BG15" s="253"/>
      <c r="BH15" s="253"/>
      <c r="BI15" s="253"/>
      <c r="BJ15" s="248" t="s">
        <v>60</v>
      </c>
      <c r="BK15" s="248"/>
      <c r="BL15" s="248"/>
      <c r="BM15" s="248"/>
      <c r="BN15" s="248"/>
      <c r="BO15" s="248"/>
      <c r="BP15" s="253" t="str">
        <f>IF(入力シート!$D26="","",入力シート!$D26)</f>
        <v/>
      </c>
      <c r="BQ15" s="253"/>
      <c r="BR15" s="253"/>
      <c r="BS15" s="253"/>
      <c r="BT15" s="253"/>
      <c r="BU15" s="253"/>
      <c r="BV15" s="253"/>
      <c r="BW15" s="253"/>
      <c r="BX15" s="253"/>
      <c r="BY15" s="253"/>
      <c r="BZ15" s="253"/>
      <c r="CA15" s="253"/>
      <c r="CB15" s="253"/>
      <c r="CC15" s="253"/>
      <c r="CD15" s="253"/>
      <c r="CE15" s="253"/>
      <c r="CF15" s="253"/>
      <c r="CG15" s="253"/>
      <c r="CH15" s="253"/>
      <c r="CI15" s="253"/>
      <c r="CJ15" s="253"/>
      <c r="CK15" s="253"/>
      <c r="CL15" s="253"/>
      <c r="CM15" s="254"/>
    </row>
    <row r="16" spans="1:91" s="2" customFormat="1" ht="17.45" customHeight="1" x14ac:dyDescent="0.15">
      <c r="A16" s="401" t="s">
        <v>97</v>
      </c>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3"/>
      <c r="AA16" s="358"/>
      <c r="AB16" s="246"/>
      <c r="AC16" s="246"/>
      <c r="AD16" s="246"/>
      <c r="AE16" s="246"/>
      <c r="AF16" s="246"/>
      <c r="AG16" s="246"/>
      <c r="AH16" s="246"/>
      <c r="AI16" s="265"/>
      <c r="AJ16" s="358"/>
      <c r="AK16" s="246"/>
      <c r="AL16" s="246"/>
      <c r="AM16" s="246"/>
      <c r="AN16" s="246"/>
      <c r="AO16" s="246"/>
      <c r="AP16" s="246"/>
      <c r="AQ16" s="265"/>
      <c r="AR16" s="263" t="s">
        <v>58</v>
      </c>
      <c r="AS16" s="248"/>
      <c r="AT16" s="248"/>
      <c r="AU16" s="248"/>
      <c r="AV16" s="248"/>
      <c r="AW16" s="253" t="str">
        <f>ASC(IF(入力シート!$D27="","",入力シート!$D27))</f>
        <v/>
      </c>
      <c r="AX16" s="253"/>
      <c r="AY16" s="253"/>
      <c r="AZ16" s="253"/>
      <c r="BA16" s="253"/>
      <c r="BB16" s="253"/>
      <c r="BC16" s="253"/>
      <c r="BD16" s="253"/>
      <c r="BE16" s="253"/>
      <c r="BF16" s="253"/>
      <c r="BG16" s="253"/>
      <c r="BH16" s="253"/>
      <c r="BI16" s="253"/>
      <c r="BJ16" s="253"/>
      <c r="BK16" s="253"/>
      <c r="BL16" s="254"/>
      <c r="BM16" s="263" t="s">
        <v>167</v>
      </c>
      <c r="BN16" s="248"/>
      <c r="BO16" s="248"/>
      <c r="BP16" s="248"/>
      <c r="BQ16" s="248"/>
      <c r="BR16" s="253" t="str">
        <f>ASC(IF(入力シート!$D28="","",入力シート!$D28))</f>
        <v/>
      </c>
      <c r="BS16" s="253"/>
      <c r="BT16" s="253"/>
      <c r="BU16" s="253"/>
      <c r="BV16" s="253"/>
      <c r="BW16" s="253"/>
      <c r="BX16" s="253"/>
      <c r="BY16" s="253"/>
      <c r="BZ16" s="253"/>
      <c r="CA16" s="253"/>
      <c r="CB16" s="253"/>
      <c r="CC16" s="253"/>
      <c r="CD16" s="253"/>
      <c r="CE16" s="253"/>
      <c r="CF16" s="253"/>
      <c r="CG16" s="253"/>
      <c r="CH16" s="253"/>
      <c r="CI16" s="253"/>
      <c r="CJ16" s="253"/>
      <c r="CK16" s="253"/>
      <c r="CL16" s="253"/>
      <c r="CM16" s="254"/>
    </row>
    <row r="17" spans="1:91" s="2" customFormat="1" ht="17.45" customHeight="1" x14ac:dyDescent="0.15">
      <c r="A17" s="404" t="s">
        <v>98</v>
      </c>
      <c r="B17" s="405"/>
      <c r="C17" s="405"/>
      <c r="D17" s="405"/>
      <c r="E17" s="405"/>
      <c r="F17" s="405"/>
      <c r="G17" s="405"/>
      <c r="H17" s="405"/>
      <c r="I17" s="405"/>
      <c r="J17" s="405"/>
      <c r="K17" s="405"/>
      <c r="L17" s="405"/>
      <c r="M17" s="405"/>
      <c r="N17" s="405"/>
      <c r="O17" s="405"/>
      <c r="P17" s="405"/>
      <c r="Q17" s="405"/>
      <c r="R17" s="405"/>
      <c r="S17" s="405"/>
      <c r="T17" s="405"/>
      <c r="U17" s="405"/>
      <c r="V17" s="405"/>
      <c r="W17" s="4"/>
      <c r="X17" s="4"/>
      <c r="Y17" s="4"/>
      <c r="Z17" s="5"/>
      <c r="AA17" s="263" t="s">
        <v>101</v>
      </c>
      <c r="AB17" s="248"/>
      <c r="AC17" s="248"/>
      <c r="AD17" s="248"/>
      <c r="AE17" s="248"/>
      <c r="AF17" s="248"/>
      <c r="AG17" s="248"/>
      <c r="AH17" s="248"/>
      <c r="AI17" s="259"/>
      <c r="AJ17" s="329" t="str">
        <f>IF(入力シート!$D29="有","①有　　　2 無",IF(入力シート!$D29="無","1 有　　　②無","1 有　　　2 無"))</f>
        <v>1 有　　　2 無</v>
      </c>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4"/>
    </row>
    <row r="18" spans="1:91" ht="17.45" customHeight="1" x14ac:dyDescent="0.15">
      <c r="A18" s="11"/>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408" t="s">
        <v>176</v>
      </c>
      <c r="AB18" s="344"/>
      <c r="AC18" s="344"/>
      <c r="AD18" s="344"/>
      <c r="AE18" s="344"/>
      <c r="AF18" s="344"/>
      <c r="AG18" s="344"/>
      <c r="AH18" s="344"/>
      <c r="AI18" s="344"/>
      <c r="AJ18" s="344"/>
      <c r="AK18" s="151"/>
      <c r="AL18" s="151" t="s">
        <v>177</v>
      </c>
      <c r="AM18" s="295" t="str">
        <f>IF(入力シート!$D31="","",入力シート!$D31)</f>
        <v/>
      </c>
      <c r="AN18" s="295"/>
      <c r="AO18" s="295"/>
      <c r="AP18" s="295"/>
      <c r="AQ18" s="295"/>
      <c r="AR18" s="295"/>
      <c r="AS18" s="295"/>
      <c r="AT18" s="295"/>
      <c r="AU18" s="295"/>
      <c r="AV18" s="295"/>
      <c r="AW18" s="295"/>
      <c r="AX18" s="151" t="s">
        <v>157</v>
      </c>
      <c r="AY18" s="151" t="s">
        <v>61</v>
      </c>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
    </row>
    <row r="19" spans="1:91" ht="17.45" customHeight="1" x14ac:dyDescent="0.15">
      <c r="A19" s="139"/>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1"/>
      <c r="AA19" s="294" t="s">
        <v>178</v>
      </c>
      <c r="AB19" s="250"/>
      <c r="AC19" s="250"/>
      <c r="AD19" s="250"/>
      <c r="AE19" s="250"/>
      <c r="AF19" s="250"/>
      <c r="AG19" s="250"/>
      <c r="AH19" s="250"/>
      <c r="AI19" s="250"/>
      <c r="AJ19" s="250"/>
      <c r="AK19" s="2"/>
      <c r="AL19" s="264">
        <f>IF(入力シート!$D32="有","①",1)</f>
        <v>1</v>
      </c>
      <c r="AM19" s="264"/>
      <c r="AN19" s="250" t="s">
        <v>7</v>
      </c>
      <c r="AO19" s="250"/>
      <c r="AP19" s="250"/>
      <c r="AQ19" s="250"/>
      <c r="AR19" s="250"/>
      <c r="AS19" s="250"/>
      <c r="AT19" s="264"/>
      <c r="AU19" s="264"/>
      <c r="AV19" s="264">
        <f>IF(入力シート!$D33="有","②",2)</f>
        <v>2</v>
      </c>
      <c r="AW19" s="264"/>
      <c r="AX19" s="2" t="s">
        <v>578</v>
      </c>
      <c r="AY19" s="2"/>
      <c r="AZ19" s="2"/>
      <c r="BA19" s="2"/>
      <c r="BB19" s="2"/>
      <c r="BC19" s="2"/>
      <c r="BD19" s="2"/>
      <c r="BE19" s="2"/>
      <c r="BF19" s="2"/>
      <c r="BG19" s="2"/>
      <c r="BH19" s="2"/>
      <c r="BI19" s="2"/>
      <c r="BJ19" s="2"/>
      <c r="BK19" s="264">
        <f>IF(入力シート!$D34="有","③",3)</f>
        <v>3</v>
      </c>
      <c r="BL19" s="264"/>
      <c r="BM19" s="250" t="s">
        <v>109</v>
      </c>
      <c r="BN19" s="250"/>
      <c r="BO19" s="250"/>
      <c r="BP19" s="250"/>
      <c r="BQ19" s="250"/>
      <c r="BR19" s="250"/>
      <c r="BS19" s="250"/>
      <c r="BT19" s="250"/>
      <c r="BU19" s="250"/>
      <c r="BV19" s="250"/>
      <c r="BW19" s="2"/>
      <c r="BX19" s="2"/>
      <c r="BY19" s="2"/>
      <c r="BZ19" s="250">
        <f>IF(入力シート!$D35="有","④",4)</f>
        <v>4</v>
      </c>
      <c r="CA19" s="250"/>
      <c r="CB19" s="407" t="s">
        <v>75</v>
      </c>
      <c r="CC19" s="407"/>
      <c r="CD19" s="407"/>
      <c r="CE19" s="407"/>
      <c r="CF19" s="407"/>
      <c r="CG19" s="407"/>
      <c r="CH19" s="2"/>
      <c r="CI19" s="2"/>
      <c r="CJ19" s="2"/>
      <c r="CK19" s="2"/>
      <c r="CL19" s="2"/>
      <c r="CM19" s="3"/>
    </row>
    <row r="20" spans="1:91" ht="17.45" customHeight="1" x14ac:dyDescent="0.15">
      <c r="A20" s="420" t="s">
        <v>108</v>
      </c>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2"/>
      <c r="AA20" s="132"/>
      <c r="AB20" s="124"/>
      <c r="AC20" s="124"/>
      <c r="AD20" s="124"/>
      <c r="AE20" s="124"/>
      <c r="AF20" s="124"/>
      <c r="AG20" s="124"/>
      <c r="AH20" s="124"/>
      <c r="AI20" s="124"/>
      <c r="AJ20" s="124"/>
      <c r="AK20" s="2"/>
      <c r="AL20" s="264">
        <f>IF(入力シート!$D36="有","⑤",5)</f>
        <v>5</v>
      </c>
      <c r="AM20" s="264"/>
      <c r="AN20" s="250" t="s">
        <v>110</v>
      </c>
      <c r="AO20" s="250"/>
      <c r="AP20" s="250"/>
      <c r="AQ20" s="250"/>
      <c r="AR20" s="250"/>
      <c r="AS20" s="250"/>
      <c r="AT20" s="250"/>
      <c r="AU20" s="250"/>
      <c r="AV20" s="250"/>
      <c r="AW20" s="250"/>
      <c r="AX20" s="250"/>
      <c r="AY20" s="250"/>
      <c r="AZ20" s="250"/>
      <c r="BA20" s="250"/>
      <c r="BB20" s="2"/>
      <c r="BC20" s="264">
        <f>IF(入力シート!$D37="有","⑥",6)</f>
        <v>6</v>
      </c>
      <c r="BD20" s="264"/>
      <c r="BE20" s="409" t="s">
        <v>169</v>
      </c>
      <c r="BF20" s="409"/>
      <c r="BG20" s="409"/>
      <c r="BH20" s="409"/>
      <c r="BI20" s="409"/>
      <c r="BJ20" s="8"/>
      <c r="BK20" s="410">
        <f>IF(入力シート!$D38="有","⑦",7)</f>
        <v>7</v>
      </c>
      <c r="BL20" s="410"/>
      <c r="BM20" s="250" t="s">
        <v>170</v>
      </c>
      <c r="BN20" s="250"/>
      <c r="BO20" s="250"/>
      <c r="BP20" s="250"/>
      <c r="BQ20" s="250"/>
      <c r="BR20" s="250"/>
      <c r="BS20" s="250"/>
      <c r="BT20" s="250"/>
      <c r="BU20" s="250"/>
      <c r="BV20" s="250"/>
      <c r="BW20" s="250"/>
      <c r="BX20" s="250"/>
      <c r="BY20" s="250"/>
      <c r="BZ20" s="2"/>
      <c r="CA20" s="2"/>
      <c r="CB20" s="2"/>
      <c r="CC20" s="2"/>
      <c r="CD20" s="2"/>
      <c r="CE20" s="2"/>
      <c r="CF20" s="2"/>
      <c r="CG20" s="2"/>
      <c r="CH20" s="2"/>
      <c r="CI20" s="2"/>
      <c r="CJ20" s="2"/>
      <c r="CK20" s="2"/>
      <c r="CL20" s="2"/>
      <c r="CM20" s="3"/>
    </row>
    <row r="21" spans="1:91" ht="17.45" customHeight="1" x14ac:dyDescent="0.15">
      <c r="A21" s="420"/>
      <c r="B21" s="421"/>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2"/>
      <c r="AA21" s="132"/>
      <c r="AB21" s="124"/>
      <c r="AC21" s="124"/>
      <c r="AD21" s="124"/>
      <c r="AE21" s="124"/>
      <c r="AF21" s="124"/>
      <c r="AG21" s="124"/>
      <c r="AH21" s="124"/>
      <c r="AI21" s="124"/>
      <c r="AJ21" s="124"/>
      <c r="AK21" s="124"/>
      <c r="AL21" s="264">
        <f>IF(入力シート!$D39="",8,"⑧")</f>
        <v>8</v>
      </c>
      <c r="AM21" s="264"/>
      <c r="AN21" s="250" t="s">
        <v>171</v>
      </c>
      <c r="AO21" s="250"/>
      <c r="AP21" s="250"/>
      <c r="AQ21" s="250"/>
      <c r="AR21" s="250"/>
      <c r="AS21" s="250"/>
      <c r="AT21" s="250"/>
      <c r="AU21" s="423" t="str">
        <f>IF(入力シート!$D39="","",入力シート!$D39)</f>
        <v/>
      </c>
      <c r="AV21" s="423"/>
      <c r="AW21" s="423"/>
      <c r="AX21" s="423"/>
      <c r="AY21" s="423"/>
      <c r="AZ21" s="423"/>
      <c r="BA21" s="423"/>
      <c r="BB21" s="423"/>
      <c r="BC21" s="423"/>
      <c r="BD21" s="423"/>
      <c r="BE21" s="423"/>
      <c r="BF21" s="423"/>
      <c r="BG21" s="423"/>
      <c r="BH21" s="423"/>
      <c r="BI21" s="423"/>
      <c r="BJ21" s="423"/>
      <c r="BK21" s="135" t="s">
        <v>179</v>
      </c>
      <c r="BL21" s="135"/>
      <c r="BM21" s="142"/>
      <c r="BN21" s="410" t="s">
        <v>172</v>
      </c>
      <c r="BO21" s="410"/>
      <c r="BP21" s="410"/>
      <c r="BQ21" s="410"/>
      <c r="BR21" s="410"/>
      <c r="BS21" s="290" t="str">
        <f>IF(入力シート!$D40="","",入力シート!$D40)</f>
        <v/>
      </c>
      <c r="BT21" s="290"/>
      <c r="BU21" s="290"/>
      <c r="BV21" s="290"/>
      <c r="BW21" s="290"/>
      <c r="BX21" s="290"/>
      <c r="BY21" s="290"/>
      <c r="BZ21" s="290"/>
      <c r="CA21" s="290"/>
      <c r="CB21" s="290"/>
      <c r="CC21" s="290"/>
      <c r="CD21" s="290"/>
      <c r="CE21" s="264" t="s">
        <v>173</v>
      </c>
      <c r="CF21" s="264"/>
      <c r="CG21" s="264"/>
      <c r="CH21" s="137"/>
      <c r="CI21" s="137"/>
      <c r="CJ21" s="137"/>
      <c r="CK21" s="137"/>
      <c r="CL21" s="2"/>
      <c r="CM21" s="3"/>
    </row>
    <row r="22" spans="1:91" s="18" customFormat="1" ht="17.45" customHeight="1" x14ac:dyDescent="0.15">
      <c r="A22" s="307" t="str">
        <f>IF(入力シート!$D30="有","①有　　　2 無",IF(入力シート!$D30="無","1 有　　　②無","1 有　　　2 無"))</f>
        <v>1 有　　　2 無</v>
      </c>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89"/>
      <c r="AA22" s="294" t="s">
        <v>180</v>
      </c>
      <c r="AB22" s="250"/>
      <c r="AC22" s="250"/>
      <c r="AD22" s="250"/>
      <c r="AE22" s="250"/>
      <c r="AF22" s="250"/>
      <c r="AG22" s="250"/>
      <c r="AH22" s="250"/>
      <c r="AI22" s="250"/>
      <c r="AJ22" s="250"/>
      <c r="AK22" s="2"/>
      <c r="AL22" s="264">
        <f>IF(入力シート!$D41="有","①",1)</f>
        <v>1</v>
      </c>
      <c r="AM22" s="264"/>
      <c r="AN22" s="250" t="s">
        <v>222</v>
      </c>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0"/>
      <c r="CB22" s="2"/>
      <c r="CC22" s="2"/>
      <c r="CD22" s="2"/>
      <c r="CE22" s="2"/>
      <c r="CF22" s="2"/>
      <c r="CG22" s="2"/>
      <c r="CH22" s="2"/>
      <c r="CI22" s="2"/>
      <c r="CJ22" s="2"/>
      <c r="CK22" s="2"/>
      <c r="CL22" s="2"/>
      <c r="CM22" s="3"/>
    </row>
    <row r="23" spans="1:91" s="18" customFormat="1" ht="17.45" customHeight="1" x14ac:dyDescent="0.15">
      <c r="A23" s="10"/>
      <c r="B23" s="2"/>
      <c r="C23" s="2"/>
      <c r="D23" s="2"/>
      <c r="E23" s="2"/>
      <c r="F23" s="2"/>
      <c r="G23" s="2"/>
      <c r="H23" s="2"/>
      <c r="I23" s="2"/>
      <c r="J23" s="2"/>
      <c r="K23" s="2"/>
      <c r="L23" s="2"/>
      <c r="M23" s="2"/>
      <c r="N23" s="2"/>
      <c r="O23" s="2"/>
      <c r="P23" s="2"/>
      <c r="Q23" s="2"/>
      <c r="R23" s="2"/>
      <c r="S23" s="2"/>
      <c r="T23" s="2"/>
      <c r="U23" s="2"/>
      <c r="V23" s="2"/>
      <c r="W23" s="2"/>
      <c r="X23" s="2"/>
      <c r="Y23" s="2"/>
      <c r="Z23" s="2"/>
      <c r="AA23" s="132"/>
      <c r="AB23" s="124"/>
      <c r="AC23" s="124"/>
      <c r="AD23" s="124"/>
      <c r="AE23" s="124"/>
      <c r="AF23" s="124"/>
      <c r="AG23" s="124"/>
      <c r="AH23" s="124"/>
      <c r="AI23" s="124"/>
      <c r="AJ23" s="124"/>
      <c r="AK23" s="2"/>
      <c r="AL23" s="264">
        <f>IF(入力シート!$D42="有","②",2)</f>
        <v>2</v>
      </c>
      <c r="AM23" s="264"/>
      <c r="AN23" s="250" t="s">
        <v>111</v>
      </c>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
      <c r="CC23" s="2"/>
      <c r="CD23" s="2"/>
      <c r="CE23" s="2"/>
      <c r="CF23" s="2"/>
      <c r="CG23" s="2"/>
      <c r="CH23" s="2"/>
      <c r="CI23" s="2"/>
      <c r="CJ23" s="2"/>
      <c r="CK23" s="2"/>
      <c r="CL23" s="2"/>
      <c r="CM23" s="3"/>
    </row>
    <row r="24" spans="1:91" s="18" customFormat="1" ht="17.45" customHeight="1" x14ac:dyDescent="0.15">
      <c r="A24" s="6"/>
      <c r="B24" s="16"/>
      <c r="C24" s="16"/>
      <c r="D24" s="16"/>
      <c r="E24" s="16"/>
      <c r="F24" s="16"/>
      <c r="G24" s="16"/>
      <c r="H24" s="16"/>
      <c r="I24" s="16"/>
      <c r="J24" s="16"/>
      <c r="K24" s="16"/>
      <c r="L24" s="16"/>
      <c r="M24" s="16"/>
      <c r="N24" s="16"/>
      <c r="O24" s="16"/>
      <c r="P24" s="16"/>
      <c r="Q24" s="16"/>
      <c r="R24" s="16"/>
      <c r="S24" s="16"/>
      <c r="T24" s="16"/>
      <c r="U24" s="16"/>
      <c r="V24" s="16"/>
      <c r="W24" s="16"/>
      <c r="X24" s="16"/>
      <c r="Y24" s="16"/>
      <c r="Z24" s="7"/>
      <c r="AA24" s="2"/>
      <c r="AB24" s="2"/>
      <c r="AC24" s="2"/>
      <c r="AD24" s="2"/>
      <c r="AE24" s="2"/>
      <c r="AF24" s="2"/>
      <c r="AG24" s="2"/>
      <c r="AH24" s="2"/>
      <c r="AI24" s="2"/>
      <c r="AJ24" s="2"/>
      <c r="AK24" s="16"/>
      <c r="AL24" s="246">
        <f>IF(入力シート!$D43="有","③",3)</f>
        <v>3</v>
      </c>
      <c r="AM24" s="246"/>
      <c r="AN24" s="339" t="s">
        <v>112</v>
      </c>
      <c r="AO24" s="339"/>
      <c r="AP24" s="339"/>
      <c r="AQ24" s="339"/>
      <c r="AR24" s="339"/>
      <c r="AS24" s="339"/>
      <c r="AT24" s="339"/>
      <c r="AU24" s="339"/>
      <c r="AV24" s="339"/>
      <c r="AW24" s="339"/>
      <c r="AX24" s="16"/>
      <c r="AY24" s="246">
        <f>IF(入力シート!$D44="有","④",4)</f>
        <v>4</v>
      </c>
      <c r="AZ24" s="246"/>
      <c r="BA24" s="246" t="s">
        <v>113</v>
      </c>
      <c r="BB24" s="246"/>
      <c r="BC24" s="246"/>
      <c r="BD24" s="246"/>
      <c r="BE24" s="246"/>
      <c r="BF24" s="246"/>
      <c r="BG24" s="246"/>
      <c r="BH24" s="16"/>
      <c r="BI24" s="275">
        <f>IF(入力シート!$D45="",5,"⑤")</f>
        <v>5</v>
      </c>
      <c r="BJ24" s="275"/>
      <c r="BK24" s="246" t="s">
        <v>63</v>
      </c>
      <c r="BL24" s="246"/>
      <c r="BM24" s="246"/>
      <c r="BN24" s="246"/>
      <c r="BO24" s="246"/>
      <c r="BP24" s="246"/>
      <c r="BQ24" s="247" t="str">
        <f>IF(入力シート!$D45="","",入力シート!$D45)</f>
        <v/>
      </c>
      <c r="BR24" s="247"/>
      <c r="BS24" s="247"/>
      <c r="BT24" s="247"/>
      <c r="BU24" s="247"/>
      <c r="BV24" s="247"/>
      <c r="BW24" s="247"/>
      <c r="BX24" s="247"/>
      <c r="BY24" s="247"/>
      <c r="BZ24" s="247"/>
      <c r="CA24" s="247"/>
      <c r="CB24" s="247"/>
      <c r="CC24" s="247"/>
      <c r="CD24" s="247"/>
      <c r="CE24" s="247"/>
      <c r="CF24" s="247"/>
      <c r="CG24" s="247"/>
      <c r="CH24" s="247"/>
      <c r="CI24" s="247"/>
      <c r="CJ24" s="16" t="s">
        <v>157</v>
      </c>
      <c r="CK24" s="16"/>
      <c r="CL24" s="16"/>
      <c r="CM24" s="7"/>
    </row>
    <row r="25" spans="1:91" ht="17.45" customHeight="1" x14ac:dyDescent="0.15">
      <c r="A25" s="359" t="s">
        <v>181</v>
      </c>
      <c r="B25" s="344"/>
      <c r="C25" s="344"/>
      <c r="D25" s="344"/>
      <c r="E25" s="344"/>
      <c r="F25" s="344"/>
      <c r="G25" s="344"/>
      <c r="H25" s="344"/>
      <c r="I25" s="344"/>
      <c r="J25" s="344"/>
      <c r="K25" s="344"/>
      <c r="L25" s="344"/>
      <c r="M25" s="344"/>
      <c r="N25" s="344"/>
      <c r="O25" s="344"/>
      <c r="P25" s="344"/>
      <c r="Q25" s="360"/>
      <c r="R25" s="425" t="str">
        <f>IF(入力シート!$D46="直営","①直　営
2 委　託",IF(入力シート!$D46="委託","1 直　営
②委　託","1 直　営
2 委　託"))</f>
        <v>1 直　営
2 委　託</v>
      </c>
      <c r="S25" s="314"/>
      <c r="T25" s="314"/>
      <c r="U25" s="314"/>
      <c r="V25" s="314"/>
      <c r="W25" s="314"/>
      <c r="X25" s="314"/>
      <c r="Y25" s="314"/>
      <c r="Z25" s="315"/>
      <c r="AA25" s="411" t="s">
        <v>8</v>
      </c>
      <c r="AB25" s="412"/>
      <c r="AC25" s="413"/>
      <c r="AD25" s="278" t="s">
        <v>182</v>
      </c>
      <c r="AE25" s="279"/>
      <c r="AF25" s="279"/>
      <c r="AG25" s="279"/>
      <c r="AH25" s="279"/>
      <c r="AI25" s="279"/>
      <c r="AJ25" s="279"/>
      <c r="AK25" s="279"/>
      <c r="AL25" s="279"/>
      <c r="AM25" s="279"/>
      <c r="AN25" s="279"/>
      <c r="AO25" s="279"/>
      <c r="AP25" s="279"/>
      <c r="AQ25" s="279"/>
      <c r="AR25" s="279"/>
      <c r="AS25" s="280"/>
      <c r="AT25" s="253" t="str">
        <f>IF(入力シート!$D47="","",入力シート!$D47)</f>
        <v/>
      </c>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3"/>
      <c r="CF25" s="253"/>
      <c r="CG25" s="253"/>
      <c r="CH25" s="253"/>
      <c r="CI25" s="253"/>
      <c r="CJ25" s="253"/>
      <c r="CK25" s="253"/>
      <c r="CL25" s="253"/>
      <c r="CM25" s="254"/>
    </row>
    <row r="26" spans="1:91" ht="17.45" customHeight="1" x14ac:dyDescent="0.15">
      <c r="A26" s="294"/>
      <c r="B26" s="250"/>
      <c r="C26" s="250"/>
      <c r="D26" s="250"/>
      <c r="E26" s="250"/>
      <c r="F26" s="250"/>
      <c r="G26" s="250"/>
      <c r="H26" s="250"/>
      <c r="I26" s="250"/>
      <c r="J26" s="250"/>
      <c r="K26" s="250"/>
      <c r="L26" s="250"/>
      <c r="M26" s="250"/>
      <c r="N26" s="250"/>
      <c r="O26" s="250"/>
      <c r="P26" s="250"/>
      <c r="Q26" s="361"/>
      <c r="R26" s="426"/>
      <c r="S26" s="410"/>
      <c r="T26" s="410"/>
      <c r="U26" s="410"/>
      <c r="V26" s="410"/>
      <c r="W26" s="410"/>
      <c r="X26" s="410"/>
      <c r="Y26" s="410"/>
      <c r="Z26" s="427"/>
      <c r="AA26" s="414"/>
      <c r="AB26" s="415"/>
      <c r="AC26" s="416"/>
      <c r="AD26" s="278" t="s">
        <v>183</v>
      </c>
      <c r="AE26" s="279"/>
      <c r="AF26" s="279"/>
      <c r="AG26" s="279"/>
      <c r="AH26" s="279"/>
      <c r="AI26" s="279"/>
      <c r="AJ26" s="279"/>
      <c r="AK26" s="279"/>
      <c r="AL26" s="279"/>
      <c r="AM26" s="279"/>
      <c r="AN26" s="279"/>
      <c r="AO26" s="279"/>
      <c r="AP26" s="279"/>
      <c r="AQ26" s="279"/>
      <c r="AR26" s="279"/>
      <c r="AS26" s="280"/>
      <c r="AT26" s="248" t="s">
        <v>522</v>
      </c>
      <c r="AU26" s="248"/>
      <c r="AV26" s="248"/>
      <c r="AW26" s="253" t="str">
        <f>ASC(IF(入力シート!$D48="","",入力シート!$D48))</f>
        <v/>
      </c>
      <c r="AX26" s="253"/>
      <c r="AY26" s="253"/>
      <c r="AZ26" s="253"/>
      <c r="BA26" s="253"/>
      <c r="BB26" s="253"/>
      <c r="BC26" s="281" t="str">
        <f>ASC(IF(入力シート!$D49="","",入力シート!$D49))</f>
        <v/>
      </c>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2"/>
    </row>
    <row r="27" spans="1:91" ht="17.45" customHeight="1" x14ac:dyDescent="0.15">
      <c r="A27" s="294"/>
      <c r="B27" s="250"/>
      <c r="C27" s="250"/>
      <c r="D27" s="250"/>
      <c r="E27" s="250"/>
      <c r="F27" s="250"/>
      <c r="G27" s="250"/>
      <c r="H27" s="250"/>
      <c r="I27" s="250"/>
      <c r="J27" s="250"/>
      <c r="K27" s="250"/>
      <c r="L27" s="250"/>
      <c r="M27" s="250"/>
      <c r="N27" s="250"/>
      <c r="O27" s="250"/>
      <c r="P27" s="250"/>
      <c r="Q27" s="361"/>
      <c r="R27" s="426"/>
      <c r="S27" s="410"/>
      <c r="T27" s="410"/>
      <c r="U27" s="410"/>
      <c r="V27" s="410"/>
      <c r="W27" s="410"/>
      <c r="X27" s="410"/>
      <c r="Y27" s="410"/>
      <c r="Z27" s="427"/>
      <c r="AA27" s="414"/>
      <c r="AB27" s="415"/>
      <c r="AC27" s="416"/>
      <c r="AD27" s="278" t="s">
        <v>9</v>
      </c>
      <c r="AE27" s="279"/>
      <c r="AF27" s="279"/>
      <c r="AG27" s="279"/>
      <c r="AH27" s="279"/>
      <c r="AI27" s="279"/>
      <c r="AJ27" s="279"/>
      <c r="AK27" s="279"/>
      <c r="AL27" s="279"/>
      <c r="AM27" s="279"/>
      <c r="AN27" s="279"/>
      <c r="AO27" s="279"/>
      <c r="AP27" s="279"/>
      <c r="AQ27" s="279"/>
      <c r="AR27" s="279"/>
      <c r="AS27" s="280"/>
      <c r="AT27" s="248" t="s">
        <v>523</v>
      </c>
      <c r="AU27" s="248"/>
      <c r="AV27" s="248"/>
      <c r="AW27" s="248"/>
      <c r="AX27" s="248"/>
      <c r="AY27" s="253" t="str">
        <f>IF(入力シート!$D50="","",入力シート!$D50)</f>
        <v/>
      </c>
      <c r="AZ27" s="253"/>
      <c r="BA27" s="253"/>
      <c r="BB27" s="253"/>
      <c r="BC27" s="253"/>
      <c r="BD27" s="253"/>
      <c r="BE27" s="253"/>
      <c r="BF27" s="253"/>
      <c r="BG27" s="253"/>
      <c r="BH27" s="253"/>
      <c r="BI27" s="253"/>
      <c r="BJ27" s="253"/>
      <c r="BK27" s="253"/>
      <c r="BL27" s="255" t="s">
        <v>524</v>
      </c>
      <c r="BM27" s="255"/>
      <c r="BN27" s="255"/>
      <c r="BO27" s="255"/>
      <c r="BP27" s="255"/>
      <c r="BQ27" s="255"/>
      <c r="BR27" s="283" t="str">
        <f>IF(入力シート!$D51="","",入力シート!$D51)</f>
        <v/>
      </c>
      <c r="BS27" s="283"/>
      <c r="BT27" s="283"/>
      <c r="BU27" s="283"/>
      <c r="BV27" s="283"/>
      <c r="BW27" s="283"/>
      <c r="BX27" s="283"/>
      <c r="BY27" s="283"/>
      <c r="BZ27" s="283"/>
      <c r="CA27" s="283"/>
      <c r="CB27" s="283"/>
      <c r="CC27" s="283"/>
      <c r="CD27" s="283"/>
      <c r="CE27" s="283"/>
      <c r="CF27" s="283"/>
      <c r="CG27" s="283"/>
      <c r="CH27" s="283"/>
      <c r="CI27" s="283"/>
      <c r="CJ27" s="283"/>
      <c r="CK27" s="283"/>
      <c r="CL27" s="283"/>
      <c r="CM27" s="284"/>
    </row>
    <row r="28" spans="1:91" ht="17.45" customHeight="1" x14ac:dyDescent="0.15">
      <c r="A28" s="294"/>
      <c r="B28" s="250"/>
      <c r="C28" s="250"/>
      <c r="D28" s="250"/>
      <c r="E28" s="250"/>
      <c r="F28" s="250"/>
      <c r="G28" s="250"/>
      <c r="H28" s="250"/>
      <c r="I28" s="250"/>
      <c r="J28" s="250"/>
      <c r="K28" s="250"/>
      <c r="L28" s="250"/>
      <c r="M28" s="250"/>
      <c r="N28" s="250"/>
      <c r="O28" s="250"/>
      <c r="P28" s="250"/>
      <c r="Q28" s="361"/>
      <c r="R28" s="426"/>
      <c r="S28" s="410"/>
      <c r="T28" s="410"/>
      <c r="U28" s="410"/>
      <c r="V28" s="410"/>
      <c r="W28" s="410"/>
      <c r="X28" s="410"/>
      <c r="Y28" s="410"/>
      <c r="Z28" s="427"/>
      <c r="AA28" s="414"/>
      <c r="AB28" s="415"/>
      <c r="AC28" s="416"/>
      <c r="AD28" s="260" t="s">
        <v>184</v>
      </c>
      <c r="AE28" s="261"/>
      <c r="AF28" s="261"/>
      <c r="AG28" s="261"/>
      <c r="AH28" s="261"/>
      <c r="AI28" s="261"/>
      <c r="AJ28" s="261"/>
      <c r="AK28" s="261"/>
      <c r="AL28" s="261"/>
      <c r="AM28" s="261"/>
      <c r="AN28" s="261"/>
      <c r="AO28" s="261"/>
      <c r="AP28" s="261"/>
      <c r="AQ28" s="261"/>
      <c r="AR28" s="261"/>
      <c r="AS28" s="262"/>
      <c r="AT28" s="270" t="s">
        <v>523</v>
      </c>
      <c r="AU28" s="270"/>
      <c r="AV28" s="270"/>
      <c r="AW28" s="270"/>
      <c r="AX28" s="270"/>
      <c r="AY28" s="253" t="str">
        <f>IF(入力シート!$D52="","",入力シート!$D52)</f>
        <v/>
      </c>
      <c r="AZ28" s="253"/>
      <c r="BA28" s="253"/>
      <c r="BB28" s="253"/>
      <c r="BC28" s="253"/>
      <c r="BD28" s="253"/>
      <c r="BE28" s="253"/>
      <c r="BF28" s="253"/>
      <c r="BG28" s="253"/>
      <c r="BH28" s="253"/>
      <c r="BI28" s="253"/>
      <c r="BJ28" s="253"/>
      <c r="BK28" s="253"/>
      <c r="BL28" s="255" t="s">
        <v>524</v>
      </c>
      <c r="BM28" s="255"/>
      <c r="BN28" s="255"/>
      <c r="BO28" s="255"/>
      <c r="BP28" s="255"/>
      <c r="BQ28" s="255"/>
      <c r="BR28" s="283" t="str">
        <f>IF(入力シート!$D53="","",入力シート!$D53)</f>
        <v/>
      </c>
      <c r="BS28" s="283"/>
      <c r="BT28" s="283"/>
      <c r="BU28" s="283"/>
      <c r="BV28" s="283"/>
      <c r="BW28" s="283"/>
      <c r="BX28" s="283"/>
      <c r="BY28" s="283"/>
      <c r="BZ28" s="283"/>
      <c r="CA28" s="283"/>
      <c r="CB28" s="283"/>
      <c r="CC28" s="283"/>
      <c r="CD28" s="283"/>
      <c r="CE28" s="283"/>
      <c r="CF28" s="283"/>
      <c r="CG28" s="283"/>
      <c r="CH28" s="283"/>
      <c r="CI28" s="283"/>
      <c r="CJ28" s="283"/>
      <c r="CK28" s="283"/>
      <c r="CL28" s="283"/>
      <c r="CM28" s="284"/>
    </row>
    <row r="29" spans="1:91" ht="17.45" customHeight="1" x14ac:dyDescent="0.15">
      <c r="A29" s="294"/>
      <c r="B29" s="250"/>
      <c r="C29" s="250"/>
      <c r="D29" s="250"/>
      <c r="E29" s="250"/>
      <c r="F29" s="250"/>
      <c r="G29" s="250"/>
      <c r="H29" s="250"/>
      <c r="I29" s="250"/>
      <c r="J29" s="250"/>
      <c r="K29" s="250"/>
      <c r="L29" s="250"/>
      <c r="M29" s="250"/>
      <c r="N29" s="250"/>
      <c r="O29" s="250"/>
      <c r="P29" s="250"/>
      <c r="Q29" s="361"/>
      <c r="R29" s="426"/>
      <c r="S29" s="410"/>
      <c r="T29" s="410"/>
      <c r="U29" s="410"/>
      <c r="V29" s="410"/>
      <c r="W29" s="410"/>
      <c r="X29" s="410"/>
      <c r="Y29" s="410"/>
      <c r="Z29" s="427"/>
      <c r="AA29" s="417"/>
      <c r="AB29" s="418"/>
      <c r="AC29" s="419"/>
      <c r="AD29" s="278" t="s">
        <v>185</v>
      </c>
      <c r="AE29" s="279"/>
      <c r="AF29" s="279"/>
      <c r="AG29" s="279"/>
      <c r="AH29" s="279"/>
      <c r="AI29" s="279"/>
      <c r="AJ29" s="279"/>
      <c r="AK29" s="279"/>
      <c r="AL29" s="279"/>
      <c r="AM29" s="279"/>
      <c r="AN29" s="279"/>
      <c r="AO29" s="279"/>
      <c r="AP29" s="279"/>
      <c r="AQ29" s="279"/>
      <c r="AR29" s="279"/>
      <c r="AS29" s="280"/>
      <c r="AT29" s="255" t="str">
        <f>ASC(IF(入力シート!$D54="","",入力シート!$D54))</f>
        <v/>
      </c>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t="s">
        <v>525</v>
      </c>
      <c r="BU29" s="255"/>
      <c r="BV29" s="255"/>
      <c r="BW29" s="255"/>
      <c r="BX29" s="255"/>
      <c r="BY29" s="255"/>
      <c r="BZ29" s="255"/>
      <c r="CA29" s="257" t="str">
        <f>ASC(IF(入力シート!$D55="","",入力シート!$D55))</f>
        <v/>
      </c>
      <c r="CB29" s="257"/>
      <c r="CC29" s="257"/>
      <c r="CD29" s="257"/>
      <c r="CE29" s="257"/>
      <c r="CF29" s="257"/>
      <c r="CG29" s="257"/>
      <c r="CH29" s="257"/>
      <c r="CI29" s="257"/>
      <c r="CJ29" s="257"/>
      <c r="CK29" s="257"/>
      <c r="CL29" s="257"/>
      <c r="CM29" s="258"/>
    </row>
    <row r="30" spans="1:91" ht="17.45" customHeight="1" x14ac:dyDescent="0.15">
      <c r="A30" s="294"/>
      <c r="B30" s="250"/>
      <c r="C30" s="250"/>
      <c r="D30" s="250"/>
      <c r="E30" s="250"/>
      <c r="F30" s="250"/>
      <c r="G30" s="250"/>
      <c r="H30" s="250"/>
      <c r="I30" s="250"/>
      <c r="J30" s="250"/>
      <c r="K30" s="250"/>
      <c r="L30" s="250"/>
      <c r="M30" s="250"/>
      <c r="N30" s="250"/>
      <c r="O30" s="250"/>
      <c r="P30" s="250"/>
      <c r="Q30" s="361"/>
      <c r="R30" s="426"/>
      <c r="S30" s="410"/>
      <c r="T30" s="410"/>
      <c r="U30" s="410"/>
      <c r="V30" s="410"/>
      <c r="W30" s="410"/>
      <c r="X30" s="410"/>
      <c r="Y30" s="410"/>
      <c r="Z30" s="427"/>
      <c r="AA30" s="398" t="s">
        <v>186</v>
      </c>
      <c r="AB30" s="249"/>
      <c r="AC30" s="249"/>
      <c r="AD30" s="249"/>
      <c r="AE30" s="249"/>
      <c r="AF30" s="249"/>
      <c r="AG30" s="249"/>
      <c r="AH30" s="249"/>
      <c r="AI30" s="249"/>
      <c r="AJ30" s="249"/>
      <c r="AK30" s="151"/>
      <c r="AL30" s="249">
        <f>IF(入力シート!$D56="有","①",1)</f>
        <v>1</v>
      </c>
      <c r="AM30" s="249"/>
      <c r="AN30" s="249" t="s">
        <v>64</v>
      </c>
      <c r="AO30" s="249"/>
      <c r="AP30" s="249"/>
      <c r="AQ30" s="249"/>
      <c r="AR30" s="249"/>
      <c r="AS30" s="249"/>
      <c r="AT30" s="249"/>
      <c r="AU30" s="249"/>
      <c r="AV30" s="151"/>
      <c r="AW30" s="249">
        <f>IF(入力シート!$D57="有","②",2)</f>
        <v>2</v>
      </c>
      <c r="AX30" s="249"/>
      <c r="AY30" s="249" t="s">
        <v>65</v>
      </c>
      <c r="AZ30" s="249"/>
      <c r="BA30" s="249"/>
      <c r="BB30" s="249"/>
      <c r="BC30" s="249"/>
      <c r="BD30" s="151"/>
      <c r="BE30" s="249">
        <f>IF(入力シート!$D58="有","③",3)</f>
        <v>3</v>
      </c>
      <c r="BF30" s="249"/>
      <c r="BG30" s="249" t="s">
        <v>66</v>
      </c>
      <c r="BH30" s="249"/>
      <c r="BI30" s="249"/>
      <c r="BJ30" s="151"/>
      <c r="BK30" s="249">
        <f>IF(入力シート!$D59="有","④",4)</f>
        <v>4</v>
      </c>
      <c r="BL30" s="249"/>
      <c r="BM30" s="369" t="s">
        <v>67</v>
      </c>
      <c r="BN30" s="369"/>
      <c r="BO30" s="369"/>
      <c r="BP30" s="369"/>
      <c r="BQ30" s="26"/>
      <c r="BR30" s="369">
        <f>IF(入力シート!$D60="有","⑤",5)</f>
        <v>5</v>
      </c>
      <c r="BS30" s="369"/>
      <c r="BT30" s="369" t="s">
        <v>68</v>
      </c>
      <c r="BU30" s="369"/>
      <c r="BV30" s="369"/>
      <c r="BW30" s="369"/>
      <c r="BX30" s="26"/>
      <c r="BY30" s="369">
        <f>IF(入力シート!$D61="有","⑥",6)</f>
        <v>6</v>
      </c>
      <c r="BZ30" s="369"/>
      <c r="CA30" s="369" t="s">
        <v>69</v>
      </c>
      <c r="CB30" s="369"/>
      <c r="CC30" s="369"/>
      <c r="CD30" s="369"/>
      <c r="CE30" s="369"/>
      <c r="CF30" s="369"/>
      <c r="CG30" s="369"/>
      <c r="CH30" s="369"/>
      <c r="CI30" s="26"/>
      <c r="CJ30" s="26"/>
      <c r="CK30" s="26"/>
      <c r="CL30" s="26"/>
      <c r="CM30" s="27"/>
    </row>
    <row r="31" spans="1:91" ht="17.45" customHeight="1" x14ac:dyDescent="0.15">
      <c r="A31" s="362"/>
      <c r="B31" s="339"/>
      <c r="C31" s="339"/>
      <c r="D31" s="339"/>
      <c r="E31" s="339"/>
      <c r="F31" s="339"/>
      <c r="G31" s="339"/>
      <c r="H31" s="339"/>
      <c r="I31" s="339"/>
      <c r="J31" s="339"/>
      <c r="K31" s="339"/>
      <c r="L31" s="339"/>
      <c r="M31" s="339"/>
      <c r="N31" s="339"/>
      <c r="O31" s="339"/>
      <c r="P31" s="339"/>
      <c r="Q31" s="424"/>
      <c r="R31" s="428"/>
      <c r="S31" s="316"/>
      <c r="T31" s="316"/>
      <c r="U31" s="316"/>
      <c r="V31" s="316"/>
      <c r="W31" s="316"/>
      <c r="X31" s="316"/>
      <c r="Y31" s="316"/>
      <c r="Z31" s="317"/>
      <c r="AA31" s="10"/>
      <c r="AB31" s="2"/>
      <c r="AC31" s="2"/>
      <c r="AD31" s="2"/>
      <c r="AE31" s="2"/>
      <c r="AF31" s="2"/>
      <c r="AG31" s="2"/>
      <c r="AH31" s="2"/>
      <c r="AI31" s="2"/>
      <c r="AJ31" s="2"/>
      <c r="AK31" s="2"/>
      <c r="AL31" s="246">
        <f>IF(入力シート!$D62="有","⑦",7)</f>
        <v>7</v>
      </c>
      <c r="AM31" s="246"/>
      <c r="AN31" s="246" t="s">
        <v>72</v>
      </c>
      <c r="AO31" s="246"/>
      <c r="AP31" s="246"/>
      <c r="AQ31" s="246"/>
      <c r="AR31" s="246"/>
      <c r="AS31" s="246"/>
      <c r="AT31" s="246"/>
      <c r="AU31" s="246"/>
      <c r="AV31" s="246"/>
      <c r="AW31" s="246"/>
      <c r="AX31" s="16"/>
      <c r="AY31" s="246">
        <f>IF(入力シート!$D63="有","⑧",8)</f>
        <v>8</v>
      </c>
      <c r="AZ31" s="246"/>
      <c r="BA31" s="246" t="s">
        <v>73</v>
      </c>
      <c r="BB31" s="246"/>
      <c r="BC31" s="246"/>
      <c r="BD31" s="246"/>
      <c r="BE31" s="246"/>
      <c r="BF31" s="16"/>
      <c r="BG31" s="246">
        <f>IF(入力シート!$D64="",9,"⑨")</f>
        <v>9</v>
      </c>
      <c r="BH31" s="246"/>
      <c r="BI31" s="246" t="s">
        <v>63</v>
      </c>
      <c r="BJ31" s="246"/>
      <c r="BK31" s="246"/>
      <c r="BL31" s="246"/>
      <c r="BM31" s="246"/>
      <c r="BN31" s="266" t="str">
        <f>IF(入力シート!$D64="","",入力シート!$D64)</f>
        <v/>
      </c>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30" t="s">
        <v>157</v>
      </c>
      <c r="CL31" s="30"/>
      <c r="CM31" s="31"/>
    </row>
    <row r="32" spans="1:91" ht="17.45" customHeight="1" x14ac:dyDescent="0.15">
      <c r="A32" s="346" t="s">
        <v>505</v>
      </c>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347"/>
      <c r="AO32" s="348"/>
      <c r="AP32" s="259"/>
      <c r="AQ32" s="286"/>
      <c r="AR32" s="286"/>
      <c r="AS32" s="286"/>
      <c r="AT32" s="286"/>
      <c r="AU32" s="286"/>
      <c r="AV32" s="286"/>
      <c r="AW32" s="286"/>
      <c r="AX32" s="286" t="s">
        <v>10</v>
      </c>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86"/>
      <c r="CA32" s="286"/>
      <c r="CB32" s="286"/>
      <c r="CC32" s="286"/>
      <c r="CD32" s="286"/>
      <c r="CE32" s="286"/>
      <c r="CF32" s="286"/>
      <c r="CG32" s="286"/>
      <c r="CH32" s="286"/>
      <c r="CI32" s="286"/>
      <c r="CJ32" s="286"/>
      <c r="CK32" s="286"/>
      <c r="CL32" s="286"/>
      <c r="CM32" s="286"/>
    </row>
    <row r="33" spans="1:91" ht="17.45" customHeight="1" x14ac:dyDescent="0.15">
      <c r="A33" s="432"/>
      <c r="B33" s="409"/>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33"/>
      <c r="AP33" s="259"/>
      <c r="AQ33" s="286"/>
      <c r="AR33" s="286"/>
      <c r="AS33" s="286"/>
      <c r="AT33" s="286"/>
      <c r="AU33" s="286"/>
      <c r="AV33" s="28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c r="BS33" s="286"/>
      <c r="BT33" s="286"/>
      <c r="BU33" s="286"/>
      <c r="BV33" s="286"/>
      <c r="BW33" s="286"/>
      <c r="BX33" s="286"/>
      <c r="BY33" s="286"/>
      <c r="BZ33" s="286"/>
      <c r="CA33" s="286"/>
      <c r="CB33" s="286"/>
      <c r="CC33" s="286"/>
      <c r="CD33" s="286"/>
      <c r="CE33" s="286"/>
      <c r="CF33" s="286"/>
      <c r="CG33" s="286"/>
      <c r="CH33" s="286"/>
      <c r="CI33" s="286"/>
      <c r="CJ33" s="286"/>
      <c r="CK33" s="286"/>
      <c r="CL33" s="286"/>
      <c r="CM33" s="286"/>
    </row>
    <row r="34" spans="1:91" ht="17.45" customHeight="1" x14ac:dyDescent="0.15">
      <c r="A34" s="349"/>
      <c r="B34" s="350"/>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1"/>
      <c r="AP34" s="259"/>
      <c r="AQ34" s="286"/>
      <c r="AR34" s="286"/>
      <c r="AS34" s="286"/>
      <c r="AT34" s="286"/>
      <c r="AU34" s="286"/>
      <c r="AV34" s="286"/>
      <c r="AW34" s="286"/>
      <c r="AX34" s="286"/>
      <c r="AY34" s="286"/>
      <c r="AZ34" s="286"/>
      <c r="BA34" s="286"/>
      <c r="BB34" s="286"/>
      <c r="BC34" s="286"/>
      <c r="BD34" s="286"/>
      <c r="BE34" s="286"/>
      <c r="BF34" s="286"/>
      <c r="BG34" s="286"/>
      <c r="BH34" s="286"/>
      <c r="BI34" s="286"/>
      <c r="BJ34" s="286"/>
      <c r="BK34" s="286"/>
      <c r="BL34" s="286"/>
      <c r="BM34" s="286"/>
      <c r="BN34" s="286"/>
      <c r="BO34" s="286"/>
      <c r="BP34" s="286"/>
      <c r="BQ34" s="286"/>
      <c r="BR34" s="286"/>
      <c r="BS34" s="286"/>
      <c r="BT34" s="286"/>
      <c r="BU34" s="286"/>
      <c r="BV34" s="286"/>
      <c r="BW34" s="286"/>
      <c r="BX34" s="286"/>
      <c r="BY34" s="286"/>
      <c r="BZ34" s="286"/>
      <c r="CA34" s="286"/>
      <c r="CB34" s="286"/>
      <c r="CC34" s="286"/>
      <c r="CD34" s="286"/>
      <c r="CE34" s="286"/>
      <c r="CF34" s="286"/>
      <c r="CG34" s="286"/>
      <c r="CH34" s="286"/>
      <c r="CI34" s="286"/>
      <c r="CJ34" s="286"/>
      <c r="CK34" s="286"/>
      <c r="CL34" s="286"/>
      <c r="CM34" s="286"/>
    </row>
    <row r="35" spans="1:91" ht="17.45" customHeight="1" x14ac:dyDescent="0.15">
      <c r="A35" s="363" t="s">
        <v>356</v>
      </c>
      <c r="B35" s="364"/>
      <c r="C35" s="364"/>
      <c r="D35" s="364"/>
      <c r="E35" s="364"/>
      <c r="F35" s="364"/>
      <c r="G35" s="364"/>
      <c r="H35" s="364"/>
      <c r="I35" s="364"/>
      <c r="J35" s="364"/>
      <c r="K35" s="364"/>
      <c r="L35" s="364"/>
      <c r="M35" s="364"/>
      <c r="N35" s="364"/>
      <c r="O35" s="365"/>
      <c r="P35" s="363" t="s">
        <v>357</v>
      </c>
      <c r="Q35" s="364"/>
      <c r="R35" s="364"/>
      <c r="S35" s="364"/>
      <c r="T35" s="364"/>
      <c r="U35" s="364"/>
      <c r="V35" s="364"/>
      <c r="W35" s="364"/>
      <c r="X35" s="364"/>
      <c r="Y35" s="364"/>
      <c r="Z35" s="364"/>
      <c r="AA35" s="364"/>
      <c r="AB35" s="364"/>
      <c r="AC35" s="364"/>
      <c r="AD35" s="364"/>
      <c r="AE35" s="364"/>
      <c r="AF35" s="365"/>
      <c r="AG35" s="398" t="s">
        <v>11</v>
      </c>
      <c r="AH35" s="249"/>
      <c r="AI35" s="249"/>
      <c r="AJ35" s="249"/>
      <c r="AK35" s="249"/>
      <c r="AL35" s="249"/>
      <c r="AM35" s="249"/>
      <c r="AN35" s="249"/>
      <c r="AO35" s="406"/>
      <c r="AP35" s="259"/>
      <c r="AQ35" s="286"/>
      <c r="AR35" s="286"/>
      <c r="AS35" s="286"/>
      <c r="AT35" s="286"/>
      <c r="AU35" s="286"/>
      <c r="AV35" s="286"/>
      <c r="AW35" s="286"/>
      <c r="AX35" s="285" t="s">
        <v>53</v>
      </c>
      <c r="AY35" s="285"/>
      <c r="AZ35" s="285"/>
      <c r="BA35" s="285"/>
      <c r="BB35" s="285"/>
      <c r="BC35" s="285"/>
      <c r="BD35" s="285" t="s">
        <v>12</v>
      </c>
      <c r="BE35" s="285"/>
      <c r="BF35" s="285"/>
      <c r="BG35" s="285"/>
      <c r="BH35" s="285"/>
      <c r="BI35" s="285"/>
      <c r="BJ35" s="285" t="s">
        <v>13</v>
      </c>
      <c r="BK35" s="285"/>
      <c r="BL35" s="285"/>
      <c r="BM35" s="285"/>
      <c r="BN35" s="285"/>
      <c r="BO35" s="285"/>
      <c r="BP35" s="285" t="s">
        <v>14</v>
      </c>
      <c r="BQ35" s="285"/>
      <c r="BR35" s="285"/>
      <c r="BS35" s="285"/>
      <c r="BT35" s="285"/>
      <c r="BU35" s="285"/>
      <c r="BV35" s="285" t="s">
        <v>54</v>
      </c>
      <c r="BW35" s="285"/>
      <c r="BX35" s="285"/>
      <c r="BY35" s="285"/>
      <c r="BZ35" s="285"/>
      <c r="CA35" s="285"/>
      <c r="CB35" s="285" t="s">
        <v>15</v>
      </c>
      <c r="CC35" s="285"/>
      <c r="CD35" s="285"/>
      <c r="CE35" s="285"/>
      <c r="CF35" s="285"/>
      <c r="CG35" s="285"/>
      <c r="CH35" s="285" t="s">
        <v>16</v>
      </c>
      <c r="CI35" s="285"/>
      <c r="CJ35" s="285"/>
      <c r="CK35" s="285"/>
      <c r="CL35" s="285"/>
      <c r="CM35" s="285"/>
    </row>
    <row r="36" spans="1:91" ht="17.45" customHeight="1" x14ac:dyDescent="0.15">
      <c r="A36" s="366"/>
      <c r="B36" s="367"/>
      <c r="C36" s="367"/>
      <c r="D36" s="367"/>
      <c r="E36" s="367"/>
      <c r="F36" s="367"/>
      <c r="G36" s="367"/>
      <c r="H36" s="367"/>
      <c r="I36" s="367"/>
      <c r="J36" s="367"/>
      <c r="K36" s="367"/>
      <c r="L36" s="367"/>
      <c r="M36" s="367"/>
      <c r="N36" s="367"/>
      <c r="O36" s="368"/>
      <c r="P36" s="366"/>
      <c r="Q36" s="367"/>
      <c r="R36" s="367"/>
      <c r="S36" s="367"/>
      <c r="T36" s="367"/>
      <c r="U36" s="367"/>
      <c r="V36" s="367"/>
      <c r="W36" s="367"/>
      <c r="X36" s="367"/>
      <c r="Y36" s="367"/>
      <c r="Z36" s="367"/>
      <c r="AA36" s="367"/>
      <c r="AB36" s="367"/>
      <c r="AC36" s="367"/>
      <c r="AD36" s="367"/>
      <c r="AE36" s="367"/>
      <c r="AF36" s="368"/>
      <c r="AG36" s="358"/>
      <c r="AH36" s="246"/>
      <c r="AI36" s="246"/>
      <c r="AJ36" s="246"/>
      <c r="AK36" s="246"/>
      <c r="AL36" s="246"/>
      <c r="AM36" s="246"/>
      <c r="AN36" s="246"/>
      <c r="AO36" s="265"/>
      <c r="AP36" s="259"/>
      <c r="AQ36" s="286"/>
      <c r="AR36" s="286"/>
      <c r="AS36" s="286"/>
      <c r="AT36" s="286"/>
      <c r="AU36" s="286"/>
      <c r="AV36" s="286"/>
      <c r="AW36" s="286"/>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row>
    <row r="37" spans="1:91" ht="17.45" customHeight="1" x14ac:dyDescent="0.15">
      <c r="A37" s="318" t="str">
        <f>IF(入力シート!$D65="","",入力シート!$D65)</f>
        <v/>
      </c>
      <c r="B37" s="295"/>
      <c r="C37" s="295"/>
      <c r="D37" s="295"/>
      <c r="E37" s="295"/>
      <c r="F37" s="295"/>
      <c r="G37" s="295"/>
      <c r="H37" s="295"/>
      <c r="I37" s="295"/>
      <c r="J37" s="295"/>
      <c r="K37" s="295"/>
      <c r="L37" s="295"/>
      <c r="M37" s="295"/>
      <c r="N37" s="295"/>
      <c r="O37" s="429"/>
      <c r="P37" s="359">
        <f>IF(入力シート!$D66="管理栄養士","①",1)</f>
        <v>1</v>
      </c>
      <c r="Q37" s="344"/>
      <c r="R37" s="151" t="s">
        <v>74</v>
      </c>
      <c r="S37" s="151"/>
      <c r="T37" s="151"/>
      <c r="U37" s="151"/>
      <c r="V37" s="151"/>
      <c r="W37" s="151"/>
      <c r="X37" s="151"/>
      <c r="Y37" s="151"/>
      <c r="Z37" s="151"/>
      <c r="AA37" s="151"/>
      <c r="AB37" s="151"/>
      <c r="AC37" s="151"/>
      <c r="AD37" s="151"/>
      <c r="AE37" s="151"/>
      <c r="AF37" s="1"/>
      <c r="AG37" s="425" t="str">
        <f>IF(入力シート!$D69="専任","①専任
2 兼任",IF(入力シート!$D69="兼任","1 専任
②兼任","1 専任
2 兼任"))</f>
        <v>1 専任
2 兼任</v>
      </c>
      <c r="AH37" s="314"/>
      <c r="AI37" s="314"/>
      <c r="AJ37" s="314"/>
      <c r="AK37" s="314"/>
      <c r="AL37" s="314"/>
      <c r="AM37" s="314"/>
      <c r="AN37" s="314"/>
      <c r="AO37" s="315"/>
      <c r="AP37" s="434" t="s">
        <v>17</v>
      </c>
      <c r="AQ37" s="435"/>
      <c r="AR37" s="32" t="s">
        <v>18</v>
      </c>
      <c r="AS37" s="32"/>
      <c r="AT37" s="32"/>
      <c r="AU37" s="32"/>
      <c r="AV37" s="32"/>
      <c r="AW37" s="32"/>
      <c r="AX37" s="269" t="str">
        <f>IF(入力シート!$D70="","",入力シート!$D70)</f>
        <v/>
      </c>
      <c r="AY37" s="269"/>
      <c r="AZ37" s="269"/>
      <c r="BA37" s="269"/>
      <c r="BB37" s="269"/>
      <c r="BC37" s="269"/>
      <c r="BD37" s="269" t="str">
        <f>IF(入力シート!$D74="","",入力シート!$D74)</f>
        <v/>
      </c>
      <c r="BE37" s="269"/>
      <c r="BF37" s="269"/>
      <c r="BG37" s="269"/>
      <c r="BH37" s="269"/>
      <c r="BI37" s="269"/>
      <c r="BJ37" s="269" t="str">
        <f>IF(入力シート!$D78="","",入力シート!$D78)</f>
        <v/>
      </c>
      <c r="BK37" s="269"/>
      <c r="BL37" s="269"/>
      <c r="BM37" s="269"/>
      <c r="BN37" s="269"/>
      <c r="BO37" s="269"/>
      <c r="BP37" s="269" t="str">
        <f>IF(入力シート!$D82="","",入力シート!$D82)</f>
        <v/>
      </c>
      <c r="BQ37" s="269"/>
      <c r="BR37" s="269"/>
      <c r="BS37" s="269"/>
      <c r="BT37" s="269"/>
      <c r="BU37" s="269"/>
      <c r="BV37" s="269" t="str">
        <f>IF(入力シート!$D86="","",入力シート!$D86)</f>
        <v/>
      </c>
      <c r="BW37" s="269"/>
      <c r="BX37" s="269"/>
      <c r="BY37" s="269"/>
      <c r="BZ37" s="269"/>
      <c r="CA37" s="269"/>
      <c r="CB37" s="269" t="str">
        <f>IF(入力シート!$D90="","",入力シート!$D90)</f>
        <v/>
      </c>
      <c r="CC37" s="269"/>
      <c r="CD37" s="269"/>
      <c r="CE37" s="269"/>
      <c r="CF37" s="269"/>
      <c r="CG37" s="269"/>
      <c r="CH37" s="269">
        <f>IF(入力シート!$D94="","",入力シート!$D94)</f>
        <v>0</v>
      </c>
      <c r="CI37" s="269"/>
      <c r="CJ37" s="269"/>
      <c r="CK37" s="269"/>
      <c r="CL37" s="269"/>
      <c r="CM37" s="269"/>
    </row>
    <row r="38" spans="1:91" ht="17.45" customHeight="1" x14ac:dyDescent="0.15">
      <c r="A38" s="378"/>
      <c r="B38" s="290"/>
      <c r="C38" s="290"/>
      <c r="D38" s="290"/>
      <c r="E38" s="290"/>
      <c r="F38" s="290"/>
      <c r="G38" s="290"/>
      <c r="H38" s="290"/>
      <c r="I38" s="290"/>
      <c r="J38" s="290"/>
      <c r="K38" s="290"/>
      <c r="L38" s="290"/>
      <c r="M38" s="290"/>
      <c r="N38" s="290"/>
      <c r="O38" s="430"/>
      <c r="P38" s="10" t="s">
        <v>76</v>
      </c>
      <c r="Q38" s="2"/>
      <c r="R38" s="2"/>
      <c r="S38" s="290" t="str">
        <f>IF(入力シート!$D67="","",入力シート!$D67)</f>
        <v/>
      </c>
      <c r="T38" s="290"/>
      <c r="U38" s="290"/>
      <c r="V38" s="290"/>
      <c r="W38" s="290"/>
      <c r="X38" s="290"/>
      <c r="Y38" s="290"/>
      <c r="Z38" s="290"/>
      <c r="AA38" s="290"/>
      <c r="AB38" s="290"/>
      <c r="AC38" s="2" t="s">
        <v>77</v>
      </c>
      <c r="AD38" s="2"/>
      <c r="AE38" s="2"/>
      <c r="AF38" s="3"/>
      <c r="AG38" s="426"/>
      <c r="AH38" s="410"/>
      <c r="AI38" s="410"/>
      <c r="AJ38" s="410"/>
      <c r="AK38" s="410"/>
      <c r="AL38" s="410"/>
      <c r="AM38" s="410"/>
      <c r="AN38" s="410"/>
      <c r="AO38" s="427"/>
      <c r="AP38" s="434"/>
      <c r="AQ38" s="435"/>
      <c r="AR38" s="32" t="s">
        <v>19</v>
      </c>
      <c r="AS38" s="32"/>
      <c r="AT38" s="32"/>
      <c r="AU38" s="32"/>
      <c r="AV38" s="32"/>
      <c r="AW38" s="32"/>
      <c r="AX38" s="269" t="str">
        <f>IF(入力シート!$D71="","",入力シート!$D71)</f>
        <v/>
      </c>
      <c r="AY38" s="269"/>
      <c r="AZ38" s="269"/>
      <c r="BA38" s="269"/>
      <c r="BB38" s="269"/>
      <c r="BC38" s="269"/>
      <c r="BD38" s="269" t="str">
        <f>IF(入力シート!$D75="","",入力シート!$D75)</f>
        <v/>
      </c>
      <c r="BE38" s="269"/>
      <c r="BF38" s="269"/>
      <c r="BG38" s="269"/>
      <c r="BH38" s="269"/>
      <c r="BI38" s="269"/>
      <c r="BJ38" s="269" t="str">
        <f>IF(入力シート!$D79="","",入力シート!$D79)</f>
        <v/>
      </c>
      <c r="BK38" s="269"/>
      <c r="BL38" s="269"/>
      <c r="BM38" s="269"/>
      <c r="BN38" s="269"/>
      <c r="BO38" s="269"/>
      <c r="BP38" s="269" t="str">
        <f>IF(入力シート!$D83="","",入力シート!$D83)</f>
        <v/>
      </c>
      <c r="BQ38" s="269"/>
      <c r="BR38" s="269"/>
      <c r="BS38" s="269"/>
      <c r="BT38" s="269"/>
      <c r="BU38" s="269"/>
      <c r="BV38" s="269" t="str">
        <f>IF(入力シート!$D87="","",入力シート!$D87)</f>
        <v/>
      </c>
      <c r="BW38" s="269"/>
      <c r="BX38" s="269"/>
      <c r="BY38" s="269"/>
      <c r="BZ38" s="269"/>
      <c r="CA38" s="269"/>
      <c r="CB38" s="269" t="str">
        <f>IF(入力シート!$D91="","",入力シート!$D91)</f>
        <v/>
      </c>
      <c r="CC38" s="269"/>
      <c r="CD38" s="269"/>
      <c r="CE38" s="269"/>
      <c r="CF38" s="269"/>
      <c r="CG38" s="269"/>
      <c r="CH38" s="269">
        <f>IF(入力シート!$D95="","",入力シート!$D95)</f>
        <v>0</v>
      </c>
      <c r="CI38" s="269"/>
      <c r="CJ38" s="269"/>
      <c r="CK38" s="269"/>
      <c r="CL38" s="269"/>
      <c r="CM38" s="269"/>
    </row>
    <row r="39" spans="1:91" ht="17.45" customHeight="1" x14ac:dyDescent="0.15">
      <c r="A39" s="378"/>
      <c r="B39" s="290"/>
      <c r="C39" s="290"/>
      <c r="D39" s="290"/>
      <c r="E39" s="290"/>
      <c r="F39" s="290"/>
      <c r="G39" s="290"/>
      <c r="H39" s="290"/>
      <c r="I39" s="290"/>
      <c r="J39" s="290"/>
      <c r="K39" s="290"/>
      <c r="L39" s="290"/>
      <c r="M39" s="290"/>
      <c r="N39" s="290"/>
      <c r="O39" s="430"/>
      <c r="P39" s="294">
        <f>IF(入力シート!$D66="栄養士","②",2)</f>
        <v>2</v>
      </c>
      <c r="Q39" s="250"/>
      <c r="R39" s="2" t="s">
        <v>75</v>
      </c>
      <c r="S39" s="2"/>
      <c r="T39" s="2"/>
      <c r="U39" s="2"/>
      <c r="V39" s="2"/>
      <c r="W39" s="2"/>
      <c r="X39" s="2"/>
      <c r="Y39" s="2"/>
      <c r="Z39" s="2"/>
      <c r="AA39" s="2"/>
      <c r="AB39" s="2"/>
      <c r="AC39" s="2"/>
      <c r="AD39" s="2"/>
      <c r="AE39" s="2"/>
      <c r="AF39" s="3"/>
      <c r="AG39" s="426"/>
      <c r="AH39" s="410"/>
      <c r="AI39" s="410"/>
      <c r="AJ39" s="410"/>
      <c r="AK39" s="410"/>
      <c r="AL39" s="410"/>
      <c r="AM39" s="410"/>
      <c r="AN39" s="410"/>
      <c r="AO39" s="427"/>
      <c r="AP39" s="434" t="s">
        <v>20</v>
      </c>
      <c r="AQ39" s="435"/>
      <c r="AR39" s="32" t="s">
        <v>18</v>
      </c>
      <c r="AS39" s="32"/>
      <c r="AT39" s="32"/>
      <c r="AU39" s="32"/>
      <c r="AV39" s="32"/>
      <c r="AW39" s="32"/>
      <c r="AX39" s="269" t="str">
        <f>IF(入力シート!$D72="","",入力シート!$D72)</f>
        <v/>
      </c>
      <c r="AY39" s="269"/>
      <c r="AZ39" s="269"/>
      <c r="BA39" s="269"/>
      <c r="BB39" s="269"/>
      <c r="BC39" s="269"/>
      <c r="BD39" s="269" t="str">
        <f>IF(入力シート!$D76="","",入力シート!$D76)</f>
        <v/>
      </c>
      <c r="BE39" s="269"/>
      <c r="BF39" s="269"/>
      <c r="BG39" s="269"/>
      <c r="BH39" s="269"/>
      <c r="BI39" s="269"/>
      <c r="BJ39" s="269" t="str">
        <f>IF(入力シート!$D80="","",入力シート!$D80)</f>
        <v/>
      </c>
      <c r="BK39" s="269"/>
      <c r="BL39" s="269"/>
      <c r="BM39" s="269"/>
      <c r="BN39" s="269"/>
      <c r="BO39" s="269"/>
      <c r="BP39" s="269" t="str">
        <f>IF(入力シート!$D84="","",入力シート!$D84)</f>
        <v/>
      </c>
      <c r="BQ39" s="269"/>
      <c r="BR39" s="269"/>
      <c r="BS39" s="269"/>
      <c r="BT39" s="269"/>
      <c r="BU39" s="269"/>
      <c r="BV39" s="269" t="str">
        <f>IF(入力シート!$D88="","",入力シート!$D88)</f>
        <v/>
      </c>
      <c r="BW39" s="269"/>
      <c r="BX39" s="269"/>
      <c r="BY39" s="269"/>
      <c r="BZ39" s="269"/>
      <c r="CA39" s="269"/>
      <c r="CB39" s="269" t="str">
        <f>IF(入力シート!$D92="","",入力シート!$D92)</f>
        <v/>
      </c>
      <c r="CC39" s="269"/>
      <c r="CD39" s="269"/>
      <c r="CE39" s="269"/>
      <c r="CF39" s="269"/>
      <c r="CG39" s="269"/>
      <c r="CH39" s="269">
        <f>IF(入力シート!$D96="","",入力シート!$D96)</f>
        <v>0</v>
      </c>
      <c r="CI39" s="269"/>
      <c r="CJ39" s="269"/>
      <c r="CK39" s="269"/>
      <c r="CL39" s="269"/>
      <c r="CM39" s="269"/>
    </row>
    <row r="40" spans="1:91" ht="17.45" customHeight="1" x14ac:dyDescent="0.15">
      <c r="A40" s="319"/>
      <c r="B40" s="268"/>
      <c r="C40" s="268"/>
      <c r="D40" s="268"/>
      <c r="E40" s="268"/>
      <c r="F40" s="268"/>
      <c r="G40" s="268"/>
      <c r="H40" s="268"/>
      <c r="I40" s="268"/>
      <c r="J40" s="268"/>
      <c r="K40" s="268"/>
      <c r="L40" s="268"/>
      <c r="M40" s="268"/>
      <c r="N40" s="268"/>
      <c r="O40" s="431"/>
      <c r="P40" s="10" t="s">
        <v>76</v>
      </c>
      <c r="Q40" s="2"/>
      <c r="R40" s="2"/>
      <c r="S40" s="268" t="str">
        <f>IF(入力シート!$D68="","",入力シート!$D68)</f>
        <v/>
      </c>
      <c r="T40" s="268"/>
      <c r="U40" s="268"/>
      <c r="V40" s="268"/>
      <c r="W40" s="268"/>
      <c r="X40" s="268"/>
      <c r="Y40" s="268"/>
      <c r="Z40" s="268"/>
      <c r="AA40" s="268"/>
      <c r="AB40" s="268"/>
      <c r="AC40" s="2" t="s">
        <v>77</v>
      </c>
      <c r="AD40" s="2"/>
      <c r="AE40" s="2"/>
      <c r="AF40" s="3"/>
      <c r="AG40" s="426"/>
      <c r="AH40" s="410"/>
      <c r="AI40" s="410"/>
      <c r="AJ40" s="410"/>
      <c r="AK40" s="410"/>
      <c r="AL40" s="410"/>
      <c r="AM40" s="410"/>
      <c r="AN40" s="410"/>
      <c r="AO40" s="427"/>
      <c r="AP40" s="436"/>
      <c r="AQ40" s="437"/>
      <c r="AR40" s="33" t="s">
        <v>19</v>
      </c>
      <c r="AS40" s="33"/>
      <c r="AT40" s="33"/>
      <c r="AU40" s="33"/>
      <c r="AV40" s="33"/>
      <c r="AW40" s="33"/>
      <c r="AX40" s="269" t="str">
        <f>IF(入力シート!$D73="","",入力シート!$D73)</f>
        <v/>
      </c>
      <c r="AY40" s="269"/>
      <c r="AZ40" s="269"/>
      <c r="BA40" s="269"/>
      <c r="BB40" s="269"/>
      <c r="BC40" s="269"/>
      <c r="BD40" s="269" t="str">
        <f>IF(入力シート!$D77="","",入力シート!$D77)</f>
        <v/>
      </c>
      <c r="BE40" s="269"/>
      <c r="BF40" s="269"/>
      <c r="BG40" s="269"/>
      <c r="BH40" s="269"/>
      <c r="BI40" s="269"/>
      <c r="BJ40" s="269" t="str">
        <f>IF(入力シート!$D81="","",入力シート!$D81)</f>
        <v/>
      </c>
      <c r="BK40" s="269"/>
      <c r="BL40" s="269"/>
      <c r="BM40" s="269"/>
      <c r="BN40" s="269"/>
      <c r="BO40" s="269"/>
      <c r="BP40" s="269" t="str">
        <f>IF(入力シート!$D85="","",入力シート!$D85)</f>
        <v/>
      </c>
      <c r="BQ40" s="269"/>
      <c r="BR40" s="269"/>
      <c r="BS40" s="269"/>
      <c r="BT40" s="269"/>
      <c r="BU40" s="269"/>
      <c r="BV40" s="269" t="str">
        <f>IF(入力シート!$D89="","",入力シート!$D89)</f>
        <v/>
      </c>
      <c r="BW40" s="269"/>
      <c r="BX40" s="269"/>
      <c r="BY40" s="269"/>
      <c r="BZ40" s="269"/>
      <c r="CA40" s="269"/>
      <c r="CB40" s="269" t="str">
        <f>IF(入力シート!$D93="","",入力シート!$D93)</f>
        <v/>
      </c>
      <c r="CC40" s="269"/>
      <c r="CD40" s="269"/>
      <c r="CE40" s="269"/>
      <c r="CF40" s="269"/>
      <c r="CG40" s="269"/>
      <c r="CH40" s="269">
        <f>IF(入力シート!$D97="","",入力シート!$D97)</f>
        <v>0</v>
      </c>
      <c r="CI40" s="269"/>
      <c r="CJ40" s="269"/>
      <c r="CK40" s="269"/>
      <c r="CL40" s="269"/>
      <c r="CM40" s="269"/>
    </row>
    <row r="41" spans="1:91" s="12" customFormat="1" ht="17.45" customHeight="1" x14ac:dyDescent="0.15">
      <c r="A41" s="346" t="s">
        <v>187</v>
      </c>
      <c r="B41" s="347"/>
      <c r="C41" s="347"/>
      <c r="D41" s="347"/>
      <c r="E41" s="347"/>
      <c r="F41" s="347"/>
      <c r="G41" s="347"/>
      <c r="H41" s="347"/>
      <c r="I41" s="347"/>
      <c r="J41" s="347"/>
      <c r="K41" s="347"/>
      <c r="L41" s="347"/>
      <c r="M41" s="347"/>
      <c r="N41" s="347"/>
      <c r="O41" s="347"/>
      <c r="P41" s="347"/>
      <c r="Q41" s="347"/>
      <c r="R41" s="347"/>
      <c r="S41" s="347"/>
      <c r="T41" s="347"/>
      <c r="U41" s="347"/>
      <c r="V41" s="348"/>
      <c r="W41" s="286" t="s">
        <v>102</v>
      </c>
      <c r="X41" s="286"/>
      <c r="Y41" s="286"/>
      <c r="Z41" s="286"/>
      <c r="AA41" s="286"/>
      <c r="AB41" s="286"/>
      <c r="AC41" s="286"/>
      <c r="AD41" s="286"/>
      <c r="AE41" s="286"/>
      <c r="AF41" s="286"/>
      <c r="AG41" s="286"/>
      <c r="AH41" s="286"/>
      <c r="AI41" s="286" t="s">
        <v>103</v>
      </c>
      <c r="AJ41" s="286"/>
      <c r="AK41" s="286"/>
      <c r="AL41" s="286"/>
      <c r="AM41" s="286"/>
      <c r="AN41" s="286"/>
      <c r="AO41" s="286"/>
      <c r="AP41" s="286"/>
      <c r="AQ41" s="286"/>
      <c r="AR41" s="286"/>
      <c r="AS41" s="286"/>
      <c r="AT41" s="286"/>
      <c r="AU41" s="286" t="s">
        <v>104</v>
      </c>
      <c r="AV41" s="286"/>
      <c r="AW41" s="286"/>
      <c r="AX41" s="286"/>
      <c r="AY41" s="286"/>
      <c r="AZ41" s="286"/>
      <c r="BA41" s="286"/>
      <c r="BB41" s="286"/>
      <c r="BC41" s="286"/>
      <c r="BD41" s="286"/>
      <c r="BE41" s="286"/>
      <c r="BF41" s="286"/>
      <c r="BG41" s="326" t="s">
        <v>63</v>
      </c>
      <c r="BH41" s="270"/>
      <c r="BI41" s="270"/>
      <c r="BJ41" s="270"/>
      <c r="BK41" s="248" t="str">
        <f>IF(入力シート!$D101="","",入力シート!$D101)</f>
        <v/>
      </c>
      <c r="BL41" s="248"/>
      <c r="BM41" s="248"/>
      <c r="BN41" s="248"/>
      <c r="BO41" s="248"/>
      <c r="BP41" s="248"/>
      <c r="BQ41" s="9" t="s">
        <v>157</v>
      </c>
      <c r="BR41" s="263" t="s">
        <v>107</v>
      </c>
      <c r="BS41" s="248"/>
      <c r="BT41" s="248"/>
      <c r="BU41" s="248"/>
      <c r="BV41" s="248"/>
      <c r="BW41" s="248"/>
      <c r="BX41" s="248"/>
      <c r="BY41" s="248"/>
      <c r="BZ41" s="248"/>
      <c r="CA41" s="248"/>
      <c r="CB41" s="259"/>
      <c r="CC41" s="370" t="s">
        <v>106</v>
      </c>
      <c r="CD41" s="371"/>
      <c r="CE41" s="371"/>
      <c r="CF41" s="371"/>
      <c r="CG41" s="371"/>
      <c r="CH41" s="371"/>
      <c r="CI41" s="371"/>
      <c r="CJ41" s="371"/>
      <c r="CK41" s="371"/>
      <c r="CL41" s="371"/>
      <c r="CM41" s="372"/>
    </row>
    <row r="42" spans="1:91" s="12" customFormat="1" ht="28.5" customHeight="1" x14ac:dyDescent="0.15">
      <c r="A42" s="349"/>
      <c r="B42" s="350"/>
      <c r="C42" s="350"/>
      <c r="D42" s="350"/>
      <c r="E42" s="350"/>
      <c r="F42" s="350"/>
      <c r="G42" s="350"/>
      <c r="H42" s="350"/>
      <c r="I42" s="350"/>
      <c r="J42" s="350"/>
      <c r="K42" s="350"/>
      <c r="L42" s="350"/>
      <c r="M42" s="350"/>
      <c r="N42" s="350"/>
      <c r="O42" s="350"/>
      <c r="P42" s="350"/>
      <c r="Q42" s="350"/>
      <c r="R42" s="350"/>
      <c r="S42" s="350"/>
      <c r="T42" s="350"/>
      <c r="U42" s="350"/>
      <c r="V42" s="351"/>
      <c r="W42" s="269" t="str">
        <f>IF(入力シート!$D98="","",入力シート!$D98)</f>
        <v/>
      </c>
      <c r="X42" s="269"/>
      <c r="Y42" s="269"/>
      <c r="Z42" s="269"/>
      <c r="AA42" s="269"/>
      <c r="AB42" s="269"/>
      <c r="AC42" s="269"/>
      <c r="AD42" s="269"/>
      <c r="AE42" s="269"/>
      <c r="AF42" s="269"/>
      <c r="AG42" s="269"/>
      <c r="AH42" s="269"/>
      <c r="AI42" s="269" t="str">
        <f>IF(入力シート!$D99="","",入力シート!$D99)</f>
        <v/>
      </c>
      <c r="AJ42" s="269"/>
      <c r="AK42" s="269"/>
      <c r="AL42" s="269"/>
      <c r="AM42" s="269"/>
      <c r="AN42" s="269"/>
      <c r="AO42" s="269"/>
      <c r="AP42" s="269"/>
      <c r="AQ42" s="269"/>
      <c r="AR42" s="269"/>
      <c r="AS42" s="269"/>
      <c r="AT42" s="269"/>
      <c r="AU42" s="269" t="str">
        <f>IF(入力シート!$D100="","",入力シート!$D100)</f>
        <v/>
      </c>
      <c r="AV42" s="269"/>
      <c r="AW42" s="269"/>
      <c r="AX42" s="269"/>
      <c r="AY42" s="269"/>
      <c r="AZ42" s="269"/>
      <c r="BA42" s="269"/>
      <c r="BB42" s="269"/>
      <c r="BC42" s="269"/>
      <c r="BD42" s="269"/>
      <c r="BE42" s="269"/>
      <c r="BF42" s="269"/>
      <c r="BG42" s="373" t="str">
        <f>IF(入力シート!$D102="","",入力シート!$D102)</f>
        <v/>
      </c>
      <c r="BH42" s="255"/>
      <c r="BI42" s="255"/>
      <c r="BJ42" s="255"/>
      <c r="BK42" s="255"/>
      <c r="BL42" s="255"/>
      <c r="BM42" s="255"/>
      <c r="BN42" s="255"/>
      <c r="BO42" s="255"/>
      <c r="BP42" s="255"/>
      <c r="BQ42" s="374"/>
      <c r="BR42" s="373">
        <f>IF(入力シート!$D103="","",入力シート!$D103)</f>
        <v>0</v>
      </c>
      <c r="BS42" s="255"/>
      <c r="BT42" s="255"/>
      <c r="BU42" s="255"/>
      <c r="BV42" s="255"/>
      <c r="BW42" s="255"/>
      <c r="BX42" s="255"/>
      <c r="BY42" s="255"/>
      <c r="BZ42" s="255"/>
      <c r="CA42" s="255"/>
      <c r="CB42" s="374"/>
      <c r="CC42" s="373" t="str">
        <f>IF(入力シート!$D104="","",入力シート!$D104)</f>
        <v/>
      </c>
      <c r="CD42" s="255"/>
      <c r="CE42" s="255"/>
      <c r="CF42" s="255"/>
      <c r="CG42" s="255"/>
      <c r="CH42" s="255"/>
      <c r="CI42" s="255"/>
      <c r="CJ42" s="255"/>
      <c r="CK42" s="255"/>
      <c r="CL42" s="255"/>
      <c r="CM42" s="374"/>
    </row>
    <row r="43" spans="1:91" ht="24.75" customHeight="1" x14ac:dyDescent="0.15">
      <c r="A43" s="17"/>
      <c r="B43" s="151"/>
      <c r="C43" s="151"/>
      <c r="D43" s="151"/>
      <c r="E43" s="151"/>
      <c r="F43" s="151"/>
      <c r="G43" s="151"/>
      <c r="H43" s="151"/>
      <c r="I43" s="151"/>
      <c r="J43" s="151"/>
      <c r="K43" s="151"/>
      <c r="L43" s="151"/>
      <c r="M43" s="151"/>
      <c r="N43" s="151"/>
      <c r="O43" s="151"/>
      <c r="P43" s="151"/>
      <c r="Q43" s="151"/>
      <c r="R43" s="151"/>
      <c r="S43" s="151"/>
      <c r="T43" s="1"/>
      <c r="U43" s="340" t="s">
        <v>114</v>
      </c>
      <c r="V43" s="276"/>
      <c r="W43" s="276"/>
      <c r="X43" s="276"/>
      <c r="Y43" s="276"/>
      <c r="Z43" s="276"/>
      <c r="AA43" s="276"/>
      <c r="AB43" s="276"/>
      <c r="AC43" s="276"/>
      <c r="AD43" s="277"/>
      <c r="AE43" s="263" t="s">
        <v>115</v>
      </c>
      <c r="AF43" s="248"/>
      <c r="AG43" s="248"/>
      <c r="AH43" s="248"/>
      <c r="AI43" s="259"/>
      <c r="AJ43" s="340" t="s">
        <v>493</v>
      </c>
      <c r="AK43" s="276"/>
      <c r="AL43" s="276"/>
      <c r="AM43" s="276"/>
      <c r="AN43" s="276"/>
      <c r="AO43" s="276"/>
      <c r="AP43" s="276"/>
      <c r="AQ43" s="276"/>
      <c r="AR43" s="277"/>
      <c r="AS43" s="276" t="s">
        <v>494</v>
      </c>
      <c r="AT43" s="276"/>
      <c r="AU43" s="276"/>
      <c r="AV43" s="276"/>
      <c r="AW43" s="276"/>
      <c r="AX43" s="276"/>
      <c r="AY43" s="276"/>
      <c r="AZ43" s="276"/>
      <c r="BA43" s="277"/>
      <c r="BB43" s="276" t="s">
        <v>495</v>
      </c>
      <c r="BC43" s="276"/>
      <c r="BD43" s="276"/>
      <c r="BE43" s="276"/>
      <c r="BF43" s="276"/>
      <c r="BG43" s="276"/>
      <c r="BH43" s="276"/>
      <c r="BI43" s="276"/>
      <c r="BJ43" s="277"/>
      <c r="BK43" s="276" t="s">
        <v>496</v>
      </c>
      <c r="BL43" s="276"/>
      <c r="BM43" s="276"/>
      <c r="BN43" s="276"/>
      <c r="BO43" s="276"/>
      <c r="BP43" s="276"/>
      <c r="BQ43" s="276"/>
      <c r="BR43" s="276"/>
      <c r="BS43" s="277"/>
      <c r="BT43" s="276" t="s">
        <v>497</v>
      </c>
      <c r="BU43" s="276"/>
      <c r="BV43" s="276"/>
      <c r="BW43" s="276"/>
      <c r="BX43" s="276"/>
      <c r="BY43" s="276"/>
      <c r="BZ43" s="276"/>
      <c r="CA43" s="276"/>
      <c r="CB43" s="277"/>
      <c r="CC43" s="270" t="s">
        <v>62</v>
      </c>
      <c r="CD43" s="270"/>
      <c r="CE43" s="270"/>
      <c r="CF43" s="270"/>
      <c r="CG43" s="270"/>
      <c r="CH43" s="270"/>
      <c r="CI43" s="270"/>
      <c r="CJ43" s="270"/>
      <c r="CK43" s="270"/>
      <c r="CL43" s="270"/>
      <c r="CM43" s="271"/>
    </row>
    <row r="44" spans="1:91" ht="17.45" customHeight="1" x14ac:dyDescent="0.15">
      <c r="A44" s="10"/>
      <c r="B44" s="2"/>
      <c r="C44" s="2"/>
      <c r="D44" s="2"/>
      <c r="E44" s="2"/>
      <c r="F44" s="2"/>
      <c r="G44" s="2"/>
      <c r="H44" s="2"/>
      <c r="I44" s="2"/>
      <c r="J44" s="2"/>
      <c r="K44" s="2"/>
      <c r="L44" s="2"/>
      <c r="M44" s="2"/>
      <c r="N44" s="2"/>
      <c r="O44" s="2"/>
      <c r="P44" s="2"/>
      <c r="Q44" s="2"/>
      <c r="R44" s="2"/>
      <c r="S44" s="2"/>
      <c r="T44" s="3"/>
      <c r="U44" s="308" t="s">
        <v>116</v>
      </c>
      <c r="V44" s="309"/>
      <c r="W44" s="309"/>
      <c r="X44" s="309"/>
      <c r="Y44" s="309"/>
      <c r="Z44" s="309"/>
      <c r="AA44" s="309"/>
      <c r="AB44" s="309"/>
      <c r="AC44" s="309"/>
      <c r="AD44" s="310"/>
      <c r="AE44" s="263" t="s">
        <v>119</v>
      </c>
      <c r="AF44" s="248"/>
      <c r="AG44" s="248"/>
      <c r="AH44" s="248"/>
      <c r="AI44" s="259"/>
      <c r="AJ44" s="248" t="str">
        <f>IF(入力シート!$D107="","",入力シート!D107)</f>
        <v/>
      </c>
      <c r="AK44" s="248"/>
      <c r="AL44" s="248"/>
      <c r="AM44" s="248"/>
      <c r="AN44" s="248"/>
      <c r="AO44" s="248"/>
      <c r="AP44" s="248"/>
      <c r="AQ44" s="248"/>
      <c r="AR44" s="259"/>
      <c r="AS44" s="248" t="str">
        <f>IF(入力シート!$D108="","",入力シート!D108)</f>
        <v/>
      </c>
      <c r="AT44" s="248"/>
      <c r="AU44" s="248"/>
      <c r="AV44" s="248"/>
      <c r="AW44" s="248"/>
      <c r="AX44" s="248"/>
      <c r="AY44" s="248"/>
      <c r="AZ44" s="248"/>
      <c r="BA44" s="259"/>
      <c r="BB44" s="248" t="str">
        <f>IF(入力シート!$D109="","",入力シート!D109)</f>
        <v/>
      </c>
      <c r="BC44" s="248"/>
      <c r="BD44" s="248"/>
      <c r="BE44" s="248"/>
      <c r="BF44" s="248"/>
      <c r="BG44" s="248"/>
      <c r="BH44" s="248"/>
      <c r="BI44" s="248"/>
      <c r="BJ44" s="259"/>
      <c r="BK44" s="248" t="str">
        <f>IF(入力シート!$D110="","",入力シート!D110)</f>
        <v/>
      </c>
      <c r="BL44" s="248"/>
      <c r="BM44" s="248"/>
      <c r="BN44" s="248"/>
      <c r="BO44" s="248"/>
      <c r="BP44" s="248"/>
      <c r="BQ44" s="248"/>
      <c r="BR44" s="248"/>
      <c r="BS44" s="259"/>
      <c r="BT44" s="248" t="str">
        <f>IF(入力シート!$D111="","",入力シート!D111)</f>
        <v/>
      </c>
      <c r="BU44" s="248"/>
      <c r="BV44" s="248"/>
      <c r="BW44" s="248"/>
      <c r="BX44" s="248"/>
      <c r="BY44" s="248"/>
      <c r="BZ44" s="248"/>
      <c r="CA44" s="248"/>
      <c r="CB44" s="259"/>
      <c r="CC44" s="263">
        <f>IF(入力シート!$D112="","",入力シート!D112)</f>
        <v>0</v>
      </c>
      <c r="CD44" s="248"/>
      <c r="CE44" s="248"/>
      <c r="CF44" s="248"/>
      <c r="CG44" s="248"/>
      <c r="CH44" s="248"/>
      <c r="CI44" s="248"/>
      <c r="CJ44" s="248"/>
      <c r="CK44" s="248" t="s">
        <v>57</v>
      </c>
      <c r="CL44" s="248"/>
      <c r="CM44" s="259"/>
    </row>
    <row r="45" spans="1:91" ht="17.45" customHeight="1" x14ac:dyDescent="0.15">
      <c r="A45" s="10"/>
      <c r="B45" s="2"/>
      <c r="C45" s="2"/>
      <c r="D45" s="2"/>
      <c r="E45" s="2"/>
      <c r="F45" s="2"/>
      <c r="G45" s="2"/>
      <c r="H45" s="2"/>
      <c r="I45" s="2"/>
      <c r="J45" s="2"/>
      <c r="K45" s="2"/>
      <c r="L45" s="2"/>
      <c r="M45" s="2"/>
      <c r="N45" s="2"/>
      <c r="O45" s="2"/>
      <c r="P45" s="2"/>
      <c r="Q45" s="2"/>
      <c r="R45" s="2"/>
      <c r="S45" s="2"/>
      <c r="T45" s="3"/>
      <c r="U45" s="311"/>
      <c r="V45" s="312"/>
      <c r="W45" s="312"/>
      <c r="X45" s="312"/>
      <c r="Y45" s="312"/>
      <c r="Z45" s="312"/>
      <c r="AA45" s="312"/>
      <c r="AB45" s="312"/>
      <c r="AC45" s="312"/>
      <c r="AD45" s="313"/>
      <c r="AE45" s="263" t="s">
        <v>120</v>
      </c>
      <c r="AF45" s="248"/>
      <c r="AG45" s="248"/>
      <c r="AH45" s="248"/>
      <c r="AI45" s="259"/>
      <c r="AJ45" s="248" t="str">
        <f>IF(入力シート!$D113="","",入力シート!D113)</f>
        <v/>
      </c>
      <c r="AK45" s="248"/>
      <c r="AL45" s="248"/>
      <c r="AM45" s="248"/>
      <c r="AN45" s="248"/>
      <c r="AO45" s="248"/>
      <c r="AP45" s="248"/>
      <c r="AQ45" s="248"/>
      <c r="AR45" s="259"/>
      <c r="AS45" s="248" t="str">
        <f>IF(入力シート!$D114="","",入力シート!D114)</f>
        <v/>
      </c>
      <c r="AT45" s="248"/>
      <c r="AU45" s="248"/>
      <c r="AV45" s="248"/>
      <c r="AW45" s="248"/>
      <c r="AX45" s="248"/>
      <c r="AY45" s="248"/>
      <c r="AZ45" s="248"/>
      <c r="BA45" s="259"/>
      <c r="BB45" s="248" t="str">
        <f>IF(入力シート!$D115="","",入力シート!D115)</f>
        <v/>
      </c>
      <c r="BC45" s="248"/>
      <c r="BD45" s="248"/>
      <c r="BE45" s="248"/>
      <c r="BF45" s="248"/>
      <c r="BG45" s="248"/>
      <c r="BH45" s="248"/>
      <c r="BI45" s="248"/>
      <c r="BJ45" s="259"/>
      <c r="BK45" s="248" t="str">
        <f>IF(入力シート!$D116="","",入力シート!D116)</f>
        <v/>
      </c>
      <c r="BL45" s="248"/>
      <c r="BM45" s="248"/>
      <c r="BN45" s="248"/>
      <c r="BO45" s="248"/>
      <c r="BP45" s="248"/>
      <c r="BQ45" s="248"/>
      <c r="BR45" s="248"/>
      <c r="BS45" s="259"/>
      <c r="BT45" s="248" t="str">
        <f>IF(入力シート!$D117="","",入力シート!D117)</f>
        <v/>
      </c>
      <c r="BU45" s="248"/>
      <c r="BV45" s="248"/>
      <c r="BW45" s="248"/>
      <c r="BX45" s="248"/>
      <c r="BY45" s="248"/>
      <c r="BZ45" s="248"/>
      <c r="CA45" s="248"/>
      <c r="CB45" s="259"/>
      <c r="CC45" s="263">
        <f>IF(入力シート!$D118="","",入力シート!D118)</f>
        <v>0</v>
      </c>
      <c r="CD45" s="248"/>
      <c r="CE45" s="248"/>
      <c r="CF45" s="248"/>
      <c r="CG45" s="248"/>
      <c r="CH45" s="248"/>
      <c r="CI45" s="248"/>
      <c r="CJ45" s="248"/>
      <c r="CK45" s="248" t="s">
        <v>57</v>
      </c>
      <c r="CL45" s="248"/>
      <c r="CM45" s="259"/>
    </row>
    <row r="46" spans="1:91" ht="17.45" customHeight="1" x14ac:dyDescent="0.15">
      <c r="A46" s="10"/>
      <c r="B46" s="264" t="s">
        <v>78</v>
      </c>
      <c r="C46" s="264"/>
      <c r="D46" s="264"/>
      <c r="E46" s="264"/>
      <c r="F46" s="264"/>
      <c r="G46" s="264"/>
      <c r="H46" s="264"/>
      <c r="I46" s="264"/>
      <c r="J46" s="264"/>
      <c r="K46" s="264"/>
      <c r="L46" s="264"/>
      <c r="M46" s="264"/>
      <c r="N46" s="264"/>
      <c r="O46" s="264"/>
      <c r="P46" s="264"/>
      <c r="Q46" s="264"/>
      <c r="R46" s="264"/>
      <c r="S46" s="264"/>
      <c r="T46" s="289"/>
      <c r="U46" s="308" t="s">
        <v>117</v>
      </c>
      <c r="V46" s="309"/>
      <c r="W46" s="309"/>
      <c r="X46" s="309"/>
      <c r="Y46" s="309"/>
      <c r="Z46" s="309"/>
      <c r="AA46" s="309"/>
      <c r="AB46" s="309"/>
      <c r="AC46" s="309"/>
      <c r="AD46" s="310"/>
      <c r="AE46" s="263" t="s">
        <v>119</v>
      </c>
      <c r="AF46" s="248"/>
      <c r="AG46" s="248"/>
      <c r="AH46" s="248"/>
      <c r="AI46" s="259"/>
      <c r="AJ46" s="248" t="str">
        <f>IF(入力シート!$D119="","",入力シート!D119)</f>
        <v/>
      </c>
      <c r="AK46" s="248"/>
      <c r="AL46" s="248"/>
      <c r="AM46" s="248"/>
      <c r="AN46" s="248"/>
      <c r="AO46" s="248"/>
      <c r="AP46" s="248"/>
      <c r="AQ46" s="248"/>
      <c r="AR46" s="259"/>
      <c r="AS46" s="248" t="str">
        <f>IF(入力シート!$D120="","",入力シート!D120)</f>
        <v/>
      </c>
      <c r="AT46" s="248"/>
      <c r="AU46" s="248"/>
      <c r="AV46" s="248"/>
      <c r="AW46" s="248"/>
      <c r="AX46" s="248"/>
      <c r="AY46" s="248"/>
      <c r="AZ46" s="248"/>
      <c r="BA46" s="259"/>
      <c r="BB46" s="248" t="str">
        <f>IF(入力シート!$D121="","",入力シート!D121)</f>
        <v/>
      </c>
      <c r="BC46" s="248"/>
      <c r="BD46" s="248"/>
      <c r="BE46" s="248"/>
      <c r="BF46" s="248"/>
      <c r="BG46" s="248"/>
      <c r="BH46" s="248"/>
      <c r="BI46" s="248"/>
      <c r="BJ46" s="259"/>
      <c r="BK46" s="248" t="str">
        <f>IF(入力シート!$D122="","",入力シート!D122)</f>
        <v/>
      </c>
      <c r="BL46" s="248"/>
      <c r="BM46" s="248"/>
      <c r="BN46" s="248"/>
      <c r="BO46" s="248"/>
      <c r="BP46" s="248"/>
      <c r="BQ46" s="248"/>
      <c r="BR46" s="248"/>
      <c r="BS46" s="259"/>
      <c r="BT46" s="248" t="str">
        <f>IF(入力シート!$D123="","",入力シート!D123)</f>
        <v/>
      </c>
      <c r="BU46" s="248"/>
      <c r="BV46" s="248"/>
      <c r="BW46" s="248"/>
      <c r="BX46" s="248"/>
      <c r="BY46" s="248"/>
      <c r="BZ46" s="248"/>
      <c r="CA46" s="248"/>
      <c r="CB46" s="259"/>
      <c r="CC46" s="263">
        <f>IF(入力シート!$D124="","",入力シート!D124)</f>
        <v>0</v>
      </c>
      <c r="CD46" s="248"/>
      <c r="CE46" s="248"/>
      <c r="CF46" s="248"/>
      <c r="CG46" s="248"/>
      <c r="CH46" s="248"/>
      <c r="CI46" s="248"/>
      <c r="CJ46" s="248"/>
      <c r="CK46" s="248" t="s">
        <v>57</v>
      </c>
      <c r="CL46" s="248"/>
      <c r="CM46" s="259"/>
    </row>
    <row r="47" spans="1:91" ht="17.45" customHeight="1" x14ac:dyDescent="0.15">
      <c r="A47" s="10"/>
      <c r="B47" s="2"/>
      <c r="C47" s="264" t="str">
        <f>IF(入力シート!$D105="有","①有　　2 無",IF(入力シート!$D105="無","1 有　　②無","1 有　　2 無"))</f>
        <v>1 有　　2 無</v>
      </c>
      <c r="D47" s="264"/>
      <c r="E47" s="264"/>
      <c r="F47" s="264"/>
      <c r="G47" s="264"/>
      <c r="H47" s="264"/>
      <c r="I47" s="264"/>
      <c r="J47" s="264"/>
      <c r="K47" s="264"/>
      <c r="L47" s="264"/>
      <c r="M47" s="264"/>
      <c r="N47" s="264"/>
      <c r="O47" s="264"/>
      <c r="P47" s="264"/>
      <c r="Q47" s="264"/>
      <c r="R47" s="264"/>
      <c r="S47" s="264"/>
      <c r="T47" s="289"/>
      <c r="U47" s="311"/>
      <c r="V47" s="312"/>
      <c r="W47" s="312"/>
      <c r="X47" s="312"/>
      <c r="Y47" s="312"/>
      <c r="Z47" s="312"/>
      <c r="AA47" s="312"/>
      <c r="AB47" s="312"/>
      <c r="AC47" s="312"/>
      <c r="AD47" s="313"/>
      <c r="AE47" s="263" t="s">
        <v>120</v>
      </c>
      <c r="AF47" s="248"/>
      <c r="AG47" s="248"/>
      <c r="AH47" s="248"/>
      <c r="AI47" s="259"/>
      <c r="AJ47" s="248" t="str">
        <f>IF(入力シート!$D125="","",入力シート!D125)</f>
        <v/>
      </c>
      <c r="AK47" s="248"/>
      <c r="AL47" s="248"/>
      <c r="AM47" s="248"/>
      <c r="AN47" s="248"/>
      <c r="AO47" s="248"/>
      <c r="AP47" s="248"/>
      <c r="AQ47" s="248"/>
      <c r="AR47" s="259"/>
      <c r="AS47" s="248" t="str">
        <f>IF(入力シート!$D126="","",入力シート!D126)</f>
        <v/>
      </c>
      <c r="AT47" s="248"/>
      <c r="AU47" s="248"/>
      <c r="AV47" s="248"/>
      <c r="AW47" s="248"/>
      <c r="AX47" s="248"/>
      <c r="AY47" s="248"/>
      <c r="AZ47" s="248"/>
      <c r="BA47" s="259"/>
      <c r="BB47" s="248" t="str">
        <f>IF(入力シート!$D127="","",入力シート!D127)</f>
        <v/>
      </c>
      <c r="BC47" s="248"/>
      <c r="BD47" s="248"/>
      <c r="BE47" s="248"/>
      <c r="BF47" s="248"/>
      <c r="BG47" s="248"/>
      <c r="BH47" s="248"/>
      <c r="BI47" s="248"/>
      <c r="BJ47" s="259"/>
      <c r="BK47" s="248" t="str">
        <f>IF(入力シート!$D128="","",入力シート!D128)</f>
        <v/>
      </c>
      <c r="BL47" s="248"/>
      <c r="BM47" s="248"/>
      <c r="BN47" s="248"/>
      <c r="BO47" s="248"/>
      <c r="BP47" s="248"/>
      <c r="BQ47" s="248"/>
      <c r="BR47" s="248"/>
      <c r="BS47" s="259"/>
      <c r="BT47" s="248" t="str">
        <f>IF(入力シート!$D129="","",入力シート!D129)</f>
        <v/>
      </c>
      <c r="BU47" s="248"/>
      <c r="BV47" s="248"/>
      <c r="BW47" s="248"/>
      <c r="BX47" s="248"/>
      <c r="BY47" s="248"/>
      <c r="BZ47" s="248"/>
      <c r="CA47" s="248"/>
      <c r="CB47" s="259"/>
      <c r="CC47" s="263">
        <f>IF(入力シート!$D130="","",入力シート!D130)</f>
        <v>0</v>
      </c>
      <c r="CD47" s="248"/>
      <c r="CE47" s="248"/>
      <c r="CF47" s="248"/>
      <c r="CG47" s="248"/>
      <c r="CH47" s="248"/>
      <c r="CI47" s="248"/>
      <c r="CJ47" s="248"/>
      <c r="CK47" s="248" t="s">
        <v>57</v>
      </c>
      <c r="CL47" s="248"/>
      <c r="CM47" s="259"/>
    </row>
    <row r="48" spans="1:91" ht="17.45" customHeight="1" x14ac:dyDescent="0.15">
      <c r="A48" s="345" t="s">
        <v>498</v>
      </c>
      <c r="B48" s="288"/>
      <c r="C48" s="287" t="str">
        <f>IF(入力シート!$D106="","　 年　 月",入力シート!D106)</f>
        <v>　 年　 月</v>
      </c>
      <c r="D48" s="287"/>
      <c r="E48" s="287"/>
      <c r="F48" s="287"/>
      <c r="G48" s="287"/>
      <c r="H48" s="287"/>
      <c r="I48" s="287"/>
      <c r="J48" s="287"/>
      <c r="K48" s="287"/>
      <c r="L48" s="287"/>
      <c r="M48" s="287"/>
      <c r="N48" s="288" t="s">
        <v>79</v>
      </c>
      <c r="O48" s="288"/>
      <c r="P48" s="288"/>
      <c r="Q48" s="288"/>
      <c r="R48" s="288"/>
      <c r="S48" s="12"/>
      <c r="T48" s="34"/>
      <c r="U48" s="308" t="s">
        <v>118</v>
      </c>
      <c r="V48" s="309"/>
      <c r="W48" s="309"/>
      <c r="X48" s="309"/>
      <c r="Y48" s="309"/>
      <c r="Z48" s="309"/>
      <c r="AA48" s="309"/>
      <c r="AB48" s="309"/>
      <c r="AC48" s="309"/>
      <c r="AD48" s="310"/>
      <c r="AE48" s="263" t="s">
        <v>119</v>
      </c>
      <c r="AF48" s="248"/>
      <c r="AG48" s="248"/>
      <c r="AH48" s="248"/>
      <c r="AI48" s="259"/>
      <c r="AJ48" s="248" t="str">
        <f>IF(入力シート!$D131="","",入力シート!D131)</f>
        <v/>
      </c>
      <c r="AK48" s="248"/>
      <c r="AL48" s="248"/>
      <c r="AM48" s="248"/>
      <c r="AN48" s="248"/>
      <c r="AO48" s="248"/>
      <c r="AP48" s="248"/>
      <c r="AQ48" s="248"/>
      <c r="AR48" s="259"/>
      <c r="AS48" s="248" t="str">
        <f>IF(入力シート!$D132="","",入力シート!D132)</f>
        <v/>
      </c>
      <c r="AT48" s="248"/>
      <c r="AU48" s="248"/>
      <c r="AV48" s="248"/>
      <c r="AW48" s="248"/>
      <c r="AX48" s="248"/>
      <c r="AY48" s="248"/>
      <c r="AZ48" s="248"/>
      <c r="BA48" s="259"/>
      <c r="BB48" s="248" t="str">
        <f>IF(入力シート!$D133="","",入力シート!D133)</f>
        <v/>
      </c>
      <c r="BC48" s="248"/>
      <c r="BD48" s="248"/>
      <c r="BE48" s="248"/>
      <c r="BF48" s="248"/>
      <c r="BG48" s="248"/>
      <c r="BH48" s="248"/>
      <c r="BI48" s="248"/>
      <c r="BJ48" s="259"/>
      <c r="BK48" s="248" t="str">
        <f>IF(入力シート!$D134="","",入力シート!D134)</f>
        <v/>
      </c>
      <c r="BL48" s="248"/>
      <c r="BM48" s="248"/>
      <c r="BN48" s="248"/>
      <c r="BO48" s="248"/>
      <c r="BP48" s="248"/>
      <c r="BQ48" s="248"/>
      <c r="BR48" s="248"/>
      <c r="BS48" s="259"/>
      <c r="BT48" s="248" t="str">
        <f>IF(入力シート!$D135="","",入力シート!D135)</f>
        <v/>
      </c>
      <c r="BU48" s="248"/>
      <c r="BV48" s="248"/>
      <c r="BW48" s="248"/>
      <c r="BX48" s="248"/>
      <c r="BY48" s="248"/>
      <c r="BZ48" s="248"/>
      <c r="CA48" s="248"/>
      <c r="CB48" s="259"/>
      <c r="CC48" s="263">
        <f>IF(入力シート!$D136="","",入力シート!D136)</f>
        <v>0</v>
      </c>
      <c r="CD48" s="248"/>
      <c r="CE48" s="248"/>
      <c r="CF48" s="248"/>
      <c r="CG48" s="248"/>
      <c r="CH48" s="248"/>
      <c r="CI48" s="248"/>
      <c r="CJ48" s="248"/>
      <c r="CK48" s="248" t="s">
        <v>57</v>
      </c>
      <c r="CL48" s="248"/>
      <c r="CM48" s="259"/>
    </row>
    <row r="49" spans="1:91" ht="17.45" customHeight="1" x14ac:dyDescent="0.15">
      <c r="A49" s="10"/>
      <c r="B49" s="2"/>
      <c r="C49" s="2"/>
      <c r="D49" s="2"/>
      <c r="E49" s="2"/>
      <c r="F49" s="2"/>
      <c r="G49" s="2"/>
      <c r="H49" s="2"/>
      <c r="I49" s="2"/>
      <c r="J49" s="2"/>
      <c r="K49" s="2"/>
      <c r="L49" s="2"/>
      <c r="M49" s="2"/>
      <c r="N49" s="2"/>
      <c r="O49" s="2"/>
      <c r="P49" s="2"/>
      <c r="Q49" s="2"/>
      <c r="R49" s="2"/>
      <c r="S49" s="2"/>
      <c r="T49" s="3"/>
      <c r="U49" s="311"/>
      <c r="V49" s="312"/>
      <c r="W49" s="312"/>
      <c r="X49" s="312"/>
      <c r="Y49" s="312"/>
      <c r="Z49" s="312"/>
      <c r="AA49" s="312"/>
      <c r="AB49" s="312"/>
      <c r="AC49" s="312"/>
      <c r="AD49" s="313"/>
      <c r="AE49" s="263" t="s">
        <v>120</v>
      </c>
      <c r="AF49" s="248"/>
      <c r="AG49" s="248"/>
      <c r="AH49" s="248"/>
      <c r="AI49" s="259"/>
      <c r="AJ49" s="248" t="str">
        <f>IF(入力シート!$D137="","",入力シート!D137)</f>
        <v/>
      </c>
      <c r="AK49" s="248"/>
      <c r="AL49" s="248"/>
      <c r="AM49" s="248"/>
      <c r="AN49" s="248"/>
      <c r="AO49" s="248"/>
      <c r="AP49" s="248"/>
      <c r="AQ49" s="248"/>
      <c r="AR49" s="259"/>
      <c r="AS49" s="248" t="str">
        <f>IF(入力シート!$D138="","",入力シート!D138)</f>
        <v/>
      </c>
      <c r="AT49" s="248"/>
      <c r="AU49" s="248"/>
      <c r="AV49" s="248"/>
      <c r="AW49" s="248"/>
      <c r="AX49" s="248"/>
      <c r="AY49" s="248"/>
      <c r="AZ49" s="248"/>
      <c r="BA49" s="259"/>
      <c r="BB49" s="248" t="str">
        <f>IF(入力シート!$D139="","",入力シート!D139)</f>
        <v/>
      </c>
      <c r="BC49" s="248"/>
      <c r="BD49" s="248"/>
      <c r="BE49" s="248"/>
      <c r="BF49" s="248"/>
      <c r="BG49" s="248"/>
      <c r="BH49" s="248"/>
      <c r="BI49" s="248"/>
      <c r="BJ49" s="259"/>
      <c r="BK49" s="248" t="str">
        <f>IF(入力シート!$D140="","",入力シート!D140)</f>
        <v/>
      </c>
      <c r="BL49" s="248"/>
      <c r="BM49" s="248"/>
      <c r="BN49" s="248"/>
      <c r="BO49" s="248"/>
      <c r="BP49" s="248"/>
      <c r="BQ49" s="248"/>
      <c r="BR49" s="248"/>
      <c r="BS49" s="259"/>
      <c r="BT49" s="248" t="str">
        <f>IF(入力シート!$D141="","",入力シート!D141)</f>
        <v/>
      </c>
      <c r="BU49" s="248"/>
      <c r="BV49" s="248"/>
      <c r="BW49" s="248"/>
      <c r="BX49" s="248"/>
      <c r="BY49" s="248"/>
      <c r="BZ49" s="248"/>
      <c r="CA49" s="248"/>
      <c r="CB49" s="259"/>
      <c r="CC49" s="263">
        <f>IF(入力シート!$D142="","",入力シート!D142)</f>
        <v>0</v>
      </c>
      <c r="CD49" s="248"/>
      <c r="CE49" s="248"/>
      <c r="CF49" s="248"/>
      <c r="CG49" s="248"/>
      <c r="CH49" s="248"/>
      <c r="CI49" s="248"/>
      <c r="CJ49" s="248"/>
      <c r="CK49" s="248" t="s">
        <v>57</v>
      </c>
      <c r="CL49" s="248"/>
      <c r="CM49" s="259"/>
    </row>
    <row r="50" spans="1:91" ht="17.45" customHeight="1" x14ac:dyDescent="0.15">
      <c r="A50" s="11"/>
      <c r="B50" s="12"/>
      <c r="C50" s="154"/>
      <c r="D50" s="154"/>
      <c r="E50" s="154"/>
      <c r="F50" s="154"/>
      <c r="G50" s="154"/>
      <c r="H50" s="154"/>
      <c r="I50" s="154"/>
      <c r="J50" s="154"/>
      <c r="K50" s="154"/>
      <c r="L50" s="154"/>
      <c r="M50" s="154"/>
      <c r="N50" s="12"/>
      <c r="O50" s="12"/>
      <c r="P50" s="12"/>
      <c r="Q50" s="12"/>
      <c r="R50" s="12"/>
      <c r="S50" s="12"/>
      <c r="T50" s="34"/>
      <c r="U50" s="324" t="s">
        <v>105</v>
      </c>
      <c r="V50" s="267"/>
      <c r="W50" s="267"/>
      <c r="X50" s="267"/>
      <c r="Y50" s="267"/>
      <c r="Z50" s="267"/>
      <c r="AA50" s="267"/>
      <c r="AB50" s="267"/>
      <c r="AC50" s="267"/>
      <c r="AD50" s="325"/>
      <c r="AE50" s="263" t="s">
        <v>119</v>
      </c>
      <c r="AF50" s="248"/>
      <c r="AG50" s="248"/>
      <c r="AH50" s="248"/>
      <c r="AI50" s="259"/>
      <c r="AJ50" s="248" t="str">
        <f>IF(入力シート!$D143="","",入力シート!D143)</f>
        <v/>
      </c>
      <c r="AK50" s="248"/>
      <c r="AL50" s="248"/>
      <c r="AM50" s="248"/>
      <c r="AN50" s="248"/>
      <c r="AO50" s="248"/>
      <c r="AP50" s="248"/>
      <c r="AQ50" s="248"/>
      <c r="AR50" s="259"/>
      <c r="AS50" s="248" t="str">
        <f>IF(入力シート!$D144="","",入力シート!D144)</f>
        <v/>
      </c>
      <c r="AT50" s="248"/>
      <c r="AU50" s="248"/>
      <c r="AV50" s="248"/>
      <c r="AW50" s="248"/>
      <c r="AX50" s="248"/>
      <c r="AY50" s="248"/>
      <c r="AZ50" s="248"/>
      <c r="BA50" s="259"/>
      <c r="BB50" s="248" t="str">
        <f>IF(入力シート!$D145="","",入力シート!D145)</f>
        <v/>
      </c>
      <c r="BC50" s="248"/>
      <c r="BD50" s="248"/>
      <c r="BE50" s="248"/>
      <c r="BF50" s="248"/>
      <c r="BG50" s="248"/>
      <c r="BH50" s="248"/>
      <c r="BI50" s="248"/>
      <c r="BJ50" s="259"/>
      <c r="BK50" s="248" t="str">
        <f>IF(入力シート!$D146="","",入力シート!D146)</f>
        <v/>
      </c>
      <c r="BL50" s="248"/>
      <c r="BM50" s="248"/>
      <c r="BN50" s="248"/>
      <c r="BO50" s="248"/>
      <c r="BP50" s="248"/>
      <c r="BQ50" s="248"/>
      <c r="BR50" s="248"/>
      <c r="BS50" s="259"/>
      <c r="BT50" s="248" t="str">
        <f>IF(入力シート!$D147="","",入力シート!D147)</f>
        <v/>
      </c>
      <c r="BU50" s="248"/>
      <c r="BV50" s="248"/>
      <c r="BW50" s="248"/>
      <c r="BX50" s="248"/>
      <c r="BY50" s="248"/>
      <c r="BZ50" s="248"/>
      <c r="CA50" s="248"/>
      <c r="CB50" s="259"/>
      <c r="CC50" s="263">
        <f>IF(入力シート!$D148="","",入力シート!D148)</f>
        <v>0</v>
      </c>
      <c r="CD50" s="248"/>
      <c r="CE50" s="248"/>
      <c r="CF50" s="248"/>
      <c r="CG50" s="248"/>
      <c r="CH50" s="248"/>
      <c r="CI50" s="248"/>
      <c r="CJ50" s="248"/>
      <c r="CK50" s="248" t="s">
        <v>57</v>
      </c>
      <c r="CL50" s="248"/>
      <c r="CM50" s="259"/>
    </row>
    <row r="51" spans="1:91" ht="17.45" customHeight="1" x14ac:dyDescent="0.15">
      <c r="A51" s="11"/>
      <c r="B51" s="12"/>
      <c r="C51" s="12"/>
      <c r="D51" s="12"/>
      <c r="E51" s="12"/>
      <c r="F51" s="12"/>
      <c r="G51" s="12"/>
      <c r="H51" s="12"/>
      <c r="I51" s="12"/>
      <c r="J51" s="12"/>
      <c r="K51" s="12"/>
      <c r="L51" s="12"/>
      <c r="M51" s="12"/>
      <c r="N51" s="12"/>
      <c r="O51" s="12"/>
      <c r="P51" s="12"/>
      <c r="Q51" s="12"/>
      <c r="R51" s="12"/>
      <c r="S51" s="12"/>
      <c r="T51" s="34"/>
      <c r="U51" s="311"/>
      <c r="V51" s="312"/>
      <c r="W51" s="312"/>
      <c r="X51" s="312"/>
      <c r="Y51" s="312"/>
      <c r="Z51" s="312"/>
      <c r="AA51" s="312"/>
      <c r="AB51" s="312"/>
      <c r="AC51" s="312"/>
      <c r="AD51" s="313"/>
      <c r="AE51" s="263" t="s">
        <v>120</v>
      </c>
      <c r="AF51" s="248"/>
      <c r="AG51" s="248"/>
      <c r="AH51" s="248"/>
      <c r="AI51" s="259"/>
      <c r="AJ51" s="248" t="str">
        <f>IF(入力シート!$D149="","",入力シート!D149)</f>
        <v/>
      </c>
      <c r="AK51" s="248"/>
      <c r="AL51" s="248"/>
      <c r="AM51" s="248"/>
      <c r="AN51" s="248"/>
      <c r="AO51" s="248"/>
      <c r="AP51" s="248"/>
      <c r="AQ51" s="248"/>
      <c r="AR51" s="259"/>
      <c r="AS51" s="248" t="str">
        <f>IF(入力シート!$D150="","",入力シート!D150)</f>
        <v/>
      </c>
      <c r="AT51" s="248"/>
      <c r="AU51" s="248"/>
      <c r="AV51" s="248"/>
      <c r="AW51" s="248"/>
      <c r="AX51" s="248"/>
      <c r="AY51" s="248"/>
      <c r="AZ51" s="248"/>
      <c r="BA51" s="259"/>
      <c r="BB51" s="248" t="str">
        <f>IF(入力シート!$D151="","",入力シート!D151)</f>
        <v/>
      </c>
      <c r="BC51" s="248"/>
      <c r="BD51" s="248"/>
      <c r="BE51" s="248"/>
      <c r="BF51" s="248"/>
      <c r="BG51" s="248"/>
      <c r="BH51" s="248"/>
      <c r="BI51" s="248"/>
      <c r="BJ51" s="259"/>
      <c r="BK51" s="248" t="str">
        <f>IF(入力シート!$D152="","",入力シート!D152)</f>
        <v/>
      </c>
      <c r="BL51" s="248"/>
      <c r="BM51" s="248"/>
      <c r="BN51" s="248"/>
      <c r="BO51" s="248"/>
      <c r="BP51" s="248"/>
      <c r="BQ51" s="248"/>
      <c r="BR51" s="248"/>
      <c r="BS51" s="259"/>
      <c r="BT51" s="248" t="str">
        <f>IF(入力シート!$D153="","",入力シート!D153)</f>
        <v/>
      </c>
      <c r="BU51" s="248"/>
      <c r="BV51" s="248"/>
      <c r="BW51" s="248"/>
      <c r="BX51" s="248"/>
      <c r="BY51" s="248"/>
      <c r="BZ51" s="248"/>
      <c r="CA51" s="248"/>
      <c r="CB51" s="259"/>
      <c r="CC51" s="263">
        <f>IF(入力シート!$D154="","",入力シート!D154)</f>
        <v>0</v>
      </c>
      <c r="CD51" s="248"/>
      <c r="CE51" s="248"/>
      <c r="CF51" s="248"/>
      <c r="CG51" s="248"/>
      <c r="CH51" s="248"/>
      <c r="CI51" s="248"/>
      <c r="CJ51" s="248"/>
      <c r="CK51" s="248" t="s">
        <v>57</v>
      </c>
      <c r="CL51" s="248"/>
      <c r="CM51" s="259"/>
    </row>
    <row r="52" spans="1:91" ht="17.45" customHeight="1" x14ac:dyDescent="0.15">
      <c r="A52" s="35"/>
      <c r="B52" s="30"/>
      <c r="C52" s="30"/>
      <c r="D52" s="30"/>
      <c r="E52" s="30"/>
      <c r="F52" s="30"/>
      <c r="G52" s="30"/>
      <c r="H52" s="30"/>
      <c r="I52" s="30"/>
      <c r="J52" s="30"/>
      <c r="K52" s="30"/>
      <c r="L52" s="30"/>
      <c r="M52" s="30"/>
      <c r="N52" s="30"/>
      <c r="O52" s="30"/>
      <c r="P52" s="30"/>
      <c r="Q52" s="30"/>
      <c r="R52" s="30"/>
      <c r="S52" s="30"/>
      <c r="T52" s="31"/>
      <c r="U52" s="326" t="s">
        <v>62</v>
      </c>
      <c r="V52" s="270"/>
      <c r="W52" s="270"/>
      <c r="X52" s="270"/>
      <c r="Y52" s="270"/>
      <c r="Z52" s="270"/>
      <c r="AA52" s="270"/>
      <c r="AB52" s="270"/>
      <c r="AC52" s="270"/>
      <c r="AD52" s="270"/>
      <c r="AE52" s="270"/>
      <c r="AF52" s="270"/>
      <c r="AG52" s="270"/>
      <c r="AH52" s="270"/>
      <c r="AI52" s="271"/>
      <c r="AJ52" s="263">
        <f>IF(入力シート!$D155="","",入力シート!D155)</f>
        <v>0</v>
      </c>
      <c r="AK52" s="248"/>
      <c r="AL52" s="248"/>
      <c r="AM52" s="248"/>
      <c r="AN52" s="248"/>
      <c r="AO52" s="248"/>
      <c r="AP52" s="248"/>
      <c r="AQ52" s="246" t="s">
        <v>57</v>
      </c>
      <c r="AR52" s="265"/>
      <c r="AS52" s="263">
        <f>IF(入力シート!$D156="","",入力シート!D156)</f>
        <v>0</v>
      </c>
      <c r="AT52" s="248"/>
      <c r="AU52" s="248"/>
      <c r="AV52" s="248"/>
      <c r="AW52" s="248"/>
      <c r="AX52" s="248"/>
      <c r="AY52" s="248"/>
      <c r="AZ52" s="246" t="s">
        <v>57</v>
      </c>
      <c r="BA52" s="265"/>
      <c r="BB52" s="263">
        <f>IF(入力シート!$D157="","",入力シート!D157)</f>
        <v>0</v>
      </c>
      <c r="BC52" s="248"/>
      <c r="BD52" s="248"/>
      <c r="BE52" s="248"/>
      <c r="BF52" s="248"/>
      <c r="BG52" s="248"/>
      <c r="BH52" s="248"/>
      <c r="BI52" s="246" t="s">
        <v>57</v>
      </c>
      <c r="BJ52" s="265"/>
      <c r="BK52" s="263">
        <f>IF(入力シート!$D158="","",入力シート!D158)</f>
        <v>0</v>
      </c>
      <c r="BL52" s="248"/>
      <c r="BM52" s="248"/>
      <c r="BN52" s="248"/>
      <c r="BO52" s="248"/>
      <c r="BP52" s="248"/>
      <c r="BQ52" s="248"/>
      <c r="BR52" s="246" t="s">
        <v>57</v>
      </c>
      <c r="BS52" s="265"/>
      <c r="BT52" s="263">
        <f>IF(入力シート!$D159="","",入力シート!D159)</f>
        <v>0</v>
      </c>
      <c r="BU52" s="248"/>
      <c r="BV52" s="248"/>
      <c r="BW52" s="248"/>
      <c r="BX52" s="248"/>
      <c r="BY52" s="248"/>
      <c r="BZ52" s="248"/>
      <c r="CA52" s="246" t="s">
        <v>57</v>
      </c>
      <c r="CB52" s="265"/>
      <c r="CC52" s="263">
        <f>IF(入力シート!$D160="","",入力シート!D160)</f>
        <v>0</v>
      </c>
      <c r="CD52" s="248"/>
      <c r="CE52" s="248"/>
      <c r="CF52" s="248"/>
      <c r="CG52" s="248"/>
      <c r="CH52" s="248"/>
      <c r="CI52" s="248"/>
      <c r="CJ52" s="248"/>
      <c r="CK52" s="248" t="s">
        <v>57</v>
      </c>
      <c r="CL52" s="248"/>
      <c r="CM52" s="259"/>
    </row>
    <row r="53" spans="1:91" s="18" customFormat="1" ht="16.5" customHeight="1" x14ac:dyDescent="0.15">
      <c r="A53" s="36" t="s">
        <v>21</v>
      </c>
    </row>
    <row r="54" spans="1:91" ht="18.600000000000001" customHeight="1" x14ac:dyDescent="0.15">
      <c r="A54" s="330" t="s">
        <v>121</v>
      </c>
      <c r="B54" s="331"/>
      <c r="C54" s="331"/>
      <c r="D54" s="331"/>
      <c r="E54" s="331"/>
      <c r="F54" s="331"/>
      <c r="G54" s="331"/>
      <c r="H54" s="331"/>
      <c r="I54" s="331"/>
      <c r="J54" s="331"/>
      <c r="K54" s="331"/>
      <c r="L54" s="331"/>
      <c r="M54" s="331"/>
      <c r="N54" s="331"/>
      <c r="O54" s="331"/>
      <c r="P54" s="331"/>
      <c r="Q54" s="331"/>
      <c r="R54" s="331"/>
      <c r="S54" s="331"/>
      <c r="T54" s="331"/>
      <c r="U54" s="331"/>
      <c r="V54" s="331"/>
      <c r="W54" s="331"/>
      <c r="X54" s="332"/>
      <c r="Y54" s="127" t="s">
        <v>122</v>
      </c>
      <c r="Z54" s="128"/>
      <c r="AA54" s="128"/>
      <c r="AB54" s="128"/>
      <c r="AC54" s="128"/>
      <c r="AD54" s="128"/>
      <c r="AE54" s="128"/>
      <c r="AF54" s="128"/>
      <c r="AG54" s="128"/>
      <c r="AH54" s="128"/>
      <c r="AI54" s="128"/>
      <c r="AJ54" s="128"/>
      <c r="AK54" s="128"/>
      <c r="AL54" s="128"/>
      <c r="AM54" s="128"/>
      <c r="AN54" s="129"/>
      <c r="AO54" s="263" t="str">
        <f>IF(入力シート!$D161="有","①有　　2無",IF(入力シート!$D161="無","1有　　②無","1有　　2無"))</f>
        <v>1有　　2無</v>
      </c>
      <c r="AP54" s="248"/>
      <c r="AQ54" s="248"/>
      <c r="AR54" s="248"/>
      <c r="AS54" s="248"/>
      <c r="AT54" s="248"/>
      <c r="AU54" s="248"/>
      <c r="AV54" s="248"/>
      <c r="AW54" s="248"/>
      <c r="AX54" s="248"/>
      <c r="AY54" s="248"/>
      <c r="AZ54" s="248"/>
      <c r="BA54" s="248"/>
      <c r="BB54" s="248"/>
      <c r="BC54" s="248"/>
      <c r="BD54" s="248"/>
      <c r="BE54" s="248"/>
      <c r="BF54" s="259"/>
      <c r="BG54" s="353" t="s">
        <v>123</v>
      </c>
      <c r="BH54" s="354"/>
      <c r="BI54" s="354"/>
      <c r="BJ54" s="354"/>
      <c r="BK54" s="354"/>
      <c r="BL54" s="354"/>
      <c r="BM54" s="354"/>
      <c r="BN54" s="354"/>
      <c r="BO54" s="354"/>
      <c r="BP54" s="354"/>
      <c r="BQ54" s="354"/>
      <c r="BR54" s="354"/>
      <c r="BS54" s="354"/>
      <c r="BT54" s="354"/>
      <c r="BU54" s="354"/>
      <c r="BV54" s="355"/>
      <c r="BW54" s="263" t="str">
        <f>IF(入力シート!$D162="有","①有　　2無",IF(入力シート!$D162="無","1有　　②無","1有　　2無"))</f>
        <v>1有　　2無</v>
      </c>
      <c r="BX54" s="248"/>
      <c r="BY54" s="248"/>
      <c r="BZ54" s="248"/>
      <c r="CA54" s="248"/>
      <c r="CB54" s="248"/>
      <c r="CC54" s="248"/>
      <c r="CD54" s="248"/>
      <c r="CE54" s="248"/>
      <c r="CF54" s="248"/>
      <c r="CG54" s="248"/>
      <c r="CH54" s="248"/>
      <c r="CI54" s="248"/>
      <c r="CJ54" s="248"/>
      <c r="CK54" s="248"/>
      <c r="CL54" s="248"/>
      <c r="CM54" s="259"/>
    </row>
    <row r="55" spans="1:91" ht="18.600000000000001" customHeight="1" x14ac:dyDescent="0.15">
      <c r="A55" s="333"/>
      <c r="B55" s="334"/>
      <c r="C55" s="334"/>
      <c r="D55" s="334"/>
      <c r="E55" s="334"/>
      <c r="F55" s="334"/>
      <c r="G55" s="334"/>
      <c r="H55" s="334"/>
      <c r="I55" s="334"/>
      <c r="J55" s="334"/>
      <c r="K55" s="334"/>
      <c r="L55" s="334"/>
      <c r="M55" s="334"/>
      <c r="N55" s="334"/>
      <c r="O55" s="334"/>
      <c r="P55" s="334"/>
      <c r="Q55" s="334"/>
      <c r="R55" s="334"/>
      <c r="S55" s="334"/>
      <c r="T55" s="334"/>
      <c r="U55" s="334"/>
      <c r="V55" s="334"/>
      <c r="W55" s="334"/>
      <c r="X55" s="335"/>
      <c r="Y55" s="118" t="s">
        <v>126</v>
      </c>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20"/>
      <c r="BG55" s="326" t="s">
        <v>124</v>
      </c>
      <c r="BH55" s="270"/>
      <c r="BI55" s="270"/>
      <c r="BJ55" s="270"/>
      <c r="BK55" s="270"/>
      <c r="BL55" s="270"/>
      <c r="BM55" s="270"/>
      <c r="BN55" s="270"/>
      <c r="BO55" s="270"/>
      <c r="BP55" s="341" t="str">
        <f>IF(入力シート!$D163="","",入力シート!$D163)</f>
        <v/>
      </c>
      <c r="BQ55" s="341"/>
      <c r="BR55" s="341"/>
      <c r="BS55" s="341"/>
      <c r="BT55" s="341"/>
      <c r="BU55" s="270" t="s">
        <v>125</v>
      </c>
      <c r="BV55" s="270"/>
      <c r="BW55" s="270"/>
      <c r="BX55" s="270"/>
      <c r="BY55" s="270"/>
      <c r="BZ55" s="270"/>
      <c r="CA55" s="270"/>
      <c r="CB55" s="270"/>
      <c r="CC55" s="270"/>
      <c r="CD55" s="270"/>
      <c r="CE55" s="270"/>
      <c r="CF55" s="270"/>
      <c r="CG55" s="270"/>
      <c r="CH55" s="341" t="str">
        <f>IF(入力シート!$D164="","",入力シート!$D164)</f>
        <v/>
      </c>
      <c r="CI55" s="341"/>
      <c r="CJ55" s="341"/>
      <c r="CK55" s="341"/>
      <c r="CL55" s="270" t="s">
        <v>188</v>
      </c>
      <c r="CM55" s="271"/>
    </row>
    <row r="56" spans="1:91" s="18" customFormat="1" ht="18.600000000000001" customHeight="1" x14ac:dyDescent="0.15">
      <c r="A56" s="333"/>
      <c r="B56" s="334"/>
      <c r="C56" s="334"/>
      <c r="D56" s="334"/>
      <c r="E56" s="334"/>
      <c r="F56" s="334"/>
      <c r="G56" s="334"/>
      <c r="H56" s="334"/>
      <c r="I56" s="334"/>
      <c r="J56" s="334"/>
      <c r="K56" s="334"/>
      <c r="L56" s="334"/>
      <c r="M56" s="334"/>
      <c r="N56" s="334"/>
      <c r="O56" s="334"/>
      <c r="P56" s="334"/>
      <c r="Q56" s="334"/>
      <c r="R56" s="334"/>
      <c r="S56" s="334"/>
      <c r="T56" s="334"/>
      <c r="U56" s="334"/>
      <c r="V56" s="334"/>
      <c r="W56" s="334"/>
      <c r="X56" s="335"/>
      <c r="Y56" s="17" t="s">
        <v>127</v>
      </c>
      <c r="Z56" s="151"/>
      <c r="AA56" s="151"/>
      <c r="AB56" s="151"/>
      <c r="AC56" s="151"/>
      <c r="AD56" s="151"/>
      <c r="AE56" s="151"/>
      <c r="AF56" s="151"/>
      <c r="AG56" s="151"/>
      <c r="AH56" s="151"/>
      <c r="AI56" s="2"/>
      <c r="AJ56" s="249" t="s">
        <v>174</v>
      </c>
      <c r="AK56" s="249"/>
      <c r="AL56" s="249"/>
      <c r="AM56" s="249"/>
      <c r="AN56" s="249"/>
      <c r="AO56" s="249"/>
      <c r="AP56" s="249"/>
      <c r="AQ56" s="249"/>
      <c r="AR56" s="249"/>
      <c r="AS56" s="295" t="str">
        <f>IF(入力シート!$D165="","",入力シート!$D165)</f>
        <v/>
      </c>
      <c r="AT56" s="295"/>
      <c r="AU56" s="295"/>
      <c r="AV56" s="295"/>
      <c r="AW56" s="295"/>
      <c r="AX56" s="295"/>
      <c r="AY56" s="249" t="s">
        <v>526</v>
      </c>
      <c r="AZ56" s="249"/>
      <c r="BA56" s="249"/>
      <c r="BB56" s="249"/>
      <c r="BC56" s="249"/>
      <c r="BD56" s="249"/>
      <c r="BE56" s="249"/>
      <c r="BF56" s="249"/>
      <c r="BG56" s="342" t="str">
        <f>IF(入力シート!$D166="","",入力シート!$D166)</f>
        <v/>
      </c>
      <c r="BH56" s="342"/>
      <c r="BI56" s="342"/>
      <c r="BJ56" s="342"/>
      <c r="BK56" s="249" t="s">
        <v>175</v>
      </c>
      <c r="BL56" s="249"/>
      <c r="BM56" s="249"/>
      <c r="BN56" s="249"/>
      <c r="BO56" s="249"/>
      <c r="BP56" s="249"/>
      <c r="BQ56" s="249"/>
      <c r="BR56" s="249"/>
      <c r="BS56" s="249"/>
      <c r="BT56" s="249"/>
      <c r="BU56" s="249"/>
      <c r="BV56" s="249"/>
      <c r="BW56" s="295" t="str">
        <f>IF(入力シート!$D167="","",入力シート!$D167)</f>
        <v/>
      </c>
      <c r="BX56" s="295"/>
      <c r="BY56" s="295"/>
      <c r="BZ56" s="295"/>
      <c r="CA56" s="295"/>
      <c r="CB56" s="295"/>
      <c r="CC56" s="2" t="s">
        <v>158</v>
      </c>
      <c r="CD56" s="2"/>
      <c r="CE56" s="2"/>
      <c r="CF56" s="151"/>
      <c r="CG56" s="151"/>
      <c r="CH56" s="151"/>
      <c r="CI56" s="2"/>
      <c r="CJ56" s="2"/>
      <c r="CK56" s="2"/>
      <c r="CL56" s="2"/>
      <c r="CM56" s="3"/>
    </row>
    <row r="57" spans="1:91" s="18" customFormat="1" ht="18.600000000000001" customHeight="1" x14ac:dyDescent="0.15">
      <c r="A57" s="336"/>
      <c r="B57" s="337"/>
      <c r="C57" s="337"/>
      <c r="D57" s="337"/>
      <c r="E57" s="337"/>
      <c r="F57" s="337"/>
      <c r="G57" s="337"/>
      <c r="H57" s="337"/>
      <c r="I57" s="337"/>
      <c r="J57" s="337"/>
      <c r="K57" s="337"/>
      <c r="L57" s="337"/>
      <c r="M57" s="337"/>
      <c r="N57" s="337"/>
      <c r="O57" s="337"/>
      <c r="P57" s="337"/>
      <c r="Q57" s="337"/>
      <c r="R57" s="337"/>
      <c r="S57" s="337"/>
      <c r="T57" s="337"/>
      <c r="U57" s="337"/>
      <c r="V57" s="337"/>
      <c r="W57" s="337"/>
      <c r="X57" s="338"/>
      <c r="Y57" s="6"/>
      <c r="Z57" s="16"/>
      <c r="AA57" s="16"/>
      <c r="AB57" s="16"/>
      <c r="AC57" s="16"/>
      <c r="AD57" s="16"/>
      <c r="AE57" s="16"/>
      <c r="AF57" s="16"/>
      <c r="AG57" s="16"/>
      <c r="AH57" s="16"/>
      <c r="AI57" s="16"/>
      <c r="AJ57" s="339" t="s">
        <v>189</v>
      </c>
      <c r="AK57" s="339"/>
      <c r="AL57" s="339"/>
      <c r="AM57" s="339"/>
      <c r="AN57" s="339"/>
      <c r="AO57" s="339"/>
      <c r="AP57" s="339"/>
      <c r="AQ57" s="339"/>
      <c r="AR57" s="252" t="str">
        <f>IF(入力シート!$D168="","",入力シート!$D168)</f>
        <v/>
      </c>
      <c r="AS57" s="252"/>
      <c r="AT57" s="252"/>
      <c r="AU57" s="252"/>
      <c r="AV57" s="252"/>
      <c r="AW57" s="252"/>
      <c r="AX57" s="252"/>
      <c r="AY57" s="252"/>
      <c r="AZ57" s="252"/>
      <c r="BA57" s="252"/>
      <c r="BB57" s="246" t="s">
        <v>190</v>
      </c>
      <c r="BC57" s="246"/>
      <c r="BD57" s="343" t="str">
        <f>IF(入力シート!$D169="","",入力シート!$D169)</f>
        <v/>
      </c>
      <c r="BE57" s="343"/>
      <c r="BF57" s="343"/>
      <c r="BG57" s="343"/>
      <c r="BH57" s="2" t="s">
        <v>158</v>
      </c>
      <c r="BI57" s="2"/>
      <c r="BJ57" s="16"/>
      <c r="BK57" s="16"/>
      <c r="BL57" s="16"/>
      <c r="BM57" s="16"/>
      <c r="BN57" s="16"/>
      <c r="BO57" s="16"/>
      <c r="BP57" s="16"/>
      <c r="BQ57" s="16"/>
      <c r="BR57" s="16"/>
      <c r="BS57" s="16"/>
      <c r="BT57" s="16"/>
      <c r="BU57" s="16"/>
      <c r="BV57" s="16"/>
      <c r="BW57" s="16"/>
      <c r="BX57" s="16"/>
      <c r="BY57" s="16"/>
      <c r="BZ57" s="16"/>
      <c r="CA57" s="16"/>
      <c r="CB57" s="16"/>
      <c r="CC57" s="16"/>
      <c r="CD57" s="16"/>
      <c r="CE57" s="126"/>
      <c r="CF57" s="16"/>
      <c r="CG57" s="16"/>
      <c r="CH57" s="16"/>
      <c r="CI57" s="16"/>
      <c r="CJ57" s="16"/>
      <c r="CK57" s="16"/>
      <c r="CL57" s="16"/>
      <c r="CM57" s="7"/>
    </row>
    <row r="58" spans="1:91" ht="18.600000000000001" customHeight="1" x14ac:dyDescent="0.15">
      <c r="A58" s="291" t="s">
        <v>128</v>
      </c>
      <c r="B58" s="292"/>
      <c r="C58" s="292"/>
      <c r="D58" s="292"/>
      <c r="E58" s="292"/>
      <c r="F58" s="292"/>
      <c r="G58" s="292"/>
      <c r="H58" s="292"/>
      <c r="I58" s="292"/>
      <c r="J58" s="292"/>
      <c r="K58" s="292"/>
      <c r="L58" s="292"/>
      <c r="M58" s="292"/>
      <c r="N58" s="292"/>
      <c r="O58" s="292"/>
      <c r="P58" s="292"/>
      <c r="Q58" s="292"/>
      <c r="R58" s="292"/>
      <c r="S58" s="292"/>
      <c r="T58" s="292"/>
      <c r="U58" s="292"/>
      <c r="V58" s="292"/>
      <c r="W58" s="292"/>
      <c r="X58" s="293"/>
      <c r="Y58" s="447" t="e">
        <f>IF(入力シート!$D170="","",入力シート!$D170)</f>
        <v>#DIV/0!</v>
      </c>
      <c r="Z58" s="448"/>
      <c r="AA58" s="448"/>
      <c r="AB58" s="448"/>
      <c r="AC58" s="448"/>
      <c r="AD58" s="448"/>
      <c r="AE58" s="448"/>
      <c r="AF58" s="448"/>
      <c r="AG58" s="448"/>
      <c r="AH58" s="448"/>
      <c r="AI58" s="448"/>
      <c r="AJ58" s="448"/>
      <c r="AK58" s="248" t="s">
        <v>159</v>
      </c>
      <c r="AL58" s="248"/>
      <c r="AM58" s="259"/>
      <c r="AN58" s="263" t="s">
        <v>177</v>
      </c>
      <c r="AO58" s="248"/>
      <c r="AP58" s="248"/>
      <c r="AQ58" s="255" t="str">
        <f>IF(入力シート!$D171="","",入力シート!$D171)</f>
        <v/>
      </c>
      <c r="AR58" s="255"/>
      <c r="AS58" s="255"/>
      <c r="AT58" s="255"/>
      <c r="AU58" s="255"/>
      <c r="AV58" s="255"/>
      <c r="AW58" s="255"/>
      <c r="AX58" s="255"/>
      <c r="AY58" s="356" t="s">
        <v>129</v>
      </c>
      <c r="AZ58" s="356"/>
      <c r="BA58" s="356"/>
      <c r="BB58" s="356"/>
      <c r="BC58" s="356"/>
      <c r="BD58" s="255" t="str">
        <f>IF(入力シート!$D172="","",入力シート!$D172)</f>
        <v/>
      </c>
      <c r="BE58" s="255"/>
      <c r="BF58" s="255"/>
      <c r="BG58" s="255"/>
      <c r="BH58" s="255"/>
      <c r="BI58" s="255"/>
      <c r="BJ58" s="255"/>
      <c r="BK58" s="255"/>
      <c r="BL58" s="248" t="s">
        <v>130</v>
      </c>
      <c r="BM58" s="248"/>
      <c r="BN58" s="248"/>
      <c r="BO58" s="248"/>
      <c r="BP58" s="116"/>
      <c r="BQ58" s="116"/>
      <c r="BR58" s="116"/>
      <c r="BS58" s="116"/>
      <c r="BT58" s="116"/>
      <c r="BU58" s="116"/>
      <c r="BV58" s="116"/>
      <c r="BW58" s="116"/>
      <c r="BX58" s="116"/>
      <c r="BY58" s="116"/>
      <c r="BZ58" s="116"/>
      <c r="CA58" s="116"/>
      <c r="CB58" s="116"/>
      <c r="CC58" s="116"/>
      <c r="CD58" s="116"/>
      <c r="CE58" s="116"/>
      <c r="CF58" s="116"/>
      <c r="CG58" s="116"/>
      <c r="CH58" s="116"/>
      <c r="CI58" s="116"/>
      <c r="CJ58" s="116"/>
      <c r="CK58" s="116"/>
      <c r="CL58" s="116"/>
      <c r="CM58" s="117"/>
    </row>
    <row r="59" spans="1:91" s="18" customFormat="1" ht="18.600000000000001" customHeight="1" x14ac:dyDescent="0.15">
      <c r="A59" s="357" t="s">
        <v>22</v>
      </c>
      <c r="B59" s="297"/>
      <c r="C59" s="297"/>
      <c r="D59" s="297"/>
      <c r="E59" s="297"/>
      <c r="F59" s="297"/>
      <c r="G59" s="297"/>
      <c r="H59" s="297"/>
      <c r="I59" s="297"/>
      <c r="J59" s="297"/>
      <c r="K59" s="297"/>
      <c r="L59" s="297"/>
      <c r="M59" s="297"/>
      <c r="N59" s="297"/>
      <c r="O59" s="297"/>
      <c r="P59" s="297"/>
      <c r="Q59" s="297"/>
      <c r="R59" s="297"/>
      <c r="S59" s="297"/>
      <c r="T59" s="297"/>
      <c r="U59" s="297"/>
      <c r="V59" s="297"/>
      <c r="W59" s="297"/>
      <c r="X59" s="298"/>
      <c r="Y59" s="132" t="s">
        <v>176</v>
      </c>
      <c r="Z59" s="124"/>
      <c r="AA59" s="124"/>
      <c r="AB59" s="124"/>
      <c r="AC59" s="124"/>
      <c r="AD59" s="124"/>
      <c r="AE59" s="124"/>
      <c r="AF59" s="124"/>
      <c r="AG59" s="124"/>
      <c r="AH59" s="124"/>
      <c r="AI59" s="124"/>
      <c r="AJ59" s="2" t="s">
        <v>177</v>
      </c>
      <c r="AK59" s="2"/>
      <c r="AL59" s="295" t="str">
        <f>IF(入力シート!$D174="","",入力シート!$D174)</f>
        <v/>
      </c>
      <c r="AM59" s="295"/>
      <c r="AN59" s="295"/>
      <c r="AO59" s="295"/>
      <c r="AP59" s="295"/>
      <c r="AQ59" s="295"/>
      <c r="AR59" s="295"/>
      <c r="AS59" s="295"/>
      <c r="AT59" s="295"/>
      <c r="AU59" s="295"/>
      <c r="AV59" s="295"/>
      <c r="AW59" s="295"/>
      <c r="AX59" s="295"/>
      <c r="AY59" s="295"/>
      <c r="AZ59" s="295"/>
      <c r="BA59" s="295"/>
      <c r="BB59" s="295"/>
      <c r="BC59" s="295"/>
      <c r="BD59" s="295"/>
      <c r="BE59" s="295"/>
      <c r="BF59" s="295"/>
      <c r="BG59" s="295"/>
      <c r="BH59" s="295"/>
      <c r="BI59" s="295"/>
      <c r="BJ59" s="295"/>
      <c r="BK59" s="295"/>
      <c r="BL59" s="295"/>
      <c r="BM59" s="193" t="s">
        <v>591</v>
      </c>
      <c r="BN59" s="2"/>
      <c r="BO59" s="193" t="s">
        <v>590</v>
      </c>
      <c r="BP59" s="2"/>
      <c r="BQ59" s="2"/>
      <c r="BR59" s="2"/>
      <c r="BS59" s="2"/>
      <c r="BT59" s="2"/>
      <c r="BU59" s="2"/>
      <c r="BV59" s="2"/>
      <c r="BW59" s="2"/>
      <c r="BX59" s="2"/>
      <c r="BY59" s="2"/>
      <c r="BZ59" s="2"/>
      <c r="CA59" s="2"/>
      <c r="CB59" s="2"/>
      <c r="CC59" s="2"/>
      <c r="CD59" s="2"/>
      <c r="CE59" s="2"/>
      <c r="CF59" s="2"/>
      <c r="CG59" s="2"/>
      <c r="CH59" s="2"/>
      <c r="CI59" s="2"/>
      <c r="CJ59" s="2"/>
      <c r="CK59" s="2"/>
      <c r="CL59" s="2"/>
      <c r="CM59" s="3"/>
    </row>
    <row r="60" spans="1:91" s="18" customFormat="1" ht="18.600000000000001" customHeight="1" x14ac:dyDescent="0.15">
      <c r="A60" s="358" t="str">
        <f>IF(入力シート!$D173="有","①有　　　2無",IF(入力シート!$D173="無","1有　　　②無","1有　　　2無"))</f>
        <v>1有　　　2無</v>
      </c>
      <c r="B60" s="246"/>
      <c r="C60" s="246"/>
      <c r="D60" s="246"/>
      <c r="E60" s="246"/>
      <c r="F60" s="246"/>
      <c r="G60" s="246"/>
      <c r="H60" s="246"/>
      <c r="I60" s="246"/>
      <c r="J60" s="246"/>
      <c r="K60" s="246"/>
      <c r="L60" s="246"/>
      <c r="M60" s="246"/>
      <c r="N60" s="246"/>
      <c r="O60" s="246"/>
      <c r="P60" s="246"/>
      <c r="Q60" s="246"/>
      <c r="R60" s="246"/>
      <c r="S60" s="246"/>
      <c r="T60" s="246"/>
      <c r="U60" s="246"/>
      <c r="V60" s="246"/>
      <c r="W60" s="246"/>
      <c r="X60" s="265"/>
      <c r="Y60" s="145" t="s">
        <v>160</v>
      </c>
      <c r="Z60" s="126"/>
      <c r="AA60" s="126"/>
      <c r="AB60" s="126"/>
      <c r="AC60" s="126"/>
      <c r="AD60" s="126"/>
      <c r="AE60" s="126"/>
      <c r="AF60" s="126"/>
      <c r="AG60" s="126"/>
      <c r="AH60" s="126"/>
      <c r="AI60" s="126"/>
      <c r="AJ60" s="246">
        <f>IF(入力シート!$D175="有","①",1)</f>
        <v>1</v>
      </c>
      <c r="AK60" s="246"/>
      <c r="AL60" s="16" t="s">
        <v>80</v>
      </c>
      <c r="AM60" s="16"/>
      <c r="AN60" s="16"/>
      <c r="AO60" s="16"/>
      <c r="AP60" s="16"/>
      <c r="AQ60" s="16"/>
      <c r="AR60" s="16"/>
      <c r="AS60" s="16"/>
      <c r="AT60" s="16"/>
      <c r="AU60" s="16"/>
      <c r="AV60" s="16"/>
      <c r="AW60" s="246">
        <f>IF(入力シート!$D176="有","②",2)</f>
        <v>2</v>
      </c>
      <c r="AX60" s="246"/>
      <c r="AY60" s="16" t="s">
        <v>81</v>
      </c>
      <c r="AZ60" s="16"/>
      <c r="BA60" s="16"/>
      <c r="BB60" s="16"/>
      <c r="BC60" s="16"/>
      <c r="BD60" s="16"/>
      <c r="BE60" s="16"/>
      <c r="BF60" s="16"/>
      <c r="BG60" s="16"/>
      <c r="BH60" s="16"/>
      <c r="BI60" s="275">
        <f>IF(入力シート!$D177="",3,"③")</f>
        <v>3</v>
      </c>
      <c r="BJ60" s="275"/>
      <c r="BK60" s="16" t="s">
        <v>63</v>
      </c>
      <c r="BL60" s="16"/>
      <c r="BM60" s="16"/>
      <c r="BN60" s="16"/>
      <c r="BO60" s="16"/>
      <c r="BP60" s="188"/>
      <c r="BQ60" s="252" t="str">
        <f>IF(入力シート!$D177="","",入力シート!$D177)</f>
        <v/>
      </c>
      <c r="BR60" s="252"/>
      <c r="BS60" s="252"/>
      <c r="BT60" s="252"/>
      <c r="BU60" s="252"/>
      <c r="BV60" s="252"/>
      <c r="BW60" s="252"/>
      <c r="BX60" s="252"/>
      <c r="BY60" s="252"/>
      <c r="BZ60" s="252"/>
      <c r="CA60" s="252"/>
      <c r="CB60" s="252"/>
      <c r="CC60" s="252"/>
      <c r="CD60" s="252"/>
      <c r="CE60" s="252"/>
      <c r="CF60" s="252"/>
      <c r="CG60" s="252"/>
      <c r="CH60" s="252"/>
      <c r="CI60" s="252"/>
      <c r="CJ60" s="252"/>
      <c r="CK60" s="252"/>
      <c r="CL60" s="16" t="s">
        <v>157</v>
      </c>
      <c r="CM60" s="7"/>
    </row>
    <row r="61" spans="1:91" s="131" customFormat="1" ht="18.600000000000001" customHeight="1" x14ac:dyDescent="0.15">
      <c r="A61" s="296" t="s">
        <v>192</v>
      </c>
      <c r="B61" s="297"/>
      <c r="C61" s="297"/>
      <c r="D61" s="297"/>
      <c r="E61" s="297"/>
      <c r="F61" s="297"/>
      <c r="G61" s="297"/>
      <c r="H61" s="297"/>
      <c r="I61" s="297"/>
      <c r="J61" s="297"/>
      <c r="K61" s="297"/>
      <c r="L61" s="297"/>
      <c r="M61" s="297"/>
      <c r="N61" s="298"/>
      <c r="O61" s="359">
        <f>IF(入力シート!$D178="有","①",1)</f>
        <v>1</v>
      </c>
      <c r="P61" s="344"/>
      <c r="Q61" s="344" t="s">
        <v>193</v>
      </c>
      <c r="R61" s="344"/>
      <c r="S61" s="344"/>
      <c r="T61" s="344"/>
      <c r="U61" s="344"/>
      <c r="V61" s="344"/>
      <c r="W61" s="344"/>
      <c r="X61" s="344"/>
      <c r="Y61" s="344"/>
      <c r="Z61" s="295" t="str">
        <f>IF(入力シート!$D179="","",入力シート!$D179)</f>
        <v/>
      </c>
      <c r="AA61" s="295"/>
      <c r="AB61" s="295"/>
      <c r="AC61" s="295"/>
      <c r="AD61" s="295"/>
      <c r="AE61" s="295"/>
      <c r="AF61" s="295"/>
      <c r="AG61" s="295"/>
      <c r="AH61" s="295"/>
      <c r="AI61" s="295"/>
      <c r="AJ61" s="344" t="s">
        <v>194</v>
      </c>
      <c r="AK61" s="344"/>
      <c r="AL61" s="344"/>
      <c r="AM61" s="344"/>
      <c r="AN61" s="130"/>
      <c r="AO61" s="130"/>
      <c r="AP61" s="344">
        <f>IF(入力シート!$D180="有","②",2)</f>
        <v>2</v>
      </c>
      <c r="AQ61" s="344"/>
      <c r="AR61" s="344" t="s">
        <v>195</v>
      </c>
      <c r="AS61" s="344"/>
      <c r="AT61" s="344"/>
      <c r="AU61" s="344"/>
      <c r="AV61" s="344"/>
      <c r="AW61" s="344"/>
      <c r="AX61" s="344"/>
      <c r="AY61" s="344"/>
      <c r="AZ61" s="344"/>
      <c r="BA61" s="295" t="str">
        <f>IF(入力シート!$D181="","",入力シート!$D181)</f>
        <v/>
      </c>
      <c r="BB61" s="295"/>
      <c r="BC61" s="295"/>
      <c r="BD61" s="295"/>
      <c r="BE61" s="295"/>
      <c r="BF61" s="295"/>
      <c r="BG61" s="295"/>
      <c r="BH61" s="295"/>
      <c r="BI61" s="295"/>
      <c r="BJ61" s="295"/>
      <c r="BK61" s="344" t="s">
        <v>196</v>
      </c>
      <c r="BL61" s="344"/>
      <c r="BM61" s="344"/>
      <c r="BN61" s="344"/>
      <c r="BO61" s="344"/>
      <c r="BP61" s="130"/>
      <c r="BQ61" s="344" t="s">
        <v>197</v>
      </c>
      <c r="BR61" s="344"/>
      <c r="BS61" s="295" t="str">
        <f>IF(入力シート!$D182="","",入力シート!$D182)</f>
        <v/>
      </c>
      <c r="BT61" s="295"/>
      <c r="BU61" s="295"/>
      <c r="BV61" s="295"/>
      <c r="BW61" s="295"/>
      <c r="BX61" s="295"/>
      <c r="BY61" s="295"/>
      <c r="BZ61" s="295"/>
      <c r="CA61" s="295"/>
      <c r="CB61" s="295"/>
      <c r="CC61" s="130" t="s">
        <v>194</v>
      </c>
      <c r="CD61" s="130"/>
      <c r="CE61" s="130"/>
      <c r="CF61" s="130"/>
      <c r="CG61" s="130"/>
      <c r="CH61" s="130"/>
      <c r="CI61" s="130"/>
      <c r="CJ61" s="130"/>
      <c r="CK61" s="130"/>
      <c r="CL61" s="130"/>
      <c r="CM61" s="144"/>
    </row>
    <row r="62" spans="1:91" s="131" customFormat="1" ht="18.600000000000001" customHeight="1" x14ac:dyDescent="0.15">
      <c r="A62" s="299"/>
      <c r="B62" s="300"/>
      <c r="C62" s="300"/>
      <c r="D62" s="300"/>
      <c r="E62" s="300"/>
      <c r="F62" s="300"/>
      <c r="G62" s="300"/>
      <c r="H62" s="300"/>
      <c r="I62" s="300"/>
      <c r="J62" s="300"/>
      <c r="K62" s="300"/>
      <c r="L62" s="300"/>
      <c r="M62" s="300"/>
      <c r="N62" s="301"/>
      <c r="O62" s="294">
        <f>IF(入力シート!$D183="有","③",3)</f>
        <v>3</v>
      </c>
      <c r="P62" s="250"/>
      <c r="Q62" s="250" t="s">
        <v>198</v>
      </c>
      <c r="R62" s="250"/>
      <c r="S62" s="250"/>
      <c r="T62" s="250"/>
      <c r="U62" s="250"/>
      <c r="V62" s="250"/>
      <c r="W62" s="250"/>
      <c r="X62" s="250"/>
      <c r="Y62" s="250"/>
      <c r="Z62" s="250"/>
      <c r="AA62" s="290" t="str">
        <f>IF(入力シート!$D184="","",入力シート!$D184)</f>
        <v/>
      </c>
      <c r="AB62" s="290"/>
      <c r="AC62" s="290"/>
      <c r="AD62" s="290"/>
      <c r="AE62" s="290"/>
      <c r="AF62" s="290"/>
      <c r="AG62" s="250" t="s">
        <v>196</v>
      </c>
      <c r="AH62" s="250"/>
      <c r="AI62" s="250"/>
      <c r="AJ62" s="250"/>
      <c r="AK62" s="250"/>
      <c r="AL62" s="124"/>
      <c r="AM62" s="250" t="s">
        <v>197</v>
      </c>
      <c r="AN62" s="250"/>
      <c r="AO62" s="290" t="str">
        <f>IF(入力シート!$D185="","",入力シート!$D185)</f>
        <v/>
      </c>
      <c r="AP62" s="290"/>
      <c r="AQ62" s="290"/>
      <c r="AR62" s="290"/>
      <c r="AS62" s="290"/>
      <c r="AT62" s="290"/>
      <c r="AU62" s="250" t="s">
        <v>194</v>
      </c>
      <c r="AV62" s="250"/>
      <c r="AW62" s="250"/>
      <c r="AX62" s="124" t="s">
        <v>197</v>
      </c>
      <c r="AY62" s="250">
        <f>IF(入力シート!$D186="有","①",1)</f>
        <v>1</v>
      </c>
      <c r="AZ62" s="250"/>
      <c r="BA62" s="264" t="s">
        <v>210</v>
      </c>
      <c r="BB62" s="264"/>
      <c r="BC62" s="264"/>
      <c r="BD62" s="264"/>
      <c r="BE62" s="264">
        <f>IF(入力シート!$D187="有","②",2)</f>
        <v>2</v>
      </c>
      <c r="BF62" s="264"/>
      <c r="BG62" s="264" t="s">
        <v>199</v>
      </c>
      <c r="BH62" s="264"/>
      <c r="BI62" s="264"/>
      <c r="BJ62" s="264">
        <f>IF(入力シート!$D188="有","③",3)</f>
        <v>3</v>
      </c>
      <c r="BK62" s="264"/>
      <c r="BL62" s="264" t="s">
        <v>200</v>
      </c>
      <c r="BM62" s="264"/>
      <c r="BN62" s="264"/>
      <c r="BO62" s="264"/>
      <c r="BP62" s="264">
        <f>IF(入力シート!$D189="",4,"④")</f>
        <v>4</v>
      </c>
      <c r="BQ62" s="264"/>
      <c r="BR62" s="264" t="s">
        <v>171</v>
      </c>
      <c r="BS62" s="264"/>
      <c r="BT62" s="264"/>
      <c r="BU62" s="264"/>
      <c r="BV62" s="264"/>
      <c r="BW62" s="264"/>
      <c r="BX62" s="264"/>
      <c r="BY62" s="446" t="str">
        <f>IF(入力シート!$D189="","",入力シート!$D189)</f>
        <v/>
      </c>
      <c r="BZ62" s="446"/>
      <c r="CA62" s="446"/>
      <c r="CB62" s="446"/>
      <c r="CC62" s="446"/>
      <c r="CD62" s="446"/>
      <c r="CE62" s="446"/>
      <c r="CF62" s="446"/>
      <c r="CG62" s="446"/>
      <c r="CH62" s="446"/>
      <c r="CI62" s="446"/>
      <c r="CJ62" s="446"/>
      <c r="CK62" s="124" t="s">
        <v>211</v>
      </c>
      <c r="CL62" s="124"/>
      <c r="CM62" s="143"/>
    </row>
    <row r="63" spans="1:91" s="37" customFormat="1" ht="18.600000000000001" customHeight="1" x14ac:dyDescent="0.15">
      <c r="A63" s="299"/>
      <c r="B63" s="300"/>
      <c r="C63" s="300"/>
      <c r="D63" s="300"/>
      <c r="E63" s="300"/>
      <c r="F63" s="300"/>
      <c r="G63" s="300"/>
      <c r="H63" s="300"/>
      <c r="I63" s="300"/>
      <c r="J63" s="300"/>
      <c r="K63" s="300"/>
      <c r="L63" s="300"/>
      <c r="M63" s="300"/>
      <c r="N63" s="301"/>
      <c r="O63" s="294">
        <f>IF(入力シート!$D190="有","④",4)</f>
        <v>4</v>
      </c>
      <c r="P63" s="250"/>
      <c r="Q63" s="352" t="s">
        <v>212</v>
      </c>
      <c r="R63" s="352"/>
      <c r="S63" s="352"/>
      <c r="T63" s="352"/>
      <c r="U63" s="352"/>
      <c r="V63" s="352"/>
      <c r="W63" s="352"/>
      <c r="X63" s="352"/>
      <c r="Y63" s="352"/>
      <c r="Z63" s="352"/>
      <c r="AA63" s="352"/>
      <c r="AB63" s="274" t="s">
        <v>190</v>
      </c>
      <c r="AC63" s="274"/>
      <c r="AD63" s="274" t="s">
        <v>201</v>
      </c>
      <c r="AE63" s="274"/>
      <c r="AF63" s="274"/>
      <c r="AG63" s="274"/>
      <c r="AH63" s="290" t="str">
        <f>IF(入力シート!$D191="","",入力シート!$D191)</f>
        <v/>
      </c>
      <c r="AI63" s="290"/>
      <c r="AJ63" s="290"/>
      <c r="AK63" s="290"/>
      <c r="AL63" s="290"/>
      <c r="AM63" s="250" t="s">
        <v>202</v>
      </c>
      <c r="AN63" s="250"/>
      <c r="AO63" s="290" t="str">
        <f>IF(入力シート!$D192="","",入力シート!$D192)</f>
        <v/>
      </c>
      <c r="AP63" s="290"/>
      <c r="AQ63" s="290"/>
      <c r="AR63" s="290"/>
      <c r="AS63" s="290"/>
      <c r="AT63" s="250" t="s">
        <v>203</v>
      </c>
      <c r="AU63" s="250"/>
      <c r="AV63" s="250"/>
      <c r="AW63" s="250"/>
      <c r="AX63" s="124"/>
      <c r="AY63" s="135"/>
      <c r="AZ63" s="135"/>
      <c r="BA63" s="274" t="s">
        <v>204</v>
      </c>
      <c r="BB63" s="274"/>
      <c r="BC63" s="274"/>
      <c r="BD63" s="274"/>
      <c r="BE63" s="250" t="s">
        <v>205</v>
      </c>
      <c r="BF63" s="250"/>
      <c r="BG63" s="250"/>
      <c r="BH63" s="250"/>
      <c r="BI63" s="250"/>
      <c r="BJ63" s="290" t="str">
        <f>IF(入力シート!$D193="","",入力シート!$D193)</f>
        <v/>
      </c>
      <c r="BK63" s="290"/>
      <c r="BL63" s="290"/>
      <c r="BM63" s="290"/>
      <c r="BN63" s="290"/>
      <c r="BO63" s="250" t="s">
        <v>202</v>
      </c>
      <c r="BP63" s="250"/>
      <c r="BQ63" s="290" t="str">
        <f>IF(入力シート!$D194="","",入力シート!$D194)</f>
        <v/>
      </c>
      <c r="BR63" s="290"/>
      <c r="BS63" s="290"/>
      <c r="BT63" s="290"/>
      <c r="BU63" s="290"/>
      <c r="BV63" s="250" t="s">
        <v>203</v>
      </c>
      <c r="BW63" s="250"/>
      <c r="BX63" s="250"/>
      <c r="BY63" s="250"/>
      <c r="BZ63" s="124"/>
      <c r="CA63" s="124"/>
      <c r="CB63" s="124"/>
      <c r="CC63" s="124"/>
      <c r="CD63" s="124"/>
      <c r="CE63" s="124"/>
      <c r="CF63" s="124"/>
      <c r="CG63" s="124"/>
      <c r="CH63" s="124"/>
      <c r="CI63" s="124"/>
      <c r="CJ63" s="124"/>
      <c r="CK63" s="124"/>
      <c r="CL63" s="124"/>
      <c r="CM63" s="143"/>
    </row>
    <row r="64" spans="1:91" s="37" customFormat="1" ht="18.600000000000001" customHeight="1" x14ac:dyDescent="0.15">
      <c r="A64" s="302"/>
      <c r="B64" s="303"/>
      <c r="C64" s="303"/>
      <c r="D64" s="303"/>
      <c r="E64" s="303"/>
      <c r="F64" s="303"/>
      <c r="G64" s="303"/>
      <c r="H64" s="303"/>
      <c r="I64" s="303"/>
      <c r="J64" s="303"/>
      <c r="K64" s="303"/>
      <c r="L64" s="303"/>
      <c r="M64" s="303"/>
      <c r="N64" s="304"/>
      <c r="O64" s="125"/>
      <c r="P64" s="125"/>
      <c r="Q64" s="125"/>
      <c r="R64" s="125"/>
      <c r="S64" s="125"/>
      <c r="T64" s="125"/>
      <c r="U64" s="125"/>
      <c r="V64" s="125"/>
      <c r="W64" s="125"/>
      <c r="X64" s="125"/>
      <c r="Y64" s="152"/>
      <c r="Z64" s="152"/>
      <c r="AA64" s="152"/>
      <c r="AB64" s="152"/>
      <c r="AC64" s="152"/>
      <c r="AD64" s="327" t="s">
        <v>206</v>
      </c>
      <c r="AE64" s="327"/>
      <c r="AF64" s="327"/>
      <c r="AG64" s="327"/>
      <c r="AH64" s="327"/>
      <c r="AI64" s="268" t="str">
        <f>IF(入力シート!$D195="","",入力シート!$D195)</f>
        <v/>
      </c>
      <c r="AJ64" s="268"/>
      <c r="AK64" s="268"/>
      <c r="AL64" s="268"/>
      <c r="AM64" s="268"/>
      <c r="AN64" s="250" t="s">
        <v>202</v>
      </c>
      <c r="AO64" s="250"/>
      <c r="AP64" s="268" t="str">
        <f>IF(入力シート!$D196="","",入力シート!$D196)</f>
        <v/>
      </c>
      <c r="AQ64" s="268"/>
      <c r="AR64" s="268"/>
      <c r="AS64" s="268"/>
      <c r="AT64" s="268"/>
      <c r="AU64" s="250" t="s">
        <v>207</v>
      </c>
      <c r="AV64" s="250"/>
      <c r="AW64" s="250"/>
      <c r="AX64" s="250"/>
      <c r="AY64" s="148"/>
      <c r="AZ64" s="148"/>
      <c r="BA64" s="246" t="s">
        <v>171</v>
      </c>
      <c r="BB64" s="246"/>
      <c r="BC64" s="246"/>
      <c r="BD64" s="246"/>
      <c r="BE64" s="268" t="str">
        <f>IF(入力シート!$D197="","",入力シート!$D197)</f>
        <v/>
      </c>
      <c r="BF64" s="268"/>
      <c r="BG64" s="268"/>
      <c r="BH64" s="268"/>
      <c r="BI64" s="268"/>
      <c r="BJ64" s="268"/>
      <c r="BK64" s="268"/>
      <c r="BL64" s="246" t="s">
        <v>202</v>
      </c>
      <c r="BM64" s="246"/>
      <c r="BN64" s="268" t="str">
        <f>IF(入力シート!$D198="","",入力シート!$D198)</f>
        <v/>
      </c>
      <c r="BO64" s="268"/>
      <c r="BP64" s="268"/>
      <c r="BQ64" s="268"/>
      <c r="BR64" s="268"/>
      <c r="BS64" s="246" t="s">
        <v>203</v>
      </c>
      <c r="BT64" s="246"/>
      <c r="BU64" s="246"/>
      <c r="BV64" s="246"/>
      <c r="BW64" s="246"/>
      <c r="BX64" s="246"/>
      <c r="BY64" s="126"/>
      <c r="BZ64" s="126"/>
      <c r="CA64" s="126"/>
      <c r="CB64" s="126"/>
      <c r="CC64" s="126"/>
      <c r="CD64" s="126"/>
      <c r="CE64" s="126"/>
      <c r="CF64" s="126"/>
      <c r="CG64" s="126"/>
      <c r="CH64" s="126"/>
      <c r="CI64" s="126"/>
      <c r="CJ64" s="126"/>
      <c r="CK64" s="126"/>
      <c r="CL64" s="126"/>
      <c r="CM64" s="146"/>
    </row>
    <row r="65" spans="1:91" s="18" customFormat="1" ht="18.600000000000001" customHeight="1" x14ac:dyDescent="0.15">
      <c r="A65" s="286" t="s">
        <v>131</v>
      </c>
      <c r="B65" s="286"/>
      <c r="C65" s="286"/>
      <c r="D65" s="286"/>
      <c r="E65" s="286"/>
      <c r="F65" s="286"/>
      <c r="G65" s="286"/>
      <c r="H65" s="286"/>
      <c r="I65" s="286"/>
      <c r="J65" s="286"/>
      <c r="K65" s="286"/>
      <c r="L65" s="286"/>
      <c r="M65" s="286"/>
      <c r="N65" s="286"/>
      <c r="O65" s="286"/>
      <c r="P65" s="286"/>
      <c r="Q65" s="286" t="s">
        <v>132</v>
      </c>
      <c r="R65" s="286"/>
      <c r="S65" s="286"/>
      <c r="T65" s="286"/>
      <c r="U65" s="286"/>
      <c r="V65" s="286"/>
      <c r="W65" s="286"/>
      <c r="X65" s="286"/>
      <c r="Y65" s="286"/>
      <c r="Z65" s="286"/>
      <c r="AA65" s="286"/>
      <c r="AB65" s="248">
        <f>IF(入力シート!$D199="有","①",1)</f>
        <v>1</v>
      </c>
      <c r="AC65" s="248"/>
      <c r="AD65" s="184" t="s">
        <v>576</v>
      </c>
      <c r="AE65" s="184"/>
      <c r="AF65" s="187"/>
      <c r="AG65" s="255" t="str">
        <f>IF(入力シート!$D200="","",入力シート!$D200)</f>
        <v/>
      </c>
      <c r="AH65" s="255"/>
      <c r="AI65" s="255"/>
      <c r="AJ65" s="255"/>
      <c r="AK65" s="184" t="s">
        <v>575</v>
      </c>
      <c r="AL65" s="184"/>
      <c r="AM65" s="28"/>
      <c r="AN65" s="184"/>
      <c r="AO65" s="184"/>
      <c r="AP65" s="184"/>
      <c r="AQ65" s="248">
        <f>IF(入力シート!$D199="無","②",2)</f>
        <v>2</v>
      </c>
      <c r="AR65" s="248"/>
      <c r="AS65" s="184" t="s">
        <v>574</v>
      </c>
      <c r="AT65" s="184"/>
      <c r="AU65" s="28"/>
      <c r="AV65" s="263" t="s">
        <v>557</v>
      </c>
      <c r="AW65" s="248"/>
      <c r="AX65" s="248"/>
      <c r="AY65" s="248"/>
      <c r="AZ65" s="248"/>
      <c r="BA65" s="248">
        <f>IF(入力シート!$D201="有","①",1)</f>
        <v>1</v>
      </c>
      <c r="BB65" s="248"/>
      <c r="BC65" s="28" t="s">
        <v>136</v>
      </c>
      <c r="BD65" s="28"/>
      <c r="BE65" s="28"/>
      <c r="BF65" s="28"/>
      <c r="BG65" s="248" t="s">
        <v>191</v>
      </c>
      <c r="BH65" s="248"/>
      <c r="BI65" s="248">
        <f>IF(入力シート!$D202="有","②",2)</f>
        <v>2</v>
      </c>
      <c r="BJ65" s="248"/>
      <c r="BK65" s="248" t="s">
        <v>559</v>
      </c>
      <c r="BL65" s="248"/>
      <c r="BM65" s="248"/>
      <c r="BN65" s="28" t="s">
        <v>558</v>
      </c>
      <c r="BO65" s="28"/>
      <c r="BP65" s="28"/>
      <c r="BQ65" s="28"/>
      <c r="BR65" s="38"/>
      <c r="BS65" s="263">
        <f>IF(OR(入力シート!$D201="有",入力シート!$D202="有"),"①",1)</f>
        <v>1</v>
      </c>
      <c r="BT65" s="248"/>
      <c r="BU65" s="28" t="s">
        <v>133</v>
      </c>
      <c r="BV65" s="28"/>
      <c r="BW65" s="28"/>
      <c r="BX65" s="255" t="str">
        <f>IF(入力シート!$D203="","",入力シート!$D203)</f>
        <v/>
      </c>
      <c r="BY65" s="255"/>
      <c r="BZ65" s="255"/>
      <c r="CA65" s="255"/>
      <c r="CB65" s="28" t="s">
        <v>134</v>
      </c>
      <c r="CC65" s="28"/>
      <c r="CD65" s="28"/>
      <c r="CE65" s="28"/>
      <c r="CF65" s="28"/>
      <c r="CG65" s="28"/>
      <c r="CH65" s="248">
        <f>IF(AND(入力シート!$D201="無",入力シート!$D202="無"),"②",2)</f>
        <v>2</v>
      </c>
      <c r="CI65" s="248"/>
      <c r="CJ65" s="28" t="s">
        <v>135</v>
      </c>
      <c r="CK65" s="28"/>
      <c r="CL65" s="28"/>
      <c r="CM65" s="38"/>
    </row>
    <row r="66" spans="1:91" s="18" customFormat="1" ht="18.600000000000001" customHeight="1" x14ac:dyDescent="0.15">
      <c r="A66" s="328" t="s">
        <v>23</v>
      </c>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9"/>
      <c r="AC66" s="28"/>
      <c r="AD66" s="28"/>
      <c r="AE66" s="28"/>
      <c r="AF66" s="28" t="s">
        <v>137</v>
      </c>
      <c r="AG66" s="28"/>
      <c r="AH66" s="28"/>
      <c r="AI66" s="28"/>
      <c r="AJ66" s="28"/>
      <c r="AK66" s="28"/>
      <c r="AL66" s="28"/>
      <c r="AM66" s="248" t="str">
        <f>IF(入力シート!$D204="朝食","①朝食　2 昼食　3 夕食",IF(入力シート!$D204="昼食","1 朝食　②昼食　3 夕食",IF(入力シート!$D204="夕食","1 朝食　2 昼食　③夕食",IF(入力シート!$D204="朝食・昼食","①朝食　②昼食　3 夕食",IF(入力シート!$D204="朝食・夕食","①朝食　2 昼食　③夕食",IF(入力シート!$D204="昼食・夕食","1 朝食　②昼食　③夕食",IF(入力シート!$D204="朝食・昼食・夕食","①朝食　②昼食　③夕食","1 朝食　2 昼食　3 夕食")))))))</f>
        <v>1 朝食　2 昼食　3 夕食</v>
      </c>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8" t="s">
        <v>138</v>
      </c>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38"/>
    </row>
    <row r="67" spans="1:91" s="18" customFormat="1" ht="18.600000000000001" customHeight="1" x14ac:dyDescent="0.15">
      <c r="A67" s="454" t="s">
        <v>55</v>
      </c>
      <c r="B67" s="454"/>
      <c r="C67" s="454"/>
      <c r="D67" s="454"/>
      <c r="E67" s="457" t="s">
        <v>24</v>
      </c>
      <c r="F67" s="457"/>
      <c r="G67" s="457"/>
      <c r="H67" s="457"/>
      <c r="I67" s="457"/>
      <c r="J67" s="457"/>
      <c r="K67" s="457"/>
      <c r="L67" s="457"/>
      <c r="M67" s="457"/>
      <c r="N67" s="457"/>
      <c r="O67" s="457"/>
      <c r="P67" s="457"/>
      <c r="Q67" s="457"/>
      <c r="R67" s="457"/>
      <c r="S67" s="457"/>
      <c r="T67" s="457"/>
      <c r="U67" s="457"/>
      <c r="V67" s="263" t="s">
        <v>25</v>
      </c>
      <c r="W67" s="248"/>
      <c r="X67" s="248"/>
      <c r="Y67" s="248"/>
      <c r="Z67" s="248"/>
      <c r="AA67" s="248"/>
      <c r="AB67" s="248"/>
      <c r="AC67" s="248"/>
      <c r="AD67" s="259"/>
      <c r="AE67" s="455" t="s">
        <v>56</v>
      </c>
      <c r="AF67" s="455"/>
      <c r="AG67" s="455"/>
      <c r="AH67" s="455"/>
      <c r="AI67" s="286" t="s">
        <v>26</v>
      </c>
      <c r="AJ67" s="286"/>
      <c r="AK67" s="286"/>
      <c r="AL67" s="286"/>
      <c r="AM67" s="286"/>
      <c r="AN67" s="286"/>
      <c r="AO67" s="286"/>
      <c r="AP67" s="286"/>
      <c r="AQ67" s="286"/>
      <c r="AR67" s="286"/>
      <c r="AS67" s="286"/>
      <c r="AT67" s="286"/>
      <c r="AU67" s="286"/>
      <c r="AV67" s="286"/>
      <c r="AW67" s="286"/>
      <c r="AX67" s="286"/>
      <c r="AY67" s="286"/>
      <c r="AZ67" s="286"/>
      <c r="BA67" s="286"/>
      <c r="BB67" s="286"/>
      <c r="BC67" s="286"/>
      <c r="BD67" s="286"/>
      <c r="BE67" s="286"/>
      <c r="BF67" s="286"/>
      <c r="BG67" s="286" t="s">
        <v>27</v>
      </c>
      <c r="BH67" s="286"/>
      <c r="BI67" s="286"/>
      <c r="BJ67" s="286"/>
      <c r="BK67" s="286"/>
      <c r="BL67" s="286"/>
      <c r="BM67" s="286"/>
      <c r="BN67" s="286"/>
      <c r="BO67" s="286"/>
      <c r="BP67" s="286"/>
      <c r="BQ67" s="286"/>
      <c r="BR67" s="286" t="s">
        <v>28</v>
      </c>
      <c r="BS67" s="286"/>
      <c r="BT67" s="286"/>
      <c r="BU67" s="286"/>
      <c r="BV67" s="286"/>
      <c r="BW67" s="286"/>
      <c r="BX67" s="286"/>
      <c r="BY67" s="286"/>
      <c r="BZ67" s="286"/>
      <c r="CA67" s="286"/>
      <c r="CB67" s="286"/>
      <c r="CC67" s="286" t="s">
        <v>29</v>
      </c>
      <c r="CD67" s="286"/>
      <c r="CE67" s="286"/>
      <c r="CF67" s="286"/>
      <c r="CG67" s="286"/>
      <c r="CH67" s="286"/>
      <c r="CI67" s="286"/>
      <c r="CJ67" s="286"/>
      <c r="CK67" s="286"/>
      <c r="CL67" s="286"/>
      <c r="CM67" s="286"/>
    </row>
    <row r="68" spans="1:91" s="18" customFormat="1" ht="18.600000000000001" customHeight="1" x14ac:dyDescent="0.15">
      <c r="A68" s="455"/>
      <c r="B68" s="455"/>
      <c r="C68" s="455"/>
      <c r="D68" s="455"/>
      <c r="E68" s="455" t="s">
        <v>30</v>
      </c>
      <c r="F68" s="455"/>
      <c r="G68" s="455"/>
      <c r="H68" s="286" t="s">
        <v>31</v>
      </c>
      <c r="I68" s="286"/>
      <c r="J68" s="286"/>
      <c r="K68" s="286"/>
      <c r="L68" s="286"/>
      <c r="M68" s="286"/>
      <c r="N68" s="286"/>
      <c r="O68" s="286"/>
      <c r="P68" s="286"/>
      <c r="Q68" s="286"/>
      <c r="R68" s="286"/>
      <c r="S68" s="286"/>
      <c r="T68" s="286"/>
      <c r="U68" s="286"/>
      <c r="V68" s="460" t="str">
        <f>IF(入力シート!$D205="","",入力シート!$D205)</f>
        <v/>
      </c>
      <c r="W68" s="461"/>
      <c r="X68" s="461"/>
      <c r="Y68" s="461"/>
      <c r="Z68" s="461"/>
      <c r="AA68" s="461"/>
      <c r="AB68" s="28" t="s">
        <v>32</v>
      </c>
      <c r="AC68" s="28"/>
      <c r="AD68" s="28"/>
      <c r="AE68" s="455"/>
      <c r="AF68" s="455"/>
      <c r="AG68" s="455"/>
      <c r="AH68" s="455"/>
      <c r="AI68" s="260" t="s">
        <v>82</v>
      </c>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2"/>
      <c r="BG68" s="254" t="str">
        <f>IF(入力シート!$D223="","",入力シート!$D223)</f>
        <v/>
      </c>
      <c r="BH68" s="385"/>
      <c r="BI68" s="385"/>
      <c r="BJ68" s="385"/>
      <c r="BK68" s="385"/>
      <c r="BL68" s="385"/>
      <c r="BM68" s="385"/>
      <c r="BN68" s="385"/>
      <c r="BO68" s="385"/>
      <c r="BP68" s="385"/>
      <c r="BQ68" s="385"/>
      <c r="BR68" s="254" t="str">
        <f>IF(入力シート!$D243="","",入力シート!$D243)</f>
        <v/>
      </c>
      <c r="BS68" s="385"/>
      <c r="BT68" s="385"/>
      <c r="BU68" s="385"/>
      <c r="BV68" s="385"/>
      <c r="BW68" s="385"/>
      <c r="BX68" s="385"/>
      <c r="BY68" s="385"/>
      <c r="BZ68" s="385"/>
      <c r="CA68" s="385"/>
      <c r="CB68" s="385"/>
      <c r="CC68" s="254" t="str">
        <f>IF(入力シート!$D263="","",入力シート!$D263)</f>
        <v/>
      </c>
      <c r="CD68" s="385"/>
      <c r="CE68" s="385"/>
      <c r="CF68" s="385"/>
      <c r="CG68" s="385"/>
      <c r="CH68" s="385"/>
      <c r="CI68" s="385"/>
      <c r="CJ68" s="385"/>
      <c r="CK68" s="385"/>
      <c r="CL68" s="385"/>
      <c r="CM68" s="385"/>
    </row>
    <row r="69" spans="1:91" s="18" customFormat="1" ht="18.600000000000001" customHeight="1" x14ac:dyDescent="0.15">
      <c r="A69" s="455"/>
      <c r="B69" s="455"/>
      <c r="C69" s="455"/>
      <c r="D69" s="455"/>
      <c r="E69" s="455"/>
      <c r="F69" s="455"/>
      <c r="G69" s="455"/>
      <c r="H69" s="286" t="s">
        <v>33</v>
      </c>
      <c r="I69" s="286"/>
      <c r="J69" s="286"/>
      <c r="K69" s="286"/>
      <c r="L69" s="286"/>
      <c r="M69" s="286"/>
      <c r="N69" s="286"/>
      <c r="O69" s="286"/>
      <c r="P69" s="286"/>
      <c r="Q69" s="286"/>
      <c r="R69" s="286"/>
      <c r="S69" s="286"/>
      <c r="T69" s="286"/>
      <c r="U69" s="286"/>
      <c r="V69" s="460" t="str">
        <f>IF(入力シート!$D206="","",入力シート!$D206)</f>
        <v/>
      </c>
      <c r="W69" s="461"/>
      <c r="X69" s="461"/>
      <c r="Y69" s="461"/>
      <c r="Z69" s="461"/>
      <c r="AA69" s="461"/>
      <c r="AB69" s="28" t="s">
        <v>32</v>
      </c>
      <c r="AC69" s="28"/>
      <c r="AD69" s="28"/>
      <c r="AE69" s="455"/>
      <c r="AF69" s="455"/>
      <c r="AG69" s="455"/>
      <c r="AH69" s="455"/>
      <c r="AI69" s="260" t="s">
        <v>485</v>
      </c>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2"/>
      <c r="BG69" s="254" t="str">
        <f>IF(入力シート!$D224="","",入力シート!$D224)</f>
        <v/>
      </c>
      <c r="BH69" s="385"/>
      <c r="BI69" s="385"/>
      <c r="BJ69" s="385"/>
      <c r="BK69" s="385"/>
      <c r="BL69" s="385"/>
      <c r="BM69" s="385"/>
      <c r="BN69" s="385"/>
      <c r="BO69" s="385"/>
      <c r="BP69" s="385"/>
      <c r="BQ69" s="385"/>
      <c r="BR69" s="254" t="str">
        <f>IF(入力シート!$D244="","",入力シート!$D244)</f>
        <v/>
      </c>
      <c r="BS69" s="385"/>
      <c r="BT69" s="385"/>
      <c r="BU69" s="385"/>
      <c r="BV69" s="385"/>
      <c r="BW69" s="385"/>
      <c r="BX69" s="385"/>
      <c r="BY69" s="385"/>
      <c r="BZ69" s="385"/>
      <c r="CA69" s="385"/>
      <c r="CB69" s="385"/>
      <c r="CC69" s="254" t="str">
        <f>IF(入力シート!$D264="","",入力シート!$D264)</f>
        <v/>
      </c>
      <c r="CD69" s="385"/>
      <c r="CE69" s="385"/>
      <c r="CF69" s="385"/>
      <c r="CG69" s="385"/>
      <c r="CH69" s="385"/>
      <c r="CI69" s="385"/>
      <c r="CJ69" s="385"/>
      <c r="CK69" s="385"/>
      <c r="CL69" s="385"/>
      <c r="CM69" s="385"/>
    </row>
    <row r="70" spans="1:91" s="18" customFormat="1" ht="18.600000000000001" customHeight="1" x14ac:dyDescent="0.15">
      <c r="A70" s="455"/>
      <c r="B70" s="455"/>
      <c r="C70" s="455"/>
      <c r="D70" s="455"/>
      <c r="E70" s="455"/>
      <c r="F70" s="455"/>
      <c r="G70" s="455"/>
      <c r="H70" s="286" t="s">
        <v>34</v>
      </c>
      <c r="I70" s="286"/>
      <c r="J70" s="286"/>
      <c r="K70" s="286"/>
      <c r="L70" s="286"/>
      <c r="M70" s="286"/>
      <c r="N70" s="286"/>
      <c r="O70" s="286"/>
      <c r="P70" s="286"/>
      <c r="Q70" s="286"/>
      <c r="R70" s="286"/>
      <c r="S70" s="286"/>
      <c r="T70" s="286"/>
      <c r="U70" s="286"/>
      <c r="V70" s="460" t="str">
        <f>IF(入力シート!$D207="","",入力シート!$D207)</f>
        <v/>
      </c>
      <c r="W70" s="461"/>
      <c r="X70" s="461"/>
      <c r="Y70" s="461"/>
      <c r="Z70" s="461"/>
      <c r="AA70" s="461"/>
      <c r="AB70" s="28" t="s">
        <v>32</v>
      </c>
      <c r="AC70" s="28"/>
      <c r="AD70" s="28"/>
      <c r="AE70" s="455"/>
      <c r="AF70" s="455"/>
      <c r="AG70" s="455"/>
      <c r="AH70" s="455"/>
      <c r="AI70" s="260" t="s">
        <v>83</v>
      </c>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2"/>
      <c r="BG70" s="254" t="str">
        <f>IF(入力シート!$D225="","",入力シート!$D225)</f>
        <v/>
      </c>
      <c r="BH70" s="385"/>
      <c r="BI70" s="385"/>
      <c r="BJ70" s="385"/>
      <c r="BK70" s="385"/>
      <c r="BL70" s="385"/>
      <c r="BM70" s="385"/>
      <c r="BN70" s="385"/>
      <c r="BO70" s="385"/>
      <c r="BP70" s="385"/>
      <c r="BQ70" s="385"/>
      <c r="BR70" s="254" t="str">
        <f>IF(入力シート!$D245="","",入力シート!$D245)</f>
        <v/>
      </c>
      <c r="BS70" s="385"/>
      <c r="BT70" s="385"/>
      <c r="BU70" s="385"/>
      <c r="BV70" s="385"/>
      <c r="BW70" s="385"/>
      <c r="BX70" s="385"/>
      <c r="BY70" s="385"/>
      <c r="BZ70" s="385"/>
      <c r="CA70" s="385"/>
      <c r="CB70" s="385"/>
      <c r="CC70" s="254" t="str">
        <f>IF(入力シート!$D265="","",入力シート!$D265)</f>
        <v/>
      </c>
      <c r="CD70" s="385"/>
      <c r="CE70" s="385"/>
      <c r="CF70" s="385"/>
      <c r="CG70" s="385"/>
      <c r="CH70" s="385"/>
      <c r="CI70" s="385"/>
      <c r="CJ70" s="385"/>
      <c r="CK70" s="385"/>
      <c r="CL70" s="385"/>
      <c r="CM70" s="385"/>
    </row>
    <row r="71" spans="1:91" s="18" customFormat="1" ht="18.600000000000001" customHeight="1" x14ac:dyDescent="0.15">
      <c r="A71" s="455"/>
      <c r="B71" s="455"/>
      <c r="C71" s="455"/>
      <c r="D71" s="455"/>
      <c r="E71" s="328" t="s">
        <v>353</v>
      </c>
      <c r="F71" s="328"/>
      <c r="G71" s="328"/>
      <c r="H71" s="328"/>
      <c r="I71" s="328"/>
      <c r="J71" s="328"/>
      <c r="K71" s="328"/>
      <c r="L71" s="328"/>
      <c r="M71" s="328"/>
      <c r="N71" s="328"/>
      <c r="O71" s="328"/>
      <c r="P71" s="328"/>
      <c r="Q71" s="328"/>
      <c r="R71" s="328"/>
      <c r="S71" s="328"/>
      <c r="T71" s="328"/>
      <c r="U71" s="328"/>
      <c r="V71" s="305" t="str">
        <f>IF(入力シート!$D208="","",入力シート!$D208)</f>
        <v/>
      </c>
      <c r="W71" s="306"/>
      <c r="X71" s="306"/>
      <c r="Y71" s="306"/>
      <c r="Z71" s="306"/>
      <c r="AA71" s="306"/>
      <c r="AB71" s="28" t="s">
        <v>32</v>
      </c>
      <c r="AC71" s="28"/>
      <c r="AD71" s="28"/>
      <c r="AE71" s="455"/>
      <c r="AF71" s="455"/>
      <c r="AG71" s="455"/>
      <c r="AH71" s="455"/>
      <c r="AI71" s="260" t="s">
        <v>486</v>
      </c>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2"/>
      <c r="BG71" s="254" t="str">
        <f>IF(入力シート!$D226="","",入力シート!$D226)</f>
        <v/>
      </c>
      <c r="BH71" s="385"/>
      <c r="BI71" s="385"/>
      <c r="BJ71" s="385"/>
      <c r="BK71" s="385"/>
      <c r="BL71" s="385"/>
      <c r="BM71" s="385"/>
      <c r="BN71" s="385"/>
      <c r="BO71" s="385"/>
      <c r="BP71" s="385"/>
      <c r="BQ71" s="385"/>
      <c r="BR71" s="254" t="str">
        <f>IF(入力シート!$D246="","",入力シート!$D246)</f>
        <v/>
      </c>
      <c r="BS71" s="385"/>
      <c r="BT71" s="385"/>
      <c r="BU71" s="385"/>
      <c r="BV71" s="385"/>
      <c r="BW71" s="385"/>
      <c r="BX71" s="385"/>
      <c r="BY71" s="385"/>
      <c r="BZ71" s="385"/>
      <c r="CA71" s="385"/>
      <c r="CB71" s="385"/>
      <c r="CC71" s="254" t="str">
        <f>IF(入力シート!$D266="","",入力シート!$D266)</f>
        <v/>
      </c>
      <c r="CD71" s="385"/>
      <c r="CE71" s="385"/>
      <c r="CF71" s="385"/>
      <c r="CG71" s="385"/>
      <c r="CH71" s="385"/>
      <c r="CI71" s="385"/>
      <c r="CJ71" s="385"/>
      <c r="CK71" s="385"/>
      <c r="CL71" s="385"/>
      <c r="CM71" s="385"/>
    </row>
    <row r="72" spans="1:91" s="18" customFormat="1" ht="18.600000000000001" customHeight="1" x14ac:dyDescent="0.15">
      <c r="A72" s="455"/>
      <c r="B72" s="455"/>
      <c r="C72" s="455"/>
      <c r="D72" s="455"/>
      <c r="E72" s="328" t="s">
        <v>354</v>
      </c>
      <c r="F72" s="328"/>
      <c r="G72" s="328"/>
      <c r="H72" s="328"/>
      <c r="I72" s="328"/>
      <c r="J72" s="328"/>
      <c r="K72" s="328"/>
      <c r="L72" s="328"/>
      <c r="M72" s="328"/>
      <c r="N72" s="328"/>
      <c r="O72" s="328"/>
      <c r="P72" s="328"/>
      <c r="Q72" s="328"/>
      <c r="R72" s="328"/>
      <c r="S72" s="328"/>
      <c r="T72" s="328"/>
      <c r="U72" s="328"/>
      <c r="V72" s="305" t="str">
        <f>IF(入力シート!$D209="","",入力シート!$D209)</f>
        <v/>
      </c>
      <c r="W72" s="306"/>
      <c r="X72" s="306"/>
      <c r="Y72" s="306"/>
      <c r="Z72" s="306"/>
      <c r="AA72" s="306"/>
      <c r="AB72" s="28" t="s">
        <v>32</v>
      </c>
      <c r="AC72" s="28"/>
      <c r="AD72" s="28"/>
      <c r="AE72" s="455"/>
      <c r="AF72" s="455"/>
      <c r="AG72" s="455"/>
      <c r="AH72" s="455"/>
      <c r="AI72" s="260" t="s">
        <v>577</v>
      </c>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2"/>
      <c r="BG72" s="388" t="str">
        <f>IF(入力シート!$D227="","",入力シート!$D227)</f>
        <v/>
      </c>
      <c r="BH72" s="389"/>
      <c r="BI72" s="389"/>
      <c r="BJ72" s="389"/>
      <c r="BK72" s="389"/>
      <c r="BL72" s="389"/>
      <c r="BM72" s="389"/>
      <c r="BN72" s="389"/>
      <c r="BO72" s="389"/>
      <c r="BP72" s="389"/>
      <c r="BQ72" s="389"/>
      <c r="BR72" s="388" t="str">
        <f>IF(入力シート!$D247="","",入力シート!$D247)</f>
        <v/>
      </c>
      <c r="BS72" s="389"/>
      <c r="BT72" s="389"/>
      <c r="BU72" s="389"/>
      <c r="BV72" s="389"/>
      <c r="BW72" s="389"/>
      <c r="BX72" s="389"/>
      <c r="BY72" s="389"/>
      <c r="BZ72" s="389"/>
      <c r="CA72" s="389"/>
      <c r="CB72" s="389"/>
      <c r="CC72" s="388" t="str">
        <f>IF(入力シート!$D267="","",入力シート!$D267)</f>
        <v/>
      </c>
      <c r="CD72" s="389"/>
      <c r="CE72" s="389"/>
      <c r="CF72" s="389"/>
      <c r="CG72" s="389"/>
      <c r="CH72" s="389"/>
      <c r="CI72" s="389"/>
      <c r="CJ72" s="389"/>
      <c r="CK72" s="389"/>
      <c r="CL72" s="389"/>
      <c r="CM72" s="389"/>
    </row>
    <row r="73" spans="1:91" s="18" customFormat="1" ht="18.600000000000001" customHeight="1" x14ac:dyDescent="0.15">
      <c r="A73" s="455"/>
      <c r="B73" s="455"/>
      <c r="C73" s="455"/>
      <c r="D73" s="455"/>
      <c r="E73" s="328" t="s">
        <v>355</v>
      </c>
      <c r="F73" s="328"/>
      <c r="G73" s="328"/>
      <c r="H73" s="328"/>
      <c r="I73" s="328"/>
      <c r="J73" s="328"/>
      <c r="K73" s="328"/>
      <c r="L73" s="328"/>
      <c r="M73" s="328"/>
      <c r="N73" s="328"/>
      <c r="O73" s="328"/>
      <c r="P73" s="328"/>
      <c r="Q73" s="328"/>
      <c r="R73" s="328"/>
      <c r="S73" s="328"/>
      <c r="T73" s="328"/>
      <c r="U73" s="328"/>
      <c r="V73" s="305" t="str">
        <f>IF(入力シート!$D210="","",入力シート!$D210)</f>
        <v/>
      </c>
      <c r="W73" s="306"/>
      <c r="X73" s="306"/>
      <c r="Y73" s="306"/>
      <c r="Z73" s="306"/>
      <c r="AA73" s="306"/>
      <c r="AB73" s="28" t="s">
        <v>32</v>
      </c>
      <c r="AC73" s="28"/>
      <c r="AD73" s="28"/>
      <c r="AE73" s="455"/>
      <c r="AF73" s="455"/>
      <c r="AG73" s="455"/>
      <c r="AH73" s="455"/>
      <c r="AI73" s="379" t="s">
        <v>579</v>
      </c>
      <c r="AJ73" s="380"/>
      <c r="AK73" s="380"/>
      <c r="AL73" s="380"/>
      <c r="AM73" s="380"/>
      <c r="AN73" s="380"/>
      <c r="AO73" s="380"/>
      <c r="AP73" s="380"/>
      <c r="AQ73" s="380"/>
      <c r="AR73" s="380"/>
      <c r="AS73" s="380"/>
      <c r="AT73" s="380"/>
      <c r="AU73" s="380"/>
      <c r="AV73" s="380"/>
      <c r="AW73" s="380"/>
      <c r="AX73" s="380"/>
      <c r="AY73" s="380"/>
      <c r="AZ73" s="380"/>
      <c r="BA73" s="380"/>
      <c r="BB73" s="380"/>
      <c r="BC73" s="380"/>
      <c r="BD73" s="380"/>
      <c r="BE73" s="380"/>
      <c r="BF73" s="381"/>
      <c r="BG73" s="254" t="str">
        <f>IF(入力シート!$D228="","",入力シート!$D228)</f>
        <v/>
      </c>
      <c r="BH73" s="385"/>
      <c r="BI73" s="385"/>
      <c r="BJ73" s="385"/>
      <c r="BK73" s="385"/>
      <c r="BL73" s="385"/>
      <c r="BM73" s="385"/>
      <c r="BN73" s="385"/>
      <c r="BO73" s="385"/>
      <c r="BP73" s="385"/>
      <c r="BQ73" s="385"/>
      <c r="BR73" s="254" t="str">
        <f>IF(入力シート!$D248="","",入力シート!$D248)</f>
        <v/>
      </c>
      <c r="BS73" s="385"/>
      <c r="BT73" s="385"/>
      <c r="BU73" s="385"/>
      <c r="BV73" s="385"/>
      <c r="BW73" s="385"/>
      <c r="BX73" s="385"/>
      <c r="BY73" s="385"/>
      <c r="BZ73" s="385"/>
      <c r="CA73" s="385"/>
      <c r="CB73" s="385"/>
      <c r="CC73" s="254" t="str">
        <f>IF(入力シート!$D268="","",入力シート!$D268)</f>
        <v/>
      </c>
      <c r="CD73" s="385"/>
      <c r="CE73" s="385"/>
      <c r="CF73" s="385"/>
      <c r="CG73" s="385"/>
      <c r="CH73" s="385"/>
      <c r="CI73" s="385"/>
      <c r="CJ73" s="385"/>
      <c r="CK73" s="385"/>
      <c r="CL73" s="385"/>
      <c r="CM73" s="385"/>
    </row>
    <row r="74" spans="1:91" s="18" customFormat="1" ht="18.600000000000001" customHeight="1" x14ac:dyDescent="0.15">
      <c r="A74" s="455"/>
      <c r="B74" s="455"/>
      <c r="C74" s="455"/>
      <c r="D74" s="455"/>
      <c r="E74" s="455" t="s">
        <v>35</v>
      </c>
      <c r="F74" s="455"/>
      <c r="G74" s="455"/>
      <c r="H74" s="286" t="s">
        <v>36</v>
      </c>
      <c r="I74" s="286"/>
      <c r="J74" s="286"/>
      <c r="K74" s="286"/>
      <c r="L74" s="286"/>
      <c r="M74" s="286"/>
      <c r="N74" s="286"/>
      <c r="O74" s="286"/>
      <c r="P74" s="286"/>
      <c r="Q74" s="286"/>
      <c r="R74" s="286"/>
      <c r="S74" s="286"/>
      <c r="T74" s="286"/>
      <c r="U74" s="286"/>
      <c r="V74" s="305" t="str">
        <f>IF(入力シート!$D211="","",入力シート!$D211)</f>
        <v/>
      </c>
      <c r="W74" s="306"/>
      <c r="X74" s="306"/>
      <c r="Y74" s="306"/>
      <c r="Z74" s="306"/>
      <c r="AA74" s="306"/>
      <c r="AB74" s="28" t="s">
        <v>32</v>
      </c>
      <c r="AC74" s="28"/>
      <c r="AD74" s="28"/>
      <c r="AE74" s="455"/>
      <c r="AF74" s="455"/>
      <c r="AG74" s="455"/>
      <c r="AH74" s="455"/>
      <c r="AI74" s="260" t="s">
        <v>506</v>
      </c>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2"/>
      <c r="BG74" s="449" t="str">
        <f>IF(入力シート!$D229="","",入力シート!$D229)</f>
        <v/>
      </c>
      <c r="BH74" s="450"/>
      <c r="BI74" s="450"/>
      <c r="BJ74" s="450"/>
      <c r="BK74" s="450"/>
      <c r="BL74" s="450"/>
      <c r="BM74" s="450"/>
      <c r="BN74" s="450"/>
      <c r="BO74" s="450"/>
      <c r="BP74" s="450"/>
      <c r="BQ74" s="450"/>
      <c r="BR74" s="449" t="str">
        <f>IF(入力シート!$D249="","",入力シート!$D249)</f>
        <v/>
      </c>
      <c r="BS74" s="450"/>
      <c r="BT74" s="450"/>
      <c r="BU74" s="450"/>
      <c r="BV74" s="450"/>
      <c r="BW74" s="450"/>
      <c r="BX74" s="450"/>
      <c r="BY74" s="450"/>
      <c r="BZ74" s="450"/>
      <c r="CA74" s="450"/>
      <c r="CB74" s="450"/>
      <c r="CC74" s="449" t="str">
        <f>IF(入力シート!$D269="","",入力シート!$D269)</f>
        <v/>
      </c>
      <c r="CD74" s="450"/>
      <c r="CE74" s="450"/>
      <c r="CF74" s="450"/>
      <c r="CG74" s="450"/>
      <c r="CH74" s="450"/>
      <c r="CI74" s="450"/>
      <c r="CJ74" s="450"/>
      <c r="CK74" s="450"/>
      <c r="CL74" s="450"/>
      <c r="CM74" s="450"/>
    </row>
    <row r="75" spans="1:91" s="18" customFormat="1" ht="18.600000000000001" customHeight="1" x14ac:dyDescent="0.15">
      <c r="A75" s="455"/>
      <c r="B75" s="455"/>
      <c r="C75" s="455"/>
      <c r="D75" s="455"/>
      <c r="E75" s="455"/>
      <c r="F75" s="455"/>
      <c r="G75" s="455"/>
      <c r="H75" s="286" t="s">
        <v>37</v>
      </c>
      <c r="I75" s="286"/>
      <c r="J75" s="286"/>
      <c r="K75" s="286"/>
      <c r="L75" s="286"/>
      <c r="M75" s="286"/>
      <c r="N75" s="286"/>
      <c r="O75" s="286"/>
      <c r="P75" s="286"/>
      <c r="Q75" s="286"/>
      <c r="R75" s="286"/>
      <c r="S75" s="286"/>
      <c r="T75" s="286"/>
      <c r="U75" s="286"/>
      <c r="V75" s="305" t="str">
        <f>IF(入力シート!$D212="","",入力シート!$D212)</f>
        <v/>
      </c>
      <c r="W75" s="306"/>
      <c r="X75" s="306"/>
      <c r="Y75" s="306"/>
      <c r="Z75" s="306"/>
      <c r="AA75" s="306"/>
      <c r="AB75" s="28" t="s">
        <v>32</v>
      </c>
      <c r="AC75" s="28"/>
      <c r="AD75" s="28"/>
      <c r="AE75" s="455"/>
      <c r="AF75" s="455"/>
      <c r="AG75" s="455"/>
      <c r="AH75" s="455"/>
      <c r="AI75" s="260" t="s">
        <v>507</v>
      </c>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2"/>
      <c r="BG75" s="449" t="str">
        <f>IF(入力シート!$D230="","",入力シート!$D230)</f>
        <v/>
      </c>
      <c r="BH75" s="450"/>
      <c r="BI75" s="450"/>
      <c r="BJ75" s="450"/>
      <c r="BK75" s="450"/>
      <c r="BL75" s="450"/>
      <c r="BM75" s="450"/>
      <c r="BN75" s="450"/>
      <c r="BO75" s="450"/>
      <c r="BP75" s="450"/>
      <c r="BQ75" s="450"/>
      <c r="BR75" s="449" t="str">
        <f>IF(入力シート!$D250="","",入力シート!$D250)</f>
        <v/>
      </c>
      <c r="BS75" s="450"/>
      <c r="BT75" s="450"/>
      <c r="BU75" s="450"/>
      <c r="BV75" s="450"/>
      <c r="BW75" s="450"/>
      <c r="BX75" s="450"/>
      <c r="BY75" s="450"/>
      <c r="BZ75" s="450"/>
      <c r="CA75" s="450"/>
      <c r="CB75" s="450"/>
      <c r="CC75" s="449" t="str">
        <f>IF(入力シート!$D270="","",入力シート!$D270)</f>
        <v/>
      </c>
      <c r="CD75" s="450"/>
      <c r="CE75" s="450"/>
      <c r="CF75" s="450"/>
      <c r="CG75" s="450"/>
      <c r="CH75" s="450"/>
      <c r="CI75" s="450"/>
      <c r="CJ75" s="450"/>
      <c r="CK75" s="450"/>
      <c r="CL75" s="450"/>
      <c r="CM75" s="450"/>
    </row>
    <row r="76" spans="1:91" s="18" customFormat="1" ht="18.600000000000001" customHeight="1" x14ac:dyDescent="0.15">
      <c r="A76" s="455"/>
      <c r="B76" s="455"/>
      <c r="C76" s="455"/>
      <c r="D76" s="455"/>
      <c r="E76" s="455"/>
      <c r="F76" s="455"/>
      <c r="G76" s="455"/>
      <c r="H76" s="286" t="s">
        <v>38</v>
      </c>
      <c r="I76" s="286"/>
      <c r="J76" s="286"/>
      <c r="K76" s="286"/>
      <c r="L76" s="286"/>
      <c r="M76" s="286"/>
      <c r="N76" s="286"/>
      <c r="O76" s="286"/>
      <c r="P76" s="286"/>
      <c r="Q76" s="286"/>
      <c r="R76" s="286"/>
      <c r="S76" s="286"/>
      <c r="T76" s="286"/>
      <c r="U76" s="286"/>
      <c r="V76" s="305" t="str">
        <f>IF(入力シート!$D213="","",入力シート!$D213)</f>
        <v/>
      </c>
      <c r="W76" s="306"/>
      <c r="X76" s="306"/>
      <c r="Y76" s="306"/>
      <c r="Z76" s="306"/>
      <c r="AA76" s="306"/>
      <c r="AB76" s="28" t="s">
        <v>32</v>
      </c>
      <c r="AC76" s="28"/>
      <c r="AD76" s="28"/>
      <c r="AE76" s="455"/>
      <c r="AF76" s="455"/>
      <c r="AG76" s="455"/>
      <c r="AH76" s="455"/>
      <c r="AI76" s="260" t="s">
        <v>487</v>
      </c>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2"/>
      <c r="BG76" s="254" t="str">
        <f>IF(入力シート!$D231="","",入力シート!$D231)</f>
        <v/>
      </c>
      <c r="BH76" s="385"/>
      <c r="BI76" s="385"/>
      <c r="BJ76" s="385"/>
      <c r="BK76" s="385"/>
      <c r="BL76" s="385"/>
      <c r="BM76" s="385"/>
      <c r="BN76" s="385"/>
      <c r="BO76" s="385"/>
      <c r="BP76" s="385"/>
      <c r="BQ76" s="385"/>
      <c r="BR76" s="254" t="str">
        <f>IF(入力シート!$D251="","",入力シート!$D251)</f>
        <v/>
      </c>
      <c r="BS76" s="385"/>
      <c r="BT76" s="385"/>
      <c r="BU76" s="385"/>
      <c r="BV76" s="385"/>
      <c r="BW76" s="385"/>
      <c r="BX76" s="385"/>
      <c r="BY76" s="385"/>
      <c r="BZ76" s="385"/>
      <c r="CA76" s="385"/>
      <c r="CB76" s="385"/>
      <c r="CC76" s="254" t="str">
        <f>IF(入力シート!$D271="","",入力シート!$D271)</f>
        <v/>
      </c>
      <c r="CD76" s="385"/>
      <c r="CE76" s="385"/>
      <c r="CF76" s="385"/>
      <c r="CG76" s="385"/>
      <c r="CH76" s="385"/>
      <c r="CI76" s="385"/>
      <c r="CJ76" s="385"/>
      <c r="CK76" s="385"/>
      <c r="CL76" s="385"/>
      <c r="CM76" s="385"/>
    </row>
    <row r="77" spans="1:91" s="18" customFormat="1" ht="18.600000000000001" customHeight="1" x14ac:dyDescent="0.15">
      <c r="A77" s="455"/>
      <c r="B77" s="455"/>
      <c r="C77" s="455"/>
      <c r="D77" s="455"/>
      <c r="E77" s="286" t="s">
        <v>39</v>
      </c>
      <c r="F77" s="286"/>
      <c r="G77" s="286"/>
      <c r="H77" s="286"/>
      <c r="I77" s="286"/>
      <c r="J77" s="286"/>
      <c r="K77" s="286"/>
      <c r="L77" s="286"/>
      <c r="M77" s="286"/>
      <c r="N77" s="286"/>
      <c r="O77" s="286"/>
      <c r="P77" s="286"/>
      <c r="Q77" s="286"/>
      <c r="R77" s="286"/>
      <c r="S77" s="286"/>
      <c r="T77" s="286"/>
      <c r="U77" s="286"/>
      <c r="V77" s="305" t="str">
        <f>IF(入力シート!$D214="","",入力シート!$D214)</f>
        <v/>
      </c>
      <c r="W77" s="306"/>
      <c r="X77" s="306"/>
      <c r="Y77" s="306"/>
      <c r="Z77" s="306"/>
      <c r="AA77" s="306"/>
      <c r="AB77" s="28" t="s">
        <v>32</v>
      </c>
      <c r="AC77" s="28"/>
      <c r="AD77" s="28"/>
      <c r="AE77" s="455"/>
      <c r="AF77" s="455"/>
      <c r="AG77" s="455"/>
      <c r="AH77" s="455"/>
      <c r="AI77" s="260" t="s">
        <v>488</v>
      </c>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2"/>
      <c r="BG77" s="388" t="str">
        <f>IF(入力シート!$D232="","",入力シート!$D232)</f>
        <v/>
      </c>
      <c r="BH77" s="389"/>
      <c r="BI77" s="389"/>
      <c r="BJ77" s="389"/>
      <c r="BK77" s="389"/>
      <c r="BL77" s="389"/>
      <c r="BM77" s="389"/>
      <c r="BN77" s="389"/>
      <c r="BO77" s="389"/>
      <c r="BP77" s="389"/>
      <c r="BQ77" s="389"/>
      <c r="BR77" s="388" t="str">
        <f>IF(入力シート!$D252="","",入力シート!$D252)</f>
        <v/>
      </c>
      <c r="BS77" s="389"/>
      <c r="BT77" s="389"/>
      <c r="BU77" s="389"/>
      <c r="BV77" s="389"/>
      <c r="BW77" s="389"/>
      <c r="BX77" s="389"/>
      <c r="BY77" s="389"/>
      <c r="BZ77" s="389"/>
      <c r="CA77" s="389"/>
      <c r="CB77" s="389"/>
      <c r="CC77" s="388" t="str">
        <f>IF(入力シート!$D272="","",入力シート!$D272)</f>
        <v/>
      </c>
      <c r="CD77" s="389"/>
      <c r="CE77" s="389"/>
      <c r="CF77" s="389"/>
      <c r="CG77" s="389"/>
      <c r="CH77" s="389"/>
      <c r="CI77" s="389"/>
      <c r="CJ77" s="389"/>
      <c r="CK77" s="389"/>
      <c r="CL77" s="389"/>
      <c r="CM77" s="389"/>
    </row>
    <row r="78" spans="1:91" s="18" customFormat="1" ht="18.600000000000001" customHeight="1" x14ac:dyDescent="0.15">
      <c r="A78" s="455"/>
      <c r="B78" s="455"/>
      <c r="C78" s="455"/>
      <c r="D78" s="455"/>
      <c r="E78" s="286" t="s">
        <v>40</v>
      </c>
      <c r="F78" s="286"/>
      <c r="G78" s="286"/>
      <c r="H78" s="286"/>
      <c r="I78" s="286"/>
      <c r="J78" s="286"/>
      <c r="K78" s="286"/>
      <c r="L78" s="286"/>
      <c r="M78" s="286"/>
      <c r="N78" s="286"/>
      <c r="O78" s="286"/>
      <c r="P78" s="286"/>
      <c r="Q78" s="286"/>
      <c r="R78" s="286"/>
      <c r="S78" s="286"/>
      <c r="T78" s="286"/>
      <c r="U78" s="286"/>
      <c r="V78" s="305" t="str">
        <f>IF(入力シート!$D215="","",入力シート!$D215)</f>
        <v/>
      </c>
      <c r="W78" s="306"/>
      <c r="X78" s="306"/>
      <c r="Y78" s="306"/>
      <c r="Z78" s="306"/>
      <c r="AA78" s="306"/>
      <c r="AB78" s="28" t="s">
        <v>32</v>
      </c>
      <c r="AC78" s="28"/>
      <c r="AD78" s="28"/>
      <c r="AE78" s="455"/>
      <c r="AF78" s="455"/>
      <c r="AG78" s="455"/>
      <c r="AH78" s="455"/>
      <c r="AI78" s="260" t="s">
        <v>84</v>
      </c>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2"/>
      <c r="BG78" s="388" t="str">
        <f>IF(入力シート!$D233="","",入力シート!$D233)</f>
        <v/>
      </c>
      <c r="BH78" s="389"/>
      <c r="BI78" s="389"/>
      <c r="BJ78" s="389"/>
      <c r="BK78" s="389"/>
      <c r="BL78" s="389"/>
      <c r="BM78" s="389"/>
      <c r="BN78" s="389"/>
      <c r="BO78" s="389"/>
      <c r="BP78" s="389"/>
      <c r="BQ78" s="389"/>
      <c r="BR78" s="388" t="str">
        <f>IF(入力シート!$D253="","",入力シート!$D253)</f>
        <v/>
      </c>
      <c r="BS78" s="389"/>
      <c r="BT78" s="389"/>
      <c r="BU78" s="389"/>
      <c r="BV78" s="389"/>
      <c r="BW78" s="389"/>
      <c r="BX78" s="389"/>
      <c r="BY78" s="389"/>
      <c r="BZ78" s="389"/>
      <c r="CA78" s="389"/>
      <c r="CB78" s="389"/>
      <c r="CC78" s="388" t="str">
        <f>IF(入力シート!$D273="","",入力シート!$D273)</f>
        <v/>
      </c>
      <c r="CD78" s="389"/>
      <c r="CE78" s="389"/>
      <c r="CF78" s="389"/>
      <c r="CG78" s="389"/>
      <c r="CH78" s="389"/>
      <c r="CI78" s="389"/>
      <c r="CJ78" s="389"/>
      <c r="CK78" s="389"/>
      <c r="CL78" s="389"/>
      <c r="CM78" s="389"/>
    </row>
    <row r="79" spans="1:91" s="18" customFormat="1" ht="18.600000000000001" customHeight="1" x14ac:dyDescent="0.15">
      <c r="A79" s="455"/>
      <c r="B79" s="455"/>
      <c r="C79" s="455"/>
      <c r="D79" s="455"/>
      <c r="E79" s="286" t="s">
        <v>41</v>
      </c>
      <c r="F79" s="286"/>
      <c r="G79" s="286"/>
      <c r="H79" s="286"/>
      <c r="I79" s="286"/>
      <c r="J79" s="286"/>
      <c r="K79" s="286"/>
      <c r="L79" s="286"/>
      <c r="M79" s="286"/>
      <c r="N79" s="286"/>
      <c r="O79" s="286"/>
      <c r="P79" s="286"/>
      <c r="Q79" s="286"/>
      <c r="R79" s="286"/>
      <c r="S79" s="286"/>
      <c r="T79" s="286"/>
      <c r="U79" s="286"/>
      <c r="V79" s="305" t="str">
        <f>IF(入力シート!$D216="","",入力シート!$D216)</f>
        <v/>
      </c>
      <c r="W79" s="306"/>
      <c r="X79" s="306"/>
      <c r="Y79" s="306"/>
      <c r="Z79" s="306"/>
      <c r="AA79" s="306"/>
      <c r="AB79" s="28" t="s">
        <v>32</v>
      </c>
      <c r="AC79" s="28"/>
      <c r="AD79" s="28"/>
      <c r="AE79" s="455"/>
      <c r="AF79" s="455"/>
      <c r="AG79" s="455"/>
      <c r="AH79" s="455"/>
      <c r="AI79" s="260" t="s">
        <v>85</v>
      </c>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2"/>
      <c r="BG79" s="386" t="e">
        <f>IF(入力シート!$D234="","",入力シート!$D234)</f>
        <v>#DIV/0!</v>
      </c>
      <c r="BH79" s="387"/>
      <c r="BI79" s="387"/>
      <c r="BJ79" s="387"/>
      <c r="BK79" s="387"/>
      <c r="BL79" s="387"/>
      <c r="BM79" s="387"/>
      <c r="BN79" s="387"/>
      <c r="BO79" s="387"/>
      <c r="BP79" s="387"/>
      <c r="BQ79" s="387"/>
      <c r="BR79" s="386" t="e">
        <f>IF(入力シート!$D254="","",入力シート!$D254)</f>
        <v>#DIV/0!</v>
      </c>
      <c r="BS79" s="387"/>
      <c r="BT79" s="387"/>
      <c r="BU79" s="387"/>
      <c r="BV79" s="387"/>
      <c r="BW79" s="387"/>
      <c r="BX79" s="387"/>
      <c r="BY79" s="387"/>
      <c r="BZ79" s="387"/>
      <c r="CA79" s="387"/>
      <c r="CB79" s="387"/>
      <c r="CC79" s="386" t="e">
        <f>IF(入力シート!$D274="","",入力シート!$D274)</f>
        <v>#DIV/0!</v>
      </c>
      <c r="CD79" s="387"/>
      <c r="CE79" s="387"/>
      <c r="CF79" s="387"/>
      <c r="CG79" s="387"/>
      <c r="CH79" s="387"/>
      <c r="CI79" s="387"/>
      <c r="CJ79" s="387"/>
      <c r="CK79" s="387"/>
      <c r="CL79" s="387"/>
      <c r="CM79" s="387"/>
    </row>
    <row r="80" spans="1:91" s="18" customFormat="1" ht="18.600000000000001" customHeight="1" x14ac:dyDescent="0.15">
      <c r="A80" s="455"/>
      <c r="B80" s="455"/>
      <c r="C80" s="455"/>
      <c r="D80" s="455"/>
      <c r="E80" s="286" t="s">
        <v>42</v>
      </c>
      <c r="F80" s="286"/>
      <c r="G80" s="286"/>
      <c r="H80" s="286"/>
      <c r="I80" s="286"/>
      <c r="J80" s="286"/>
      <c r="K80" s="286"/>
      <c r="L80" s="286"/>
      <c r="M80" s="286"/>
      <c r="N80" s="286"/>
      <c r="O80" s="286"/>
      <c r="P80" s="286"/>
      <c r="Q80" s="286"/>
      <c r="R80" s="286"/>
      <c r="S80" s="286"/>
      <c r="T80" s="286"/>
      <c r="U80" s="286"/>
      <c r="V80" s="305" t="str">
        <f>IF(入力シート!$D217="","",入力シート!$D217)</f>
        <v/>
      </c>
      <c r="W80" s="306"/>
      <c r="X80" s="306"/>
      <c r="Y80" s="306"/>
      <c r="Z80" s="306"/>
      <c r="AA80" s="306"/>
      <c r="AB80" s="28" t="s">
        <v>32</v>
      </c>
      <c r="AC80" s="28"/>
      <c r="AD80" s="28"/>
      <c r="AE80" s="455"/>
      <c r="AF80" s="455"/>
      <c r="AG80" s="455"/>
      <c r="AH80" s="455"/>
      <c r="AI80" s="260" t="s">
        <v>86</v>
      </c>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2"/>
      <c r="BG80" s="386" t="e">
        <f>IF(入力シート!$D235="","",入力シート!$D235)</f>
        <v>#DIV/0!</v>
      </c>
      <c r="BH80" s="387"/>
      <c r="BI80" s="387"/>
      <c r="BJ80" s="387"/>
      <c r="BK80" s="387"/>
      <c r="BL80" s="387"/>
      <c r="BM80" s="387"/>
      <c r="BN80" s="387"/>
      <c r="BO80" s="387"/>
      <c r="BP80" s="387"/>
      <c r="BQ80" s="387"/>
      <c r="BR80" s="386" t="e">
        <f>IF(入力シート!$D255="","",入力シート!$D255)</f>
        <v>#DIV/0!</v>
      </c>
      <c r="BS80" s="387"/>
      <c r="BT80" s="387"/>
      <c r="BU80" s="387"/>
      <c r="BV80" s="387"/>
      <c r="BW80" s="387"/>
      <c r="BX80" s="387"/>
      <c r="BY80" s="387"/>
      <c r="BZ80" s="387"/>
      <c r="CA80" s="387"/>
      <c r="CB80" s="387"/>
      <c r="CC80" s="386" t="e">
        <f>IF(入力シート!$D275="","",入力シート!$D275)</f>
        <v>#DIV/0!</v>
      </c>
      <c r="CD80" s="387"/>
      <c r="CE80" s="387"/>
      <c r="CF80" s="387"/>
      <c r="CG80" s="387"/>
      <c r="CH80" s="387"/>
      <c r="CI80" s="387"/>
      <c r="CJ80" s="387"/>
      <c r="CK80" s="387"/>
      <c r="CL80" s="387"/>
      <c r="CM80" s="387"/>
    </row>
    <row r="81" spans="1:91" s="18" customFormat="1" ht="18.600000000000001" customHeight="1" x14ac:dyDescent="0.15">
      <c r="A81" s="455"/>
      <c r="B81" s="455"/>
      <c r="C81" s="455"/>
      <c r="D81" s="455"/>
      <c r="E81" s="286" t="s">
        <v>43</v>
      </c>
      <c r="F81" s="286"/>
      <c r="G81" s="286"/>
      <c r="H81" s="286"/>
      <c r="I81" s="286"/>
      <c r="J81" s="286"/>
      <c r="K81" s="286"/>
      <c r="L81" s="286"/>
      <c r="M81" s="286"/>
      <c r="N81" s="286"/>
      <c r="O81" s="286"/>
      <c r="P81" s="286"/>
      <c r="Q81" s="286"/>
      <c r="R81" s="286"/>
      <c r="S81" s="286"/>
      <c r="T81" s="286"/>
      <c r="U81" s="286"/>
      <c r="V81" s="305" t="str">
        <f>IF(入力シート!$D218="","",入力シート!$D218)</f>
        <v/>
      </c>
      <c r="W81" s="306"/>
      <c r="X81" s="306"/>
      <c r="Y81" s="306"/>
      <c r="Z81" s="306"/>
      <c r="AA81" s="306"/>
      <c r="AB81" s="28" t="s">
        <v>32</v>
      </c>
      <c r="AC81" s="28"/>
      <c r="AD81" s="28"/>
      <c r="AE81" s="455"/>
      <c r="AF81" s="455"/>
      <c r="AG81" s="455"/>
      <c r="AH81" s="455"/>
      <c r="AI81" s="260" t="s">
        <v>489</v>
      </c>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2"/>
      <c r="BG81" s="386" t="e">
        <f>IF(入力シート!$D236="","",入力シート!$D236)</f>
        <v>#DIV/0!</v>
      </c>
      <c r="BH81" s="387"/>
      <c r="BI81" s="387"/>
      <c r="BJ81" s="387"/>
      <c r="BK81" s="387"/>
      <c r="BL81" s="387"/>
      <c r="BM81" s="387"/>
      <c r="BN81" s="387"/>
      <c r="BO81" s="387"/>
      <c r="BP81" s="387"/>
      <c r="BQ81" s="387"/>
      <c r="BR81" s="386" t="e">
        <f>IF(入力シート!$D256="","",入力シート!$D256)</f>
        <v>#DIV/0!</v>
      </c>
      <c r="BS81" s="387"/>
      <c r="BT81" s="387"/>
      <c r="BU81" s="387"/>
      <c r="BV81" s="387"/>
      <c r="BW81" s="387"/>
      <c r="BX81" s="387"/>
      <c r="BY81" s="387"/>
      <c r="BZ81" s="387"/>
      <c r="CA81" s="387"/>
      <c r="CB81" s="387"/>
      <c r="CC81" s="386" t="e">
        <f>IF(入力シート!$D276="","",入力シート!$D276)</f>
        <v>#DIV/0!</v>
      </c>
      <c r="CD81" s="387"/>
      <c r="CE81" s="387"/>
      <c r="CF81" s="387"/>
      <c r="CG81" s="387"/>
      <c r="CH81" s="387"/>
      <c r="CI81" s="387"/>
      <c r="CJ81" s="387"/>
      <c r="CK81" s="387"/>
      <c r="CL81" s="387"/>
      <c r="CM81" s="387"/>
    </row>
    <row r="82" spans="1:91" s="18" customFormat="1" ht="18.600000000000001" customHeight="1" x14ac:dyDescent="0.15">
      <c r="A82" s="455"/>
      <c r="B82" s="455"/>
      <c r="C82" s="455"/>
      <c r="D82" s="455"/>
      <c r="E82" s="286" t="s">
        <v>223</v>
      </c>
      <c r="F82" s="286"/>
      <c r="G82" s="286"/>
      <c r="H82" s="286"/>
      <c r="I82" s="286"/>
      <c r="J82" s="286"/>
      <c r="K82" s="286"/>
      <c r="L82" s="286"/>
      <c r="M82" s="286"/>
      <c r="N82" s="286"/>
      <c r="O82" s="286"/>
      <c r="P82" s="286"/>
      <c r="Q82" s="286"/>
      <c r="R82" s="286"/>
      <c r="S82" s="286"/>
      <c r="T82" s="286"/>
      <c r="U82" s="286"/>
      <c r="V82" s="305" t="str">
        <f>IF(入力シート!$D219="","",入力シート!$D219)</f>
        <v/>
      </c>
      <c r="W82" s="306"/>
      <c r="X82" s="306"/>
      <c r="Y82" s="306"/>
      <c r="Z82" s="306"/>
      <c r="AA82" s="306"/>
      <c r="AB82" s="28" t="s">
        <v>32</v>
      </c>
      <c r="AC82" s="28"/>
      <c r="AD82" s="28"/>
      <c r="AE82" s="455"/>
      <c r="AF82" s="455"/>
      <c r="AG82" s="455"/>
      <c r="AH82" s="462"/>
      <c r="AI82" s="263" t="s">
        <v>44</v>
      </c>
      <c r="AJ82" s="248"/>
      <c r="AK82" s="248"/>
      <c r="AL82" s="253" t="str">
        <f>IF(入力シート!$D237="","",入力シート!$D237)</f>
        <v/>
      </c>
      <c r="AM82" s="253"/>
      <c r="AN82" s="253"/>
      <c r="AO82" s="253"/>
      <c r="AP82" s="253"/>
      <c r="AQ82" s="253"/>
      <c r="AR82" s="253"/>
      <c r="AS82" s="253"/>
      <c r="AT82" s="253"/>
      <c r="AU82" s="253"/>
      <c r="AV82" s="253"/>
      <c r="AW82" s="253"/>
      <c r="AX82" s="253"/>
      <c r="AY82" s="253"/>
      <c r="AZ82" s="253"/>
      <c r="BA82" s="253"/>
      <c r="BB82" s="253"/>
      <c r="BC82" s="253"/>
      <c r="BD82" s="253"/>
      <c r="BE82" s="253"/>
      <c r="BF82" s="254"/>
      <c r="BG82" s="254" t="str">
        <f>IF(入力シート!$D240="","",入力シート!$D240)</f>
        <v/>
      </c>
      <c r="BH82" s="385"/>
      <c r="BI82" s="385"/>
      <c r="BJ82" s="385"/>
      <c r="BK82" s="385"/>
      <c r="BL82" s="385"/>
      <c r="BM82" s="385"/>
      <c r="BN82" s="385"/>
      <c r="BO82" s="385"/>
      <c r="BP82" s="385"/>
      <c r="BQ82" s="385"/>
      <c r="BR82" s="254" t="str">
        <f>IF(入力シート!$D260="","",入力シート!$D260)</f>
        <v/>
      </c>
      <c r="BS82" s="385"/>
      <c r="BT82" s="385"/>
      <c r="BU82" s="385"/>
      <c r="BV82" s="385"/>
      <c r="BW82" s="385"/>
      <c r="BX82" s="385"/>
      <c r="BY82" s="385"/>
      <c r="BZ82" s="385"/>
      <c r="CA82" s="385"/>
      <c r="CB82" s="385"/>
      <c r="CC82" s="254" t="str">
        <f>IF(入力シート!$D280="","",入力シート!$D280)</f>
        <v/>
      </c>
      <c r="CD82" s="385"/>
      <c r="CE82" s="385"/>
      <c r="CF82" s="385"/>
      <c r="CG82" s="385"/>
      <c r="CH82" s="385"/>
      <c r="CI82" s="385"/>
      <c r="CJ82" s="385"/>
      <c r="CK82" s="385"/>
      <c r="CL82" s="385"/>
      <c r="CM82" s="385"/>
    </row>
    <row r="83" spans="1:91" s="18" customFormat="1" ht="18.600000000000001" customHeight="1" x14ac:dyDescent="0.15">
      <c r="A83" s="455"/>
      <c r="B83" s="455"/>
      <c r="C83" s="455"/>
      <c r="D83" s="455"/>
      <c r="E83" s="286" t="s">
        <v>45</v>
      </c>
      <c r="F83" s="286"/>
      <c r="G83" s="286"/>
      <c r="H83" s="286"/>
      <c r="I83" s="286"/>
      <c r="J83" s="286"/>
      <c r="K83" s="286"/>
      <c r="L83" s="286"/>
      <c r="M83" s="286"/>
      <c r="N83" s="286"/>
      <c r="O83" s="286"/>
      <c r="P83" s="286"/>
      <c r="Q83" s="286"/>
      <c r="R83" s="286"/>
      <c r="S83" s="286"/>
      <c r="T83" s="286"/>
      <c r="U83" s="286"/>
      <c r="V83" s="305" t="str">
        <f>IF(入力シート!$D220="","",入力シート!$D220)</f>
        <v/>
      </c>
      <c r="W83" s="306"/>
      <c r="X83" s="306"/>
      <c r="Y83" s="306"/>
      <c r="Z83" s="306"/>
      <c r="AA83" s="306"/>
      <c r="AB83" s="28" t="s">
        <v>32</v>
      </c>
      <c r="AC83" s="28"/>
      <c r="AD83" s="28"/>
      <c r="AE83" s="455"/>
      <c r="AF83" s="455"/>
      <c r="AG83" s="455"/>
      <c r="AH83" s="462"/>
      <c r="AI83" s="263" t="s">
        <v>44</v>
      </c>
      <c r="AJ83" s="248"/>
      <c r="AK83" s="248"/>
      <c r="AL83" s="253" t="str">
        <f>IF(入力シート!$D238="","",入力シート!$D238)</f>
        <v/>
      </c>
      <c r="AM83" s="253"/>
      <c r="AN83" s="253"/>
      <c r="AO83" s="253"/>
      <c r="AP83" s="253"/>
      <c r="AQ83" s="253"/>
      <c r="AR83" s="253"/>
      <c r="AS83" s="253"/>
      <c r="AT83" s="253"/>
      <c r="AU83" s="253"/>
      <c r="AV83" s="253"/>
      <c r="AW83" s="253"/>
      <c r="AX83" s="253"/>
      <c r="AY83" s="253"/>
      <c r="AZ83" s="253"/>
      <c r="BA83" s="253"/>
      <c r="BB83" s="253"/>
      <c r="BC83" s="253"/>
      <c r="BD83" s="253"/>
      <c r="BE83" s="253"/>
      <c r="BF83" s="254"/>
      <c r="BG83" s="254" t="str">
        <f>IF(入力シート!$D241="","",入力シート!$D241)</f>
        <v/>
      </c>
      <c r="BH83" s="385"/>
      <c r="BI83" s="385"/>
      <c r="BJ83" s="385"/>
      <c r="BK83" s="385"/>
      <c r="BL83" s="385"/>
      <c r="BM83" s="385"/>
      <c r="BN83" s="385"/>
      <c r="BO83" s="385"/>
      <c r="BP83" s="385"/>
      <c r="BQ83" s="385"/>
      <c r="BR83" s="254" t="str">
        <f>IF(入力シート!$D261="","",入力シート!$D261)</f>
        <v/>
      </c>
      <c r="BS83" s="385"/>
      <c r="BT83" s="385"/>
      <c r="BU83" s="385"/>
      <c r="BV83" s="385"/>
      <c r="BW83" s="385"/>
      <c r="BX83" s="385"/>
      <c r="BY83" s="385"/>
      <c r="BZ83" s="385"/>
      <c r="CA83" s="385"/>
      <c r="CB83" s="385"/>
      <c r="CC83" s="254" t="str">
        <f>IF(入力シート!$D281="","",入力シート!$D281)</f>
        <v/>
      </c>
      <c r="CD83" s="385"/>
      <c r="CE83" s="385"/>
      <c r="CF83" s="385"/>
      <c r="CG83" s="385"/>
      <c r="CH83" s="385"/>
      <c r="CI83" s="385"/>
      <c r="CJ83" s="385"/>
      <c r="CK83" s="385"/>
      <c r="CL83" s="385"/>
      <c r="CM83" s="385"/>
    </row>
    <row r="84" spans="1:91" s="18" customFormat="1" ht="18.600000000000001" customHeight="1" x14ac:dyDescent="0.15">
      <c r="A84" s="455"/>
      <c r="B84" s="455"/>
      <c r="C84" s="455"/>
      <c r="D84" s="455"/>
      <c r="E84" s="286" t="s">
        <v>46</v>
      </c>
      <c r="F84" s="286"/>
      <c r="G84" s="286"/>
      <c r="H84" s="286"/>
      <c r="I84" s="286"/>
      <c r="J84" s="286"/>
      <c r="K84" s="286"/>
      <c r="L84" s="286"/>
      <c r="M84" s="286"/>
      <c r="N84" s="286"/>
      <c r="O84" s="286"/>
      <c r="P84" s="286"/>
      <c r="Q84" s="286"/>
      <c r="R84" s="286"/>
      <c r="S84" s="286"/>
      <c r="T84" s="286"/>
      <c r="U84" s="286"/>
      <c r="V84" s="305" t="str">
        <f>IF(入力シート!$D221="","",入力シート!$D221)</f>
        <v/>
      </c>
      <c r="W84" s="306"/>
      <c r="X84" s="306"/>
      <c r="Y84" s="306"/>
      <c r="Z84" s="306"/>
      <c r="AA84" s="306"/>
      <c r="AB84" s="28" t="s">
        <v>32</v>
      </c>
      <c r="AC84" s="28"/>
      <c r="AD84" s="28"/>
      <c r="AE84" s="455"/>
      <c r="AF84" s="455"/>
      <c r="AG84" s="455"/>
      <c r="AH84" s="462"/>
      <c r="AI84" s="398" t="s">
        <v>44</v>
      </c>
      <c r="AJ84" s="249"/>
      <c r="AK84" s="249"/>
      <c r="AL84" s="253" t="str">
        <f>IF(入力シート!$D239="","",入力シート!$D239)</f>
        <v/>
      </c>
      <c r="AM84" s="253"/>
      <c r="AN84" s="253"/>
      <c r="AO84" s="253"/>
      <c r="AP84" s="253"/>
      <c r="AQ84" s="253"/>
      <c r="AR84" s="253"/>
      <c r="AS84" s="253"/>
      <c r="AT84" s="253"/>
      <c r="AU84" s="253"/>
      <c r="AV84" s="253"/>
      <c r="AW84" s="253"/>
      <c r="AX84" s="253"/>
      <c r="AY84" s="253"/>
      <c r="AZ84" s="253"/>
      <c r="BA84" s="253"/>
      <c r="BB84" s="253"/>
      <c r="BC84" s="253"/>
      <c r="BD84" s="253"/>
      <c r="BE84" s="253"/>
      <c r="BF84" s="254"/>
      <c r="BG84" s="254" t="str">
        <f>IF(入力シート!$D242="","",入力シート!$D242)</f>
        <v/>
      </c>
      <c r="BH84" s="385"/>
      <c r="BI84" s="385"/>
      <c r="BJ84" s="385"/>
      <c r="BK84" s="385"/>
      <c r="BL84" s="385"/>
      <c r="BM84" s="385"/>
      <c r="BN84" s="385"/>
      <c r="BO84" s="385"/>
      <c r="BP84" s="385"/>
      <c r="BQ84" s="385"/>
      <c r="BR84" s="254" t="str">
        <f>IF(入力シート!$D262="","",入力シート!$D262)</f>
        <v/>
      </c>
      <c r="BS84" s="385"/>
      <c r="BT84" s="385"/>
      <c r="BU84" s="385"/>
      <c r="BV84" s="385"/>
      <c r="BW84" s="385"/>
      <c r="BX84" s="385"/>
      <c r="BY84" s="385"/>
      <c r="BZ84" s="385"/>
      <c r="CA84" s="385"/>
      <c r="CB84" s="385"/>
      <c r="CC84" s="254" t="str">
        <f>IF(入力シート!$D282="","",入力シート!$D282)</f>
        <v/>
      </c>
      <c r="CD84" s="385"/>
      <c r="CE84" s="385"/>
      <c r="CF84" s="385"/>
      <c r="CG84" s="385"/>
      <c r="CH84" s="385"/>
      <c r="CI84" s="385"/>
      <c r="CJ84" s="385"/>
      <c r="CK84" s="385"/>
      <c r="CL84" s="385"/>
      <c r="CM84" s="385"/>
    </row>
    <row r="85" spans="1:91" s="18" customFormat="1" ht="18.600000000000001" customHeight="1" x14ac:dyDescent="0.15">
      <c r="A85" s="456"/>
      <c r="B85" s="456"/>
      <c r="C85" s="456"/>
      <c r="D85" s="456"/>
      <c r="E85" s="453" t="s">
        <v>47</v>
      </c>
      <c r="F85" s="453"/>
      <c r="G85" s="453"/>
      <c r="H85" s="453"/>
      <c r="I85" s="453"/>
      <c r="J85" s="453"/>
      <c r="K85" s="453"/>
      <c r="L85" s="453"/>
      <c r="M85" s="453"/>
      <c r="N85" s="453"/>
      <c r="O85" s="453"/>
      <c r="P85" s="453"/>
      <c r="Q85" s="453"/>
      <c r="R85" s="286"/>
      <c r="S85" s="286"/>
      <c r="T85" s="286"/>
      <c r="U85" s="286"/>
      <c r="V85" s="305" t="str">
        <f>IF(入力シート!$D222="","",入力シート!$D222)</f>
        <v/>
      </c>
      <c r="W85" s="306"/>
      <c r="X85" s="306"/>
      <c r="Y85" s="306"/>
      <c r="Z85" s="306"/>
      <c r="AA85" s="306"/>
      <c r="AB85" s="28" t="s">
        <v>32</v>
      </c>
      <c r="AC85" s="28"/>
      <c r="AD85" s="28"/>
      <c r="AE85" s="455"/>
      <c r="AF85" s="455"/>
      <c r="AG85" s="455"/>
      <c r="AH85" s="455"/>
      <c r="AI85" s="39" t="s">
        <v>48</v>
      </c>
      <c r="AJ85" s="29"/>
      <c r="AK85" s="3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38"/>
    </row>
    <row r="86" spans="1:91" s="18" customFormat="1" ht="17.45" customHeight="1" x14ac:dyDescent="0.15">
      <c r="A86" s="278" t="s">
        <v>49</v>
      </c>
      <c r="B86" s="279"/>
      <c r="C86" s="279"/>
      <c r="D86" s="279"/>
      <c r="E86" s="279"/>
      <c r="F86" s="279"/>
      <c r="G86" s="279"/>
      <c r="H86" s="279"/>
      <c r="I86" s="279"/>
      <c r="J86" s="279"/>
      <c r="K86" s="279"/>
      <c r="L86" s="279"/>
      <c r="M86" s="279"/>
      <c r="N86" s="279"/>
      <c r="O86" s="279"/>
      <c r="P86" s="279"/>
      <c r="Q86" s="280"/>
      <c r="R86" s="2" t="s">
        <v>213</v>
      </c>
      <c r="S86" s="2"/>
      <c r="T86" s="2"/>
      <c r="U86" s="2"/>
      <c r="V86" s="2"/>
      <c r="W86" s="248" t="str">
        <f>IF(入力シート!$D283="1食","①１食　　2 ２食　　3 １日",IF(入力シート!$D283="2食","1 １食　　②２食　　3 １日",IF(入力シート!$D283="1日","1 １食　　2 ２食　　③１日","1 １食　　2 ２食　　3 １日")))</f>
        <v>1 １食　　2 ２食　　3 １日</v>
      </c>
      <c r="X86" s="248"/>
      <c r="Y86" s="248"/>
      <c r="Z86" s="248"/>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8"/>
      <c r="AW86" s="2"/>
      <c r="AX86" s="2" t="s">
        <v>138</v>
      </c>
      <c r="AY86" s="2"/>
      <c r="AZ86" s="2"/>
      <c r="BA86" s="2"/>
      <c r="BB86" s="2"/>
      <c r="BC86" s="2"/>
      <c r="BD86" s="2"/>
      <c r="BE86" s="2"/>
      <c r="BF86" s="2"/>
      <c r="BG86" s="2" t="s">
        <v>177</v>
      </c>
      <c r="BH86" s="2"/>
      <c r="BI86" s="255" t="str">
        <f>IF(入力シート!$D284="","",入力シート!$D284)</f>
        <v/>
      </c>
      <c r="BJ86" s="255"/>
      <c r="BK86" s="255"/>
      <c r="BL86" s="255"/>
      <c r="BM86" s="255"/>
      <c r="BN86" s="255"/>
      <c r="BO86" s="255"/>
      <c r="BP86" s="255"/>
      <c r="BQ86" s="255"/>
      <c r="BR86" s="255"/>
      <c r="BS86" s="255"/>
      <c r="BT86" s="255"/>
      <c r="BU86" s="255"/>
      <c r="BV86" s="255"/>
      <c r="BW86" s="255"/>
      <c r="BX86" s="2" t="s">
        <v>88</v>
      </c>
      <c r="BY86" s="2"/>
      <c r="BZ86" s="2"/>
      <c r="CA86" s="2"/>
      <c r="CB86" s="2"/>
      <c r="CC86" s="2"/>
      <c r="CD86" s="2"/>
      <c r="CE86" s="2"/>
      <c r="CF86" s="2"/>
      <c r="CG86" s="2"/>
      <c r="CH86" s="2"/>
      <c r="CI86" s="2"/>
      <c r="CJ86" s="2"/>
      <c r="CK86" s="2"/>
      <c r="CL86" s="2"/>
      <c r="CM86" s="3"/>
    </row>
    <row r="87" spans="1:91" s="18" customFormat="1" ht="17.45" customHeight="1" x14ac:dyDescent="0.15">
      <c r="A87" s="357" t="s">
        <v>50</v>
      </c>
      <c r="B87" s="297"/>
      <c r="C87" s="297"/>
      <c r="D87" s="297"/>
      <c r="E87" s="297"/>
      <c r="F87" s="297"/>
      <c r="G87" s="297"/>
      <c r="H87" s="297"/>
      <c r="I87" s="297"/>
      <c r="J87" s="297"/>
      <c r="K87" s="297"/>
      <c r="L87" s="297"/>
      <c r="M87" s="297"/>
      <c r="N87" s="297"/>
      <c r="O87" s="297"/>
      <c r="P87" s="297"/>
      <c r="Q87" s="297"/>
      <c r="R87" s="17"/>
      <c r="S87" s="249">
        <f>IF(入力シート!$D286="有","①",1)</f>
        <v>1</v>
      </c>
      <c r="T87" s="249"/>
      <c r="U87" s="151" t="s">
        <v>89</v>
      </c>
      <c r="V87" s="151"/>
      <c r="W87" s="151"/>
      <c r="X87" s="151"/>
      <c r="Y87" s="151"/>
      <c r="Z87" s="151"/>
      <c r="AA87" s="151"/>
      <c r="AB87" s="151"/>
      <c r="AC87" s="151"/>
      <c r="AD87" s="249">
        <f>IF(入力シート!$D287="有","②",2)</f>
        <v>2</v>
      </c>
      <c r="AE87" s="249"/>
      <c r="AF87" s="151" t="s">
        <v>90</v>
      </c>
      <c r="AG87" s="151"/>
      <c r="AH87" s="151"/>
      <c r="AI87" s="151"/>
      <c r="AJ87" s="151"/>
      <c r="AK87" s="151"/>
      <c r="AL87" s="151"/>
      <c r="AM87" s="151"/>
      <c r="AN87" s="151"/>
      <c r="AO87" s="249">
        <f>IF(入力シート!$D288="有","③",3)</f>
        <v>3</v>
      </c>
      <c r="AP87" s="249"/>
      <c r="AQ87" s="151" t="s">
        <v>91</v>
      </c>
      <c r="AR87" s="151"/>
      <c r="AS87" s="151"/>
      <c r="AT87" s="151"/>
      <c r="AU87" s="151"/>
      <c r="AV87" s="151"/>
      <c r="AW87" s="151"/>
      <c r="AX87" s="151"/>
      <c r="AY87" s="151"/>
      <c r="AZ87" s="151"/>
      <c r="BA87" s="151"/>
      <c r="BB87" s="151"/>
      <c r="BC87" s="151"/>
      <c r="BD87" s="151"/>
      <c r="BE87" s="151"/>
      <c r="BF87" s="249">
        <f>IF(入力シート!$D289="有","④",4)</f>
        <v>4</v>
      </c>
      <c r="BG87" s="249"/>
      <c r="BH87" s="249" t="s">
        <v>92</v>
      </c>
      <c r="BI87" s="249"/>
      <c r="BJ87" s="249"/>
      <c r="BK87" s="249"/>
      <c r="BL87" s="249"/>
      <c r="BM87" s="249"/>
      <c r="BN87" s="249"/>
      <c r="BO87" s="249"/>
      <c r="BP87" s="249"/>
      <c r="BQ87" s="249"/>
      <c r="BR87" s="249"/>
      <c r="BS87" s="249"/>
      <c r="BT87" s="151"/>
      <c r="BU87" s="151"/>
      <c r="BV87" s="151"/>
      <c r="BW87" s="151"/>
      <c r="BX87" s="151"/>
      <c r="BY87" s="151"/>
      <c r="BZ87" s="151"/>
      <c r="CA87" s="151"/>
      <c r="CB87" s="151"/>
      <c r="CC87" s="151"/>
      <c r="CD87" s="151"/>
      <c r="CE87" s="151"/>
      <c r="CF87" s="151"/>
      <c r="CG87" s="151"/>
      <c r="CH87" s="151"/>
      <c r="CI87" s="151"/>
      <c r="CJ87" s="151"/>
      <c r="CK87" s="151"/>
      <c r="CL87" s="151"/>
      <c r="CM87" s="1"/>
    </row>
    <row r="88" spans="1:91" s="18" customFormat="1" ht="17.45" customHeight="1" x14ac:dyDescent="0.15">
      <c r="A88" s="307" t="str">
        <f>IF(入力シート!$D285="有","①有　　2無",IF(入力シート!$D285="無","1有　　②無","1有　　2無"))</f>
        <v>1有　　2無</v>
      </c>
      <c r="B88" s="264"/>
      <c r="C88" s="264"/>
      <c r="D88" s="264"/>
      <c r="E88" s="264"/>
      <c r="F88" s="264"/>
      <c r="G88" s="264"/>
      <c r="H88" s="264"/>
      <c r="I88" s="264"/>
      <c r="J88" s="264"/>
      <c r="K88" s="264"/>
      <c r="L88" s="264"/>
      <c r="M88" s="246"/>
      <c r="N88" s="246"/>
      <c r="O88" s="246"/>
      <c r="P88" s="246"/>
      <c r="Q88" s="246"/>
      <c r="R88" s="6"/>
      <c r="S88" s="246">
        <f>IF(入力シート!$D290="有","⑤",5)</f>
        <v>5</v>
      </c>
      <c r="T88" s="246"/>
      <c r="U88" s="16" t="s">
        <v>93</v>
      </c>
      <c r="V88" s="16"/>
      <c r="W88" s="16"/>
      <c r="X88" s="16"/>
      <c r="Y88" s="16"/>
      <c r="Z88" s="16"/>
      <c r="AA88" s="16"/>
      <c r="AB88" s="16"/>
      <c r="AC88" s="16"/>
      <c r="AD88" s="16"/>
      <c r="AE88" s="16"/>
      <c r="AF88" s="16"/>
      <c r="AG88" s="16"/>
      <c r="AH88" s="16"/>
      <c r="AI88" s="16"/>
      <c r="AJ88" s="16"/>
      <c r="AK88" s="16"/>
      <c r="AL88" s="16"/>
      <c r="AM88" s="16"/>
      <c r="AN88" s="16"/>
      <c r="AO88" s="246">
        <f>IF(入力シート!$D291="",6,"⑥")</f>
        <v>6</v>
      </c>
      <c r="AP88" s="246"/>
      <c r="AQ88" s="16" t="s">
        <v>63</v>
      </c>
      <c r="AR88" s="16"/>
      <c r="AS88" s="16"/>
      <c r="AT88" s="16"/>
      <c r="AU88" s="16"/>
      <c r="AV88" s="16"/>
      <c r="AW88" s="16"/>
      <c r="AX88" s="252" t="str">
        <f>IF(入力シート!$D291="","",入力シート!$D291)</f>
        <v/>
      </c>
      <c r="AY88" s="252"/>
      <c r="AZ88" s="252"/>
      <c r="BA88" s="252"/>
      <c r="BB88" s="252"/>
      <c r="BC88" s="252"/>
      <c r="BD88" s="252"/>
      <c r="BE88" s="252"/>
      <c r="BF88" s="252"/>
      <c r="BG88" s="252"/>
      <c r="BH88" s="252"/>
      <c r="BI88" s="252"/>
      <c r="BJ88" s="252"/>
      <c r="BK88" s="252"/>
      <c r="BL88" s="252"/>
      <c r="BM88" s="252"/>
      <c r="BN88" s="252"/>
      <c r="BO88" s="252"/>
      <c r="BP88" s="252"/>
      <c r="BQ88" s="252"/>
      <c r="BR88" s="252"/>
      <c r="BS88" s="252"/>
      <c r="BT88" s="252"/>
      <c r="BU88" s="252"/>
      <c r="BV88" s="252"/>
      <c r="BW88" s="252"/>
      <c r="BX88" s="252"/>
      <c r="BY88" s="16" t="s">
        <v>157</v>
      </c>
      <c r="BZ88" s="16"/>
      <c r="CA88" s="16"/>
      <c r="CB88" s="16"/>
      <c r="CC88" s="16"/>
      <c r="CD88" s="16"/>
      <c r="CE88" s="16"/>
      <c r="CF88" s="16"/>
      <c r="CG88" s="16"/>
      <c r="CH88" s="16"/>
      <c r="CI88" s="16"/>
      <c r="CJ88" s="16"/>
      <c r="CK88" s="16"/>
      <c r="CL88" s="16"/>
      <c r="CM88" s="7"/>
    </row>
    <row r="89" spans="1:91" s="2" customFormat="1" ht="17.45" customHeight="1" x14ac:dyDescent="0.15">
      <c r="A89" s="17"/>
      <c r="B89" s="151"/>
      <c r="C89" s="151"/>
      <c r="D89" s="151"/>
      <c r="E89" s="151"/>
      <c r="F89" s="151"/>
      <c r="G89" s="151"/>
      <c r="H89" s="151"/>
      <c r="I89" s="151"/>
      <c r="J89" s="151"/>
      <c r="K89" s="151"/>
      <c r="L89" s="1"/>
      <c r="M89" s="116"/>
      <c r="N89" s="116"/>
      <c r="O89" s="116"/>
      <c r="P89" s="116"/>
      <c r="Q89" s="116"/>
      <c r="R89" s="263" t="s">
        <v>208</v>
      </c>
      <c r="S89" s="248"/>
      <c r="T89" s="248"/>
      <c r="U89" s="248"/>
      <c r="V89" s="248"/>
      <c r="W89" s="248"/>
      <c r="X89" s="259"/>
      <c r="Y89" s="263" t="s">
        <v>209</v>
      </c>
      <c r="Z89" s="248"/>
      <c r="AA89" s="248"/>
      <c r="AB89" s="248"/>
      <c r="AC89" s="248"/>
      <c r="AD89" s="248"/>
      <c r="AE89" s="259"/>
      <c r="AF89" s="398" t="s">
        <v>224</v>
      </c>
      <c r="AG89" s="399"/>
      <c r="AH89" s="399"/>
      <c r="AI89" s="399"/>
      <c r="AJ89" s="399"/>
      <c r="AK89" s="399"/>
      <c r="AL89" s="399"/>
      <c r="AM89" s="399"/>
      <c r="AN89" s="399"/>
      <c r="AO89" s="399"/>
      <c r="AP89" s="399"/>
      <c r="AQ89" s="399"/>
      <c r="AR89" s="399"/>
      <c r="AS89" s="399"/>
      <c r="AT89" s="399"/>
      <c r="AU89" s="399"/>
      <c r="AV89" s="399"/>
      <c r="AW89" s="399"/>
      <c r="AX89" s="399"/>
      <c r="AY89" s="399"/>
      <c r="AZ89" s="399"/>
      <c r="BA89" s="399"/>
      <c r="BB89" s="399"/>
      <c r="BC89" s="400"/>
      <c r="BD89" s="329" t="s">
        <v>141</v>
      </c>
      <c r="BE89" s="393"/>
      <c r="BF89" s="393"/>
      <c r="BG89" s="393"/>
      <c r="BH89" s="393"/>
      <c r="BI89" s="393"/>
      <c r="BJ89" s="393"/>
      <c r="BK89" s="393"/>
      <c r="BL89" s="393"/>
      <c r="BM89" s="393"/>
      <c r="BN89" s="393"/>
      <c r="BO89" s="393"/>
      <c r="BP89" s="394"/>
      <c r="BQ89" s="395" t="str">
        <f>IF(入力シート!$D304="有","①有　　　2無",IF(入力シート!$D304="無","1有　　　②無","1有　　　2無"))</f>
        <v>1有　　　2無</v>
      </c>
      <c r="BR89" s="396"/>
      <c r="BS89" s="396"/>
      <c r="BT89" s="396"/>
      <c r="BU89" s="396"/>
      <c r="BV89" s="396"/>
      <c r="BW89" s="396"/>
      <c r="BX89" s="396"/>
      <c r="BY89" s="396"/>
      <c r="BZ89" s="396"/>
      <c r="CA89" s="396"/>
      <c r="CB89" s="396"/>
      <c r="CC89" s="396"/>
      <c r="CD89" s="396"/>
      <c r="CE89" s="396"/>
      <c r="CF89" s="396"/>
      <c r="CG89" s="396"/>
      <c r="CH89" s="396"/>
      <c r="CI89" s="396"/>
      <c r="CJ89" s="396"/>
      <c r="CK89" s="396"/>
      <c r="CL89" s="396"/>
      <c r="CM89" s="397"/>
    </row>
    <row r="90" spans="1:91" s="2" customFormat="1" ht="17.45" customHeight="1" x14ac:dyDescent="0.15">
      <c r="A90" s="307" t="s">
        <v>87</v>
      </c>
      <c r="B90" s="264"/>
      <c r="C90" s="264"/>
      <c r="D90" s="264"/>
      <c r="E90" s="264"/>
      <c r="F90" s="264"/>
      <c r="G90" s="264"/>
      <c r="H90" s="264"/>
      <c r="I90" s="264"/>
      <c r="J90" s="264"/>
      <c r="K90" s="264"/>
      <c r="L90" s="289"/>
      <c r="M90" s="314" t="s">
        <v>140</v>
      </c>
      <c r="N90" s="314"/>
      <c r="O90" s="314"/>
      <c r="P90" s="314"/>
      <c r="Q90" s="315"/>
      <c r="R90" s="318" t="str">
        <f>IF(入力シート!$D293="","",入力シート!$D293)</f>
        <v/>
      </c>
      <c r="S90" s="295"/>
      <c r="T90" s="295"/>
      <c r="U90" s="295"/>
      <c r="V90" s="295"/>
      <c r="W90" s="320" t="s">
        <v>57</v>
      </c>
      <c r="X90" s="321"/>
      <c r="Y90" s="318" t="str">
        <f>IF(入力シート!$D294="","",入力シート!$D294)</f>
        <v/>
      </c>
      <c r="Z90" s="295"/>
      <c r="AA90" s="295"/>
      <c r="AB90" s="295"/>
      <c r="AC90" s="295"/>
      <c r="AD90" s="320" t="s">
        <v>57</v>
      </c>
      <c r="AE90" s="321"/>
      <c r="AF90" s="307">
        <f>IF(入力シート!$D299="有","①",1)</f>
        <v>1</v>
      </c>
      <c r="AG90" s="264"/>
      <c r="AH90" s="250" t="s">
        <v>214</v>
      </c>
      <c r="AI90" s="250"/>
      <c r="AJ90" s="250"/>
      <c r="AK90" s="250"/>
      <c r="AL90" s="250"/>
      <c r="AM90" s="250"/>
      <c r="AN90" s="250"/>
      <c r="AO90" s="250"/>
      <c r="AP90" s="250"/>
      <c r="AQ90" s="250"/>
      <c r="BC90" s="3"/>
      <c r="BD90" s="133"/>
      <c r="BE90" s="130"/>
      <c r="BF90" s="130"/>
      <c r="BG90" s="130"/>
      <c r="BH90" s="130"/>
      <c r="BI90" s="130"/>
      <c r="BJ90" s="130"/>
      <c r="BK90" s="130"/>
      <c r="BL90" s="130"/>
      <c r="BM90" s="130"/>
      <c r="BN90" s="130"/>
      <c r="BO90" s="130"/>
      <c r="BP90" s="144"/>
      <c r="BQ90" s="14"/>
      <c r="BR90" s="251">
        <f>IF(入力シート!$D306="有","①",1)</f>
        <v>1</v>
      </c>
      <c r="BS90" s="251"/>
      <c r="BT90" s="251" t="s">
        <v>161</v>
      </c>
      <c r="BU90" s="251"/>
      <c r="BV90" s="251"/>
      <c r="BW90" s="251"/>
      <c r="BX90" s="251"/>
      <c r="BY90" s="251"/>
      <c r="BZ90" s="251"/>
      <c r="CA90" s="251"/>
      <c r="CB90" s="251"/>
      <c r="CM90" s="40"/>
    </row>
    <row r="91" spans="1:91" s="2" customFormat="1" ht="17.45" customHeight="1" x14ac:dyDescent="0.15">
      <c r="A91" s="136"/>
      <c r="B91" s="137"/>
      <c r="C91" s="137"/>
      <c r="D91" s="137"/>
      <c r="E91" s="137"/>
      <c r="F91" s="137"/>
      <c r="G91" s="137"/>
      <c r="H91" s="137"/>
      <c r="I91" s="137"/>
      <c r="J91" s="137"/>
      <c r="K91" s="137"/>
      <c r="L91" s="3"/>
      <c r="M91" s="316"/>
      <c r="N91" s="316"/>
      <c r="O91" s="316"/>
      <c r="P91" s="316"/>
      <c r="Q91" s="317"/>
      <c r="R91" s="319"/>
      <c r="S91" s="268"/>
      <c r="T91" s="268"/>
      <c r="U91" s="268"/>
      <c r="V91" s="268"/>
      <c r="W91" s="322"/>
      <c r="X91" s="323"/>
      <c r="Y91" s="319"/>
      <c r="Z91" s="268"/>
      <c r="AA91" s="268"/>
      <c r="AB91" s="268"/>
      <c r="AC91" s="268"/>
      <c r="AD91" s="322"/>
      <c r="AE91" s="323"/>
      <c r="AF91" s="307">
        <f>IF(入力シート!$D300="有","②",2)</f>
        <v>2</v>
      </c>
      <c r="AG91" s="264"/>
      <c r="AH91" s="250" t="s">
        <v>215</v>
      </c>
      <c r="AI91" s="250"/>
      <c r="AJ91" s="250"/>
      <c r="AK91" s="250"/>
      <c r="AL91" s="250"/>
      <c r="AM91" s="250"/>
      <c r="AN91" s="250"/>
      <c r="AO91" s="250"/>
      <c r="BC91" s="123"/>
      <c r="BD91" s="294" t="s">
        <v>142</v>
      </c>
      <c r="BE91" s="250"/>
      <c r="BF91" s="250"/>
      <c r="BG91" s="250"/>
      <c r="BH91" s="250"/>
      <c r="BI91" s="250"/>
      <c r="BJ91" s="250"/>
      <c r="BK91" s="250"/>
      <c r="BL91" s="250"/>
      <c r="BM91" s="250"/>
      <c r="BN91" s="250"/>
      <c r="BO91" s="250"/>
      <c r="BP91" s="361"/>
      <c r="BQ91" s="14"/>
      <c r="BR91" s="251">
        <f>IF(入力シート!$D307="有","②",2)</f>
        <v>2</v>
      </c>
      <c r="BS91" s="251"/>
      <c r="BT91" s="251" t="s">
        <v>143</v>
      </c>
      <c r="BU91" s="251"/>
      <c r="BV91" s="251"/>
      <c r="BW91" s="251"/>
      <c r="BX91" s="251"/>
      <c r="BY91" s="251"/>
      <c r="BZ91" s="251"/>
      <c r="CA91" s="251"/>
      <c r="CB91" s="251"/>
      <c r="CC91" s="251"/>
      <c r="CD91" s="122"/>
      <c r="CE91" s="122"/>
      <c r="CF91" s="122"/>
      <c r="CG91" s="122"/>
      <c r="CH91" s="122"/>
      <c r="CI91" s="122"/>
      <c r="CJ91" s="122"/>
      <c r="CK91" s="122"/>
      <c r="CL91" s="122"/>
      <c r="CM91" s="40"/>
    </row>
    <row r="92" spans="1:91" s="2" customFormat="1" ht="17.45" customHeight="1" x14ac:dyDescent="0.15">
      <c r="A92" s="382" t="str">
        <f>IF(入力シート!$D292="有","①有　　2無",IF(入力シート!$D292="無","1有　　②無","1有　　2無"))</f>
        <v>1有　　2無</v>
      </c>
      <c r="B92" s="383"/>
      <c r="C92" s="383"/>
      <c r="D92" s="383"/>
      <c r="E92" s="383"/>
      <c r="F92" s="383"/>
      <c r="G92" s="383"/>
      <c r="H92" s="383"/>
      <c r="I92" s="383"/>
      <c r="J92" s="383"/>
      <c r="K92" s="383"/>
      <c r="L92" s="384"/>
      <c r="M92" s="314" t="s">
        <v>139</v>
      </c>
      <c r="N92" s="314"/>
      <c r="O92" s="314"/>
      <c r="P92" s="314"/>
      <c r="Q92" s="315"/>
      <c r="R92" s="318" t="str">
        <f>IF(入力シート!$D295="","",入力シート!$D295)</f>
        <v/>
      </c>
      <c r="S92" s="295"/>
      <c r="T92" s="295"/>
      <c r="U92" s="295"/>
      <c r="V92" s="295"/>
      <c r="W92" s="320" t="s">
        <v>61</v>
      </c>
      <c r="X92" s="321"/>
      <c r="Y92" s="318" t="str">
        <f>IF(入力シート!$D297="","",入力シート!$D297)</f>
        <v/>
      </c>
      <c r="Z92" s="295"/>
      <c r="AA92" s="295"/>
      <c r="AB92" s="295"/>
      <c r="AC92" s="295"/>
      <c r="AD92" s="320" t="s">
        <v>61</v>
      </c>
      <c r="AE92" s="321"/>
      <c r="AF92" s="307">
        <f>IF(入力シート!$D301="有","③",3)</f>
        <v>3</v>
      </c>
      <c r="AG92" s="264"/>
      <c r="AH92" s="250" t="s">
        <v>216</v>
      </c>
      <c r="AI92" s="250"/>
      <c r="AJ92" s="250"/>
      <c r="AK92" s="250"/>
      <c r="AL92" s="250"/>
      <c r="AM92" s="250"/>
      <c r="AN92" s="250"/>
      <c r="AO92" s="250"/>
      <c r="AP92" s="250"/>
      <c r="AQ92" s="250"/>
      <c r="AR92" s="250"/>
      <c r="BC92" s="3"/>
      <c r="BD92" s="307" t="str">
        <f>IF(入力シート!$D305="有","①有　2無",IF(入力シート!$D305="無","1有　②無","1有　2無"))</f>
        <v>1有　2無</v>
      </c>
      <c r="BE92" s="264"/>
      <c r="BF92" s="264"/>
      <c r="BG92" s="264"/>
      <c r="BH92" s="264"/>
      <c r="BI92" s="264"/>
      <c r="BJ92" s="264"/>
      <c r="BK92" s="264"/>
      <c r="BL92" s="264"/>
      <c r="BM92" s="264"/>
      <c r="BN92" s="264"/>
      <c r="BO92" s="264"/>
      <c r="BP92" s="289"/>
      <c r="BR92" s="250">
        <f>IF(入力シート!$D308="有","③",3)</f>
        <v>3</v>
      </c>
      <c r="BS92" s="250"/>
      <c r="BT92" s="250" t="s">
        <v>144</v>
      </c>
      <c r="BU92" s="250"/>
      <c r="BV92" s="250"/>
      <c r="BW92" s="250"/>
      <c r="CM92" s="40"/>
    </row>
    <row r="93" spans="1:91" s="2" customFormat="1" ht="17.45" customHeight="1" x14ac:dyDescent="0.15">
      <c r="A93" s="149"/>
      <c r="B93" s="150"/>
      <c r="C93" s="150"/>
      <c r="D93" s="150"/>
      <c r="E93" s="150"/>
      <c r="F93" s="150"/>
      <c r="G93" s="150"/>
      <c r="H93" s="150"/>
      <c r="I93" s="150"/>
      <c r="J93" s="150"/>
      <c r="K93" s="150"/>
      <c r="L93" s="3"/>
      <c r="M93" s="410"/>
      <c r="N93" s="410"/>
      <c r="O93" s="410"/>
      <c r="P93" s="410"/>
      <c r="Q93" s="427"/>
      <c r="R93" s="378"/>
      <c r="S93" s="290"/>
      <c r="T93" s="290"/>
      <c r="U93" s="290"/>
      <c r="V93" s="290"/>
      <c r="W93" s="376"/>
      <c r="X93" s="377"/>
      <c r="Y93" s="378"/>
      <c r="Z93" s="290"/>
      <c r="AA93" s="290"/>
      <c r="AB93" s="290"/>
      <c r="AC93" s="290"/>
      <c r="AD93" s="376"/>
      <c r="AE93" s="377"/>
      <c r="AF93" s="307">
        <f>IF(入力シート!$D302="有","④",4)</f>
        <v>4</v>
      </c>
      <c r="AG93" s="264"/>
      <c r="AH93" s="250" t="s">
        <v>217</v>
      </c>
      <c r="AI93" s="250"/>
      <c r="AJ93" s="250"/>
      <c r="AK93" s="250"/>
      <c r="AL93" s="250"/>
      <c r="AM93" s="250"/>
      <c r="AN93" s="250"/>
      <c r="AO93" s="250"/>
      <c r="BC93" s="3"/>
      <c r="BD93" s="136"/>
      <c r="BE93" s="137"/>
      <c r="BF93" s="137"/>
      <c r="BG93" s="137"/>
      <c r="BH93" s="137"/>
      <c r="BI93" s="137"/>
      <c r="BJ93" s="137"/>
      <c r="BK93" s="137"/>
      <c r="BL93" s="137"/>
      <c r="BM93" s="137"/>
      <c r="BN93" s="137"/>
      <c r="BO93" s="137"/>
      <c r="BP93" s="138"/>
      <c r="BR93" s="250">
        <f>IF(入力シート!$D309="有","④",4)</f>
        <v>4</v>
      </c>
      <c r="BS93" s="250"/>
      <c r="BT93" s="250" t="s">
        <v>145</v>
      </c>
      <c r="BU93" s="250"/>
      <c r="BV93" s="250"/>
      <c r="BW93" s="250"/>
      <c r="BX93" s="250"/>
      <c r="BY93" s="250"/>
      <c r="BZ93" s="250"/>
      <c r="CA93" s="250"/>
      <c r="CB93" s="250"/>
      <c r="CC93" s="250"/>
      <c r="CD93" s="124"/>
      <c r="CE93" s="124"/>
      <c r="CF93" s="124"/>
      <c r="CG93" s="124"/>
      <c r="CH93" s="124"/>
      <c r="CI93" s="124"/>
      <c r="CJ93" s="124"/>
      <c r="CM93" s="40"/>
    </row>
    <row r="94" spans="1:91" s="2" customFormat="1" ht="17.45" customHeight="1" x14ac:dyDescent="0.15">
      <c r="A94" s="6"/>
      <c r="B94" s="16"/>
      <c r="C94" s="16"/>
      <c r="D94" s="16"/>
      <c r="E94" s="16"/>
      <c r="F94" s="16"/>
      <c r="G94" s="16"/>
      <c r="H94" s="16"/>
      <c r="I94" s="16"/>
      <c r="J94" s="16"/>
      <c r="K94" s="16"/>
      <c r="L94" s="7"/>
      <c r="M94" s="316"/>
      <c r="N94" s="316"/>
      <c r="O94" s="316"/>
      <c r="P94" s="316"/>
      <c r="Q94" s="317"/>
      <c r="R94" s="319" t="str">
        <f>IF(入力シート!$D296="","",入力シート!$D296)</f>
        <v/>
      </c>
      <c r="S94" s="268"/>
      <c r="T94" s="268"/>
      <c r="U94" s="268"/>
      <c r="V94" s="268"/>
      <c r="W94" s="322" t="s">
        <v>57</v>
      </c>
      <c r="X94" s="323"/>
      <c r="Y94" s="319" t="str">
        <f>IF(入力シート!$D298="","",入力シート!$D298)</f>
        <v/>
      </c>
      <c r="Z94" s="268"/>
      <c r="AA94" s="268"/>
      <c r="AB94" s="268"/>
      <c r="AC94" s="268"/>
      <c r="AD94" s="322" t="s">
        <v>57</v>
      </c>
      <c r="AE94" s="323"/>
      <c r="AF94" s="307">
        <f>IF(入力シート!$D303="",5,"⑤")</f>
        <v>5</v>
      </c>
      <c r="AG94" s="264"/>
      <c r="AH94" s="339" t="s">
        <v>171</v>
      </c>
      <c r="AI94" s="339"/>
      <c r="AJ94" s="339"/>
      <c r="AK94" s="339"/>
      <c r="AL94" s="339"/>
      <c r="AM94" s="339"/>
      <c r="AN94" s="339"/>
      <c r="AO94" s="252" t="str">
        <f>IF(入力シート!$D303="","",入力シート!$D303)</f>
        <v/>
      </c>
      <c r="AP94" s="252"/>
      <c r="AQ94" s="252"/>
      <c r="AR94" s="252"/>
      <c r="AS94" s="252"/>
      <c r="AT94" s="252"/>
      <c r="AU94" s="252"/>
      <c r="AV94" s="252"/>
      <c r="AW94" s="252"/>
      <c r="AX94" s="252"/>
      <c r="AY94" s="252"/>
      <c r="AZ94" s="252"/>
      <c r="BA94" s="246" t="s">
        <v>179</v>
      </c>
      <c r="BB94" s="246"/>
      <c r="BC94" s="5"/>
      <c r="BD94" s="114"/>
      <c r="BE94" s="115"/>
      <c r="BF94" s="115"/>
      <c r="BG94" s="115"/>
      <c r="BH94" s="16"/>
      <c r="BI94" s="16"/>
      <c r="BJ94" s="16"/>
      <c r="BK94" s="16"/>
      <c r="BL94" s="16"/>
      <c r="BM94" s="16"/>
      <c r="BN94" s="16"/>
      <c r="BO94" s="16"/>
      <c r="BP94" s="7"/>
      <c r="BQ94" s="15"/>
      <c r="BR94" s="392">
        <f>IF(入力シート!$D310="",5,"⑤")</f>
        <v>5</v>
      </c>
      <c r="BS94" s="392"/>
      <c r="BT94" s="339" t="s">
        <v>63</v>
      </c>
      <c r="BU94" s="339"/>
      <c r="BV94" s="339"/>
      <c r="BW94" s="339"/>
      <c r="BX94" s="339"/>
      <c r="BY94" s="339"/>
      <c r="BZ94" s="339"/>
      <c r="CA94" s="252" t="str">
        <f>IF(入力シート!$D310="","",入力シート!$D310)</f>
        <v/>
      </c>
      <c r="CB94" s="252"/>
      <c r="CC94" s="252"/>
      <c r="CD94" s="252"/>
      <c r="CE94" s="252"/>
      <c r="CF94" s="252"/>
      <c r="CG94" s="252"/>
      <c r="CH94" s="252"/>
      <c r="CI94" s="252"/>
      <c r="CJ94" s="252"/>
      <c r="CK94" s="252"/>
      <c r="CL94" s="390" t="s">
        <v>157</v>
      </c>
      <c r="CM94" s="391"/>
    </row>
    <row r="95" spans="1:91" s="37" customFormat="1" ht="17.45" customHeight="1" x14ac:dyDescent="0.15">
      <c r="A95" s="132"/>
      <c r="B95" s="124"/>
      <c r="C95" s="124"/>
      <c r="D95" s="124"/>
      <c r="E95" s="124"/>
      <c r="F95" s="124"/>
      <c r="G95" s="124"/>
      <c r="H95" s="124"/>
      <c r="I95" s="124"/>
      <c r="J95" s="124"/>
      <c r="K95" s="124"/>
      <c r="L95" s="135"/>
      <c r="M95" s="147"/>
      <c r="N95" s="147"/>
      <c r="O95" s="147"/>
      <c r="P95" s="147"/>
      <c r="Q95" s="144"/>
      <c r="R95" s="133"/>
      <c r="S95" s="375">
        <f>IF(入力シート!$D312="有","①",1)</f>
        <v>1</v>
      </c>
      <c r="T95" s="375"/>
      <c r="U95" s="153" t="s">
        <v>147</v>
      </c>
      <c r="V95" s="153"/>
      <c r="W95" s="153"/>
      <c r="X95" s="153"/>
      <c r="Y95" s="153"/>
      <c r="Z95" s="153"/>
      <c r="AA95" s="153"/>
      <c r="AB95" s="153"/>
      <c r="AC95" s="153"/>
      <c r="AD95" s="153"/>
      <c r="AE95" s="153"/>
      <c r="AF95" s="153"/>
      <c r="AG95" s="153"/>
      <c r="AH95" s="153"/>
      <c r="AI95" s="153"/>
      <c r="AJ95" s="153"/>
      <c r="AK95" s="130"/>
      <c r="AL95" s="130"/>
      <c r="AM95" s="130"/>
      <c r="AN95" s="133"/>
      <c r="AO95" s="130"/>
      <c r="AP95" s="130"/>
      <c r="AQ95" s="130"/>
      <c r="AR95" s="130"/>
      <c r="AS95" s="130"/>
      <c r="AT95" s="130"/>
      <c r="AU95" s="130"/>
      <c r="AV95" s="130"/>
      <c r="AW95" s="130"/>
      <c r="AX95" s="130"/>
      <c r="AY95" s="130"/>
      <c r="AZ95" s="130"/>
      <c r="BA95" s="130"/>
      <c r="BB95" s="130"/>
      <c r="BC95" s="144"/>
      <c r="BD95" s="359" t="s">
        <v>177</v>
      </c>
      <c r="BE95" s="344"/>
      <c r="BF95" s="295" t="str">
        <f>IF(入力シート!$D316="","",入力シート!$D316)</f>
        <v/>
      </c>
      <c r="BG95" s="295"/>
      <c r="BH95" s="295"/>
      <c r="BI95" s="295"/>
      <c r="BJ95" s="295"/>
      <c r="BK95" s="295"/>
      <c r="BL95" s="295"/>
      <c r="BM95" s="344" t="s">
        <v>150</v>
      </c>
      <c r="BN95" s="344"/>
      <c r="BO95" s="344"/>
      <c r="BP95" s="344"/>
      <c r="BQ95" s="344"/>
      <c r="BR95" s="344"/>
      <c r="BS95" s="344"/>
      <c r="BT95" s="344"/>
      <c r="BU95" s="295" t="str">
        <f>IF(入力シート!$D317="","",入力シート!$D317)</f>
        <v/>
      </c>
      <c r="BV95" s="295"/>
      <c r="BW95" s="295"/>
      <c r="BX95" s="295"/>
      <c r="BY95" s="295"/>
      <c r="BZ95" s="295"/>
      <c r="CA95" s="295"/>
      <c r="CB95" s="130" t="s">
        <v>151</v>
      </c>
      <c r="CC95" s="130"/>
      <c r="CD95" s="130"/>
      <c r="CE95" s="130"/>
      <c r="CF95" s="130"/>
      <c r="CG95" s="130"/>
      <c r="CH95" s="130"/>
      <c r="CI95" s="41"/>
      <c r="CJ95" s="153"/>
      <c r="CK95" s="130"/>
      <c r="CL95" s="130"/>
      <c r="CM95" s="144"/>
    </row>
    <row r="96" spans="1:91" s="131" customFormat="1" ht="17.45" customHeight="1" x14ac:dyDescent="0.15">
      <c r="A96" s="451" t="s">
        <v>146</v>
      </c>
      <c r="B96" s="251"/>
      <c r="C96" s="251"/>
      <c r="D96" s="251"/>
      <c r="E96" s="251"/>
      <c r="F96" s="251"/>
      <c r="G96" s="251"/>
      <c r="H96" s="251"/>
      <c r="I96" s="251"/>
      <c r="J96" s="251"/>
      <c r="K96" s="251"/>
      <c r="L96" s="251"/>
      <c r="M96" s="251"/>
      <c r="N96" s="251"/>
      <c r="O96" s="251"/>
      <c r="P96" s="251"/>
      <c r="Q96" s="452"/>
      <c r="R96" s="132"/>
      <c r="S96" s="251">
        <f>IF(入力シート!$D313="有","②",2)</f>
        <v>2</v>
      </c>
      <c r="T96" s="251"/>
      <c r="U96" s="122" t="s">
        <v>148</v>
      </c>
      <c r="V96" s="122"/>
      <c r="W96" s="122"/>
      <c r="X96" s="122"/>
      <c r="Y96" s="122"/>
      <c r="Z96" s="122"/>
      <c r="AA96" s="122"/>
      <c r="AB96" s="122"/>
      <c r="AC96" s="122"/>
      <c r="AD96" s="122"/>
      <c r="AE96" s="122"/>
      <c r="AF96" s="122"/>
      <c r="AG96" s="122"/>
      <c r="AH96" s="122"/>
      <c r="AI96" s="122"/>
      <c r="AJ96" s="122"/>
      <c r="AK96" s="124"/>
      <c r="AL96" s="124"/>
      <c r="AM96" s="124"/>
      <c r="AN96" s="307" t="s">
        <v>149</v>
      </c>
      <c r="AO96" s="264"/>
      <c r="AP96" s="264"/>
      <c r="AQ96" s="264"/>
      <c r="AR96" s="264"/>
      <c r="AS96" s="264"/>
      <c r="AT96" s="264"/>
      <c r="AU96" s="264"/>
      <c r="AV96" s="264"/>
      <c r="AW96" s="264"/>
      <c r="AX96" s="264"/>
      <c r="AY96" s="264"/>
      <c r="AZ96" s="264"/>
      <c r="BA96" s="264"/>
      <c r="BB96" s="264"/>
      <c r="BC96" s="289"/>
      <c r="BD96" s="132" t="s">
        <v>152</v>
      </c>
      <c r="BE96" s="124"/>
      <c r="BF96" s="124"/>
      <c r="BG96" s="124"/>
      <c r="BH96" s="124"/>
      <c r="BI96" s="124"/>
      <c r="BJ96" s="124"/>
      <c r="BK96" s="250" t="str">
        <f>IF(入力シート!$D318="有","①有　　2 無",IF(入力シート!$D318="無","1 有　　②無","1 有　　2 無"))</f>
        <v>1 有　　2 無</v>
      </c>
      <c r="BL96" s="250"/>
      <c r="BM96" s="250"/>
      <c r="BN96" s="250"/>
      <c r="BO96" s="250"/>
      <c r="BP96" s="250"/>
      <c r="BQ96" s="250"/>
      <c r="BR96" s="250"/>
      <c r="BS96" s="250"/>
      <c r="BT96" s="250"/>
      <c r="BU96" s="250"/>
      <c r="BV96" s="250"/>
      <c r="BW96" s="250"/>
      <c r="BX96" s="250"/>
      <c r="BY96" s="189"/>
      <c r="BZ96" s="189"/>
      <c r="CA96" s="189"/>
      <c r="CB96" s="189"/>
      <c r="CC96" s="189"/>
      <c r="CD96" s="189"/>
      <c r="CE96" s="189"/>
      <c r="CF96" s="124"/>
      <c r="CG96" s="124"/>
      <c r="CH96" s="124"/>
      <c r="CI96" s="122"/>
      <c r="CJ96" s="124"/>
      <c r="CK96" s="124"/>
      <c r="CL96" s="124"/>
      <c r="CM96" s="143"/>
    </row>
    <row r="97" spans="1:91" s="131" customFormat="1" ht="17.45" customHeight="1" x14ac:dyDescent="0.15">
      <c r="A97" s="382" t="str">
        <f>IF(入力シート!$D311="有","①有　  2無",IF(入力シート!$D311="無","1有　  ②無","1有　  2無"))</f>
        <v>1有　  2無</v>
      </c>
      <c r="B97" s="383"/>
      <c r="C97" s="383"/>
      <c r="D97" s="383"/>
      <c r="E97" s="383"/>
      <c r="F97" s="383"/>
      <c r="G97" s="383"/>
      <c r="H97" s="383"/>
      <c r="I97" s="383"/>
      <c r="J97" s="383"/>
      <c r="K97" s="383"/>
      <c r="L97" s="383"/>
      <c r="M97" s="383"/>
      <c r="N97" s="383"/>
      <c r="O97" s="383"/>
      <c r="P97" s="383"/>
      <c r="Q97" s="384"/>
      <c r="R97" s="132"/>
      <c r="S97" s="251">
        <f>IF(入力シート!$D314="",3,"③")</f>
        <v>3</v>
      </c>
      <c r="T97" s="251"/>
      <c r="U97" s="122" t="s">
        <v>105</v>
      </c>
      <c r="V97" s="122"/>
      <c r="W97" s="122"/>
      <c r="X97" s="122"/>
      <c r="Y97" s="122"/>
      <c r="Z97" s="122"/>
      <c r="AA97" s="122"/>
      <c r="AB97" s="190"/>
      <c r="AC97" s="190"/>
      <c r="AD97" s="190"/>
      <c r="AE97" s="190"/>
      <c r="AF97" s="190"/>
      <c r="AG97" s="190"/>
      <c r="AH97" s="190"/>
      <c r="AI97" s="190"/>
      <c r="AJ97" s="190"/>
      <c r="AK97" s="190"/>
      <c r="AL97" s="124"/>
      <c r="AM97" s="124"/>
      <c r="AN97" s="382" t="str">
        <f>IF(入力シート!$D315="有","①有　  2無",IF(入力シート!$D315="無","1有　  ②無","1有　  2無"))</f>
        <v>1有　  2無</v>
      </c>
      <c r="AO97" s="383"/>
      <c r="AP97" s="383"/>
      <c r="AQ97" s="383"/>
      <c r="AR97" s="383"/>
      <c r="AS97" s="383"/>
      <c r="AT97" s="383"/>
      <c r="AU97" s="383"/>
      <c r="AV97" s="383"/>
      <c r="AW97" s="383"/>
      <c r="AX97" s="383"/>
      <c r="AY97" s="383"/>
      <c r="AZ97" s="383"/>
      <c r="BA97" s="383"/>
      <c r="BB97" s="383"/>
      <c r="BC97" s="384"/>
      <c r="BD97" s="121" t="s">
        <v>153</v>
      </c>
      <c r="BE97" s="122"/>
      <c r="BF97" s="122"/>
      <c r="BG97" s="122"/>
      <c r="BH97" s="122"/>
      <c r="BI97" s="122"/>
      <c r="BJ97" s="122"/>
      <c r="BK97" s="264">
        <f>IF(入力シート!$D319="有","①",1)</f>
        <v>1</v>
      </c>
      <c r="BL97" s="264"/>
      <c r="BM97" s="274" t="s">
        <v>154</v>
      </c>
      <c r="BN97" s="274"/>
      <c r="BO97" s="274"/>
      <c r="BP97" s="274"/>
      <c r="BQ97" s="274"/>
      <c r="BR97" s="274"/>
      <c r="BS97" s="191"/>
      <c r="BT97" s="264">
        <f>IF(入力シート!$D320="有","②",2)</f>
        <v>2</v>
      </c>
      <c r="BU97" s="264"/>
      <c r="BV97" s="267" t="s">
        <v>155</v>
      </c>
      <c r="BW97" s="267"/>
      <c r="BX97" s="267"/>
      <c r="BY97" s="267"/>
      <c r="BZ97" s="267"/>
      <c r="CA97" s="267"/>
      <c r="CB97" s="267"/>
      <c r="CC97" s="267"/>
      <c r="CD97" s="267"/>
      <c r="CE97" s="191"/>
      <c r="CF97" s="191"/>
      <c r="CG97" s="191"/>
      <c r="CH97" s="191"/>
      <c r="CI97" s="191"/>
      <c r="CJ97" s="14"/>
      <c r="CK97" s="14"/>
      <c r="CL97" s="14"/>
      <c r="CM97" s="143"/>
    </row>
    <row r="98" spans="1:91" s="131" customFormat="1" ht="17.45" customHeight="1" x14ac:dyDescent="0.15">
      <c r="A98" s="19"/>
      <c r="B98" s="125"/>
      <c r="C98" s="125"/>
      <c r="D98" s="125"/>
      <c r="E98" s="125"/>
      <c r="F98" s="125"/>
      <c r="G98" s="125"/>
      <c r="H98" s="125"/>
      <c r="I98" s="125"/>
      <c r="J98" s="125"/>
      <c r="K98" s="125"/>
      <c r="L98" s="125"/>
      <c r="M98" s="125"/>
      <c r="N98" s="125"/>
      <c r="O98" s="125"/>
      <c r="P98" s="125"/>
      <c r="Q98" s="20"/>
      <c r="R98" s="19"/>
      <c r="S98" s="256" t="s">
        <v>582</v>
      </c>
      <c r="T98" s="256"/>
      <c r="U98" s="273" t="str">
        <f>IF(入力シート!$D$314="","",入力シート!$D$314)</f>
        <v/>
      </c>
      <c r="V98" s="273"/>
      <c r="W98" s="273"/>
      <c r="X98" s="273"/>
      <c r="Y98" s="273"/>
      <c r="Z98" s="273"/>
      <c r="AA98" s="273"/>
      <c r="AB98" s="273"/>
      <c r="AC98" s="273"/>
      <c r="AD98" s="273"/>
      <c r="AE98" s="273"/>
      <c r="AF98" s="273"/>
      <c r="AG98" s="273"/>
      <c r="AH98" s="273"/>
      <c r="AI98" s="273"/>
      <c r="AJ98" s="273"/>
      <c r="AK98" s="273"/>
      <c r="AL98" s="256" t="s">
        <v>157</v>
      </c>
      <c r="AM98" s="272"/>
      <c r="AN98" s="19"/>
      <c r="AO98" s="125"/>
      <c r="AP98" s="125"/>
      <c r="AQ98" s="125"/>
      <c r="AR98" s="125"/>
      <c r="AS98" s="125"/>
      <c r="AT98" s="125"/>
      <c r="AU98" s="125"/>
      <c r="AV98" s="125"/>
      <c r="AW98" s="125"/>
      <c r="AX98" s="125"/>
      <c r="AY98" s="125"/>
      <c r="AZ98" s="125"/>
      <c r="BA98" s="125"/>
      <c r="BB98" s="125"/>
      <c r="BC98" s="20"/>
      <c r="BD98" s="19"/>
      <c r="BE98" s="125"/>
      <c r="BF98" s="125"/>
      <c r="BG98" s="125"/>
      <c r="BH98" s="125"/>
      <c r="BI98" s="125"/>
      <c r="BJ98" s="125"/>
      <c r="BK98" s="256">
        <f>IF(入力シート!$D321="",3,"③")</f>
        <v>3</v>
      </c>
      <c r="BL98" s="256"/>
      <c r="BM98" s="256" t="s">
        <v>63</v>
      </c>
      <c r="BN98" s="256"/>
      <c r="BO98" s="256"/>
      <c r="BP98" s="256"/>
      <c r="BQ98" s="256"/>
      <c r="BR98" s="256"/>
      <c r="BS98" s="268" t="str">
        <f>IF(入力シート!$D321="","",入力シート!$D321)</f>
        <v/>
      </c>
      <c r="BT98" s="268"/>
      <c r="BU98" s="268"/>
      <c r="BV98" s="268"/>
      <c r="BW98" s="268"/>
      <c r="BX98" s="268"/>
      <c r="BY98" s="268"/>
      <c r="BZ98" s="268"/>
      <c r="CA98" s="268"/>
      <c r="CB98" s="268"/>
      <c r="CC98" s="268"/>
      <c r="CD98" s="268"/>
      <c r="CE98" s="268"/>
      <c r="CF98" s="268"/>
      <c r="CG98" s="268"/>
      <c r="CH98" s="268"/>
      <c r="CI98" s="268"/>
      <c r="CJ98" s="268"/>
      <c r="CK98" s="256" t="s">
        <v>157</v>
      </c>
      <c r="CL98" s="256"/>
      <c r="CM98" s="20"/>
    </row>
    <row r="99" spans="1:91" ht="18" customHeight="1" x14ac:dyDescent="0.15">
      <c r="A99" s="357" t="s">
        <v>51</v>
      </c>
      <c r="B99" s="297"/>
      <c r="C99" s="297"/>
      <c r="D99" s="297"/>
      <c r="E99" s="297"/>
      <c r="F99" s="297"/>
      <c r="G99" s="297"/>
      <c r="H99" s="297"/>
      <c r="I99" s="297"/>
      <c r="J99" s="297"/>
      <c r="K99" s="297"/>
      <c r="L99" s="297"/>
      <c r="M99" s="297"/>
      <c r="N99" s="297"/>
      <c r="O99" s="297"/>
      <c r="P99" s="297"/>
      <c r="Q99" s="298"/>
      <c r="R99" s="29" t="s">
        <v>218</v>
      </c>
      <c r="S99" s="28"/>
      <c r="T99" s="28"/>
      <c r="U99" s="28"/>
      <c r="V99" s="28"/>
      <c r="W99" s="28"/>
      <c r="X99" s="255" t="str">
        <f>IF(入力シート!$D322="","",入力シート!$D322)</f>
        <v/>
      </c>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t="s">
        <v>584</v>
      </c>
      <c r="AX99" s="255"/>
      <c r="AY99" s="255"/>
      <c r="AZ99" s="255"/>
      <c r="BA99" s="253" t="str">
        <f>IF(入力シート!$D323="","",入力シート!$D323)</f>
        <v/>
      </c>
      <c r="BB99" s="253"/>
      <c r="BC99" s="253"/>
      <c r="BD99" s="253"/>
      <c r="BE99" s="253"/>
      <c r="BF99" s="253"/>
      <c r="BG99" s="253"/>
      <c r="BH99" s="253"/>
      <c r="BI99" s="253"/>
      <c r="BJ99" s="253"/>
      <c r="BK99" s="253"/>
      <c r="BL99" s="253"/>
      <c r="BM99" s="253"/>
      <c r="BN99" s="253"/>
      <c r="BO99" s="255" t="s">
        <v>583</v>
      </c>
      <c r="BP99" s="255"/>
      <c r="BQ99" s="255"/>
      <c r="BR99" s="255"/>
      <c r="BS99" s="253" t="str">
        <f>IF(入力シート!$D324="","",入力シート!$D324)</f>
        <v/>
      </c>
      <c r="BT99" s="253"/>
      <c r="BU99" s="253"/>
      <c r="BV99" s="253"/>
      <c r="BW99" s="253"/>
      <c r="BX99" s="253"/>
      <c r="BY99" s="253"/>
      <c r="BZ99" s="253"/>
      <c r="CA99" s="253"/>
      <c r="CB99" s="253"/>
      <c r="CC99" s="253"/>
      <c r="CD99" s="253"/>
      <c r="CE99" s="253"/>
      <c r="CF99" s="253"/>
      <c r="CG99" s="253"/>
      <c r="CH99" s="253"/>
      <c r="CI99" s="253"/>
      <c r="CJ99" s="253"/>
      <c r="CK99" s="253"/>
      <c r="CL99" s="253"/>
      <c r="CM99" s="254"/>
    </row>
    <row r="100" spans="1:91" ht="17.45" customHeight="1" x14ac:dyDescent="0.15">
      <c r="A100" s="299"/>
      <c r="B100" s="300"/>
      <c r="C100" s="300"/>
      <c r="D100" s="300"/>
      <c r="E100" s="300"/>
      <c r="F100" s="300"/>
      <c r="G100" s="300"/>
      <c r="H100" s="300"/>
      <c r="I100" s="300"/>
      <c r="J100" s="300"/>
      <c r="K100" s="300"/>
      <c r="L100" s="300"/>
      <c r="M100" s="300"/>
      <c r="N100" s="300"/>
      <c r="O100" s="300"/>
      <c r="P100" s="300"/>
      <c r="Q100" s="301"/>
      <c r="R100" s="132" t="s">
        <v>508</v>
      </c>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c r="BY100" s="124"/>
      <c r="BZ100" s="124"/>
      <c r="CA100" s="124"/>
      <c r="CB100" s="124"/>
      <c r="CC100" s="124"/>
      <c r="CD100" s="124"/>
      <c r="CE100" s="124"/>
      <c r="CF100" s="124"/>
      <c r="CG100" s="124"/>
      <c r="CH100" s="124"/>
      <c r="CI100" s="124"/>
      <c r="CJ100" s="124"/>
      <c r="CK100" s="124"/>
      <c r="CL100" s="124"/>
      <c r="CM100" s="143"/>
    </row>
    <row r="101" spans="1:91" ht="17.45" customHeight="1" x14ac:dyDescent="0.15">
      <c r="A101" s="302"/>
      <c r="B101" s="303"/>
      <c r="C101" s="303"/>
      <c r="D101" s="303"/>
      <c r="E101" s="303"/>
      <c r="F101" s="303"/>
      <c r="G101" s="303"/>
      <c r="H101" s="303"/>
      <c r="I101" s="303"/>
      <c r="J101" s="303"/>
      <c r="K101" s="303"/>
      <c r="L101" s="303"/>
      <c r="M101" s="303"/>
      <c r="N101" s="303"/>
      <c r="O101" s="303"/>
      <c r="P101" s="303"/>
      <c r="Q101" s="304"/>
      <c r="R101" s="458" t="str">
        <f>ASC(IF(入力シート!$D325="","",入力シート!$D325))</f>
        <v/>
      </c>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2"/>
      <c r="BA101" s="252"/>
      <c r="BB101" s="252"/>
      <c r="BC101" s="252"/>
      <c r="BD101" s="252"/>
      <c r="BE101" s="252"/>
      <c r="BF101" s="252"/>
      <c r="BG101" s="252"/>
      <c r="BH101" s="252"/>
      <c r="BI101" s="252"/>
      <c r="BJ101" s="252"/>
      <c r="BK101" s="252"/>
      <c r="BL101" s="252"/>
      <c r="BM101" s="252"/>
      <c r="BN101" s="252"/>
      <c r="BO101" s="252"/>
      <c r="BP101" s="252"/>
      <c r="BQ101" s="252"/>
      <c r="BR101" s="252"/>
      <c r="BS101" s="252"/>
      <c r="BT101" s="252"/>
      <c r="BU101" s="252"/>
      <c r="BV101" s="252"/>
      <c r="BW101" s="252"/>
      <c r="BX101" s="252"/>
      <c r="BY101" s="252"/>
      <c r="BZ101" s="252"/>
      <c r="CA101" s="252"/>
      <c r="CB101" s="252"/>
      <c r="CC101" s="252"/>
      <c r="CD101" s="252"/>
      <c r="CE101" s="252"/>
      <c r="CF101" s="252"/>
      <c r="CG101" s="252"/>
      <c r="CH101" s="252"/>
      <c r="CI101" s="252"/>
      <c r="CJ101" s="252"/>
      <c r="CK101" s="252"/>
      <c r="CL101" s="252"/>
      <c r="CM101" s="459"/>
    </row>
    <row r="102" spans="1:91" ht="16.5" customHeight="1" x14ac:dyDescent="0.15">
      <c r="A102" s="131" t="s">
        <v>52</v>
      </c>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BG102" s="13" t="s">
        <v>588</v>
      </c>
    </row>
  </sheetData>
  <mergeCells count="589">
    <mergeCell ref="E83:U83"/>
    <mergeCell ref="E82:U82"/>
    <mergeCell ref="BR82:CB82"/>
    <mergeCell ref="CC82:CM82"/>
    <mergeCell ref="BR77:CB77"/>
    <mergeCell ref="H75:U75"/>
    <mergeCell ref="E73:U73"/>
    <mergeCell ref="H68:U68"/>
    <mergeCell ref="CC68:CM68"/>
    <mergeCell ref="AI80:BF80"/>
    <mergeCell ref="V75:AA75"/>
    <mergeCell ref="CC78:CM78"/>
    <mergeCell ref="E74:G76"/>
    <mergeCell ref="E80:U80"/>
    <mergeCell ref="E78:U78"/>
    <mergeCell ref="H70:U70"/>
    <mergeCell ref="H69:U69"/>
    <mergeCell ref="BR70:CB70"/>
    <mergeCell ref="CC70:CM70"/>
    <mergeCell ref="BG71:BQ71"/>
    <mergeCell ref="BR71:CB71"/>
    <mergeCell ref="CC71:CM71"/>
    <mergeCell ref="AI71:BF71"/>
    <mergeCell ref="CC67:CM67"/>
    <mergeCell ref="BR67:CB67"/>
    <mergeCell ref="V68:AA68"/>
    <mergeCell ref="V69:AA69"/>
    <mergeCell ref="V70:AA70"/>
    <mergeCell ref="V71:AA71"/>
    <mergeCell ref="V72:AA72"/>
    <mergeCell ref="V73:AA73"/>
    <mergeCell ref="V74:AA74"/>
    <mergeCell ref="BG67:BQ67"/>
    <mergeCell ref="V67:AD67"/>
    <mergeCell ref="AE67:AH85"/>
    <mergeCell ref="AI67:BF67"/>
    <mergeCell ref="BR73:CB73"/>
    <mergeCell ref="CC83:CM83"/>
    <mergeCell ref="V78:AA78"/>
    <mergeCell ref="BG80:BQ80"/>
    <mergeCell ref="BR68:CB68"/>
    <mergeCell ref="BG68:BQ68"/>
    <mergeCell ref="AI68:BF68"/>
    <mergeCell ref="BG69:BQ69"/>
    <mergeCell ref="BR69:CB69"/>
    <mergeCell ref="CC69:CM69"/>
    <mergeCell ref="BG70:BQ70"/>
    <mergeCell ref="BA65:BB65"/>
    <mergeCell ref="BI65:BJ65"/>
    <mergeCell ref="A90:L90"/>
    <mergeCell ref="E67:U67"/>
    <mergeCell ref="M92:Q94"/>
    <mergeCell ref="A97:Q97"/>
    <mergeCell ref="A99:Q101"/>
    <mergeCell ref="R101:CM101"/>
    <mergeCell ref="E79:U79"/>
    <mergeCell ref="E72:U72"/>
    <mergeCell ref="E71:U71"/>
    <mergeCell ref="H76:U76"/>
    <mergeCell ref="H74:U74"/>
    <mergeCell ref="AI77:BF77"/>
    <mergeCell ref="AI76:BF76"/>
    <mergeCell ref="AI74:BF74"/>
    <mergeCell ref="V76:AA76"/>
    <mergeCell ref="V77:AA77"/>
    <mergeCell ref="E77:U77"/>
    <mergeCell ref="R94:V94"/>
    <mergeCell ref="CC77:CM77"/>
    <mergeCell ref="BR78:CB78"/>
    <mergeCell ref="BG83:BQ83"/>
    <mergeCell ref="BR75:CB75"/>
    <mergeCell ref="BR80:CB80"/>
    <mergeCell ref="A96:Q96"/>
    <mergeCell ref="E84:U84"/>
    <mergeCell ref="AI84:AK84"/>
    <mergeCell ref="AI83:AK83"/>
    <mergeCell ref="AL83:BF83"/>
    <mergeCell ref="AL84:BF84"/>
    <mergeCell ref="AI81:BF81"/>
    <mergeCell ref="E85:U85"/>
    <mergeCell ref="BR83:CB83"/>
    <mergeCell ref="S96:T96"/>
    <mergeCell ref="AO88:AP88"/>
    <mergeCell ref="S87:T87"/>
    <mergeCell ref="AD87:AE87"/>
    <mergeCell ref="AO87:AP87"/>
    <mergeCell ref="A92:L92"/>
    <mergeCell ref="A88:Q88"/>
    <mergeCell ref="A86:Q86"/>
    <mergeCell ref="A87:Q87"/>
    <mergeCell ref="A67:D85"/>
    <mergeCell ref="E81:U81"/>
    <mergeCell ref="V85:AA85"/>
    <mergeCell ref="BG73:BQ73"/>
    <mergeCell ref="E68:G70"/>
    <mergeCell ref="BY62:CJ62"/>
    <mergeCell ref="Y58:AJ58"/>
    <mergeCell ref="CC52:CJ52"/>
    <mergeCell ref="CK52:CM52"/>
    <mergeCell ref="BG81:BQ81"/>
    <mergeCell ref="BG77:BQ77"/>
    <mergeCell ref="BG78:BQ78"/>
    <mergeCell ref="BG79:BQ79"/>
    <mergeCell ref="BG74:BQ74"/>
    <mergeCell ref="BG75:BQ75"/>
    <mergeCell ref="CC80:CM80"/>
    <mergeCell ref="CC75:CM75"/>
    <mergeCell ref="BG76:BQ76"/>
    <mergeCell ref="BR76:CB76"/>
    <mergeCell ref="CC76:CM76"/>
    <mergeCell ref="BR74:CB74"/>
    <mergeCell ref="BR79:CB79"/>
    <mergeCell ref="CC79:CM79"/>
    <mergeCell ref="CC74:CM74"/>
    <mergeCell ref="BG72:BQ72"/>
    <mergeCell ref="BR72:CB72"/>
    <mergeCell ref="CC73:CM73"/>
    <mergeCell ref="AI78:BF78"/>
    <mergeCell ref="BR62:BX62"/>
    <mergeCell ref="A1:CM1"/>
    <mergeCell ref="AC6:AM6"/>
    <mergeCell ref="AC7:AM7"/>
    <mergeCell ref="A10:J10"/>
    <mergeCell ref="AC8:AM8"/>
    <mergeCell ref="B9:CM9"/>
    <mergeCell ref="A2:CM2"/>
    <mergeCell ref="A3:CM3"/>
    <mergeCell ref="AN6:CM6"/>
    <mergeCell ref="AN7:CM7"/>
    <mergeCell ref="AN8:AS8"/>
    <mergeCell ref="AT8:BH8"/>
    <mergeCell ref="BO8:CM8"/>
    <mergeCell ref="BI8:BN8"/>
    <mergeCell ref="K10:AM10"/>
    <mergeCell ref="AN10:BT10"/>
    <mergeCell ref="BU10:CM10"/>
    <mergeCell ref="BN4:CH4"/>
    <mergeCell ref="AP39:AQ40"/>
    <mergeCell ref="AP37:AQ38"/>
    <mergeCell ref="CH39:CM39"/>
    <mergeCell ref="AX40:BC40"/>
    <mergeCell ref="BD40:BI40"/>
    <mergeCell ref="BJ40:BO40"/>
    <mergeCell ref="BP40:BU40"/>
    <mergeCell ref="BV40:CA40"/>
    <mergeCell ref="CB40:CG40"/>
    <mergeCell ref="CH40:CM40"/>
    <mergeCell ref="BJ38:BO38"/>
    <mergeCell ref="BP38:BU38"/>
    <mergeCell ref="BV38:CA38"/>
    <mergeCell ref="CB38:CG38"/>
    <mergeCell ref="CH38:CM38"/>
    <mergeCell ref="BJ37:BO37"/>
    <mergeCell ref="BJ39:BO39"/>
    <mergeCell ref="BP39:BU39"/>
    <mergeCell ref="BV39:CA39"/>
    <mergeCell ref="CB39:CG39"/>
    <mergeCell ref="S38:AB38"/>
    <mergeCell ref="S40:AB40"/>
    <mergeCell ref="A25:Q31"/>
    <mergeCell ref="R25:Z31"/>
    <mergeCell ref="AL31:AM31"/>
    <mergeCell ref="AN31:AW31"/>
    <mergeCell ref="AY31:AZ31"/>
    <mergeCell ref="BD35:BI36"/>
    <mergeCell ref="AX35:BC36"/>
    <mergeCell ref="AX38:BC38"/>
    <mergeCell ref="P39:Q39"/>
    <mergeCell ref="P37:Q37"/>
    <mergeCell ref="AG35:AO36"/>
    <mergeCell ref="AX39:BC39"/>
    <mergeCell ref="BD39:BI39"/>
    <mergeCell ref="BD37:BI37"/>
    <mergeCell ref="AX37:BC37"/>
    <mergeCell ref="BD38:BI38"/>
    <mergeCell ref="A37:O40"/>
    <mergeCell ref="AG37:AO40"/>
    <mergeCell ref="A32:AO34"/>
    <mergeCell ref="AP32:AW36"/>
    <mergeCell ref="AX32:CM34"/>
    <mergeCell ref="A35:O36"/>
    <mergeCell ref="A22:Z22"/>
    <mergeCell ref="AA25:AC29"/>
    <mergeCell ref="BA31:BE31"/>
    <mergeCell ref="AY30:BC30"/>
    <mergeCell ref="BE30:BF30"/>
    <mergeCell ref="BG30:BI30"/>
    <mergeCell ref="A20:Z21"/>
    <mergeCell ref="AL21:AM21"/>
    <mergeCell ref="AN21:AT21"/>
    <mergeCell ref="AU21:BJ21"/>
    <mergeCell ref="AL23:AM23"/>
    <mergeCell ref="AL24:AM24"/>
    <mergeCell ref="AN24:AW24"/>
    <mergeCell ref="AN23:CA23"/>
    <mergeCell ref="AY24:AZ24"/>
    <mergeCell ref="AA30:AJ30"/>
    <mergeCell ref="AL30:AM30"/>
    <mergeCell ref="BL28:BQ28"/>
    <mergeCell ref="CA30:CH30"/>
    <mergeCell ref="BG31:BH31"/>
    <mergeCell ref="BN21:BR21"/>
    <mergeCell ref="BS21:CD21"/>
    <mergeCell ref="AT28:AX28"/>
    <mergeCell ref="AY28:BK28"/>
    <mergeCell ref="CB19:CG19"/>
    <mergeCell ref="AL20:AM20"/>
    <mergeCell ref="CE21:CG21"/>
    <mergeCell ref="AA18:AJ18"/>
    <mergeCell ref="AA19:AJ19"/>
    <mergeCell ref="AA22:AJ22"/>
    <mergeCell ref="AM18:AW18"/>
    <mergeCell ref="AL19:AM19"/>
    <mergeCell ref="AN19:AS19"/>
    <mergeCell ref="AN22:CA22"/>
    <mergeCell ref="BZ19:CA19"/>
    <mergeCell ref="AL22:AM22"/>
    <mergeCell ref="AV19:AW19"/>
    <mergeCell ref="AT19:AU19"/>
    <mergeCell ref="BK19:BL19"/>
    <mergeCell ref="BM19:BV19"/>
    <mergeCell ref="AN20:BA20"/>
    <mergeCell ref="BC20:BD20"/>
    <mergeCell ref="BE20:BI20"/>
    <mergeCell ref="BK20:BL20"/>
    <mergeCell ref="BM20:BY20"/>
    <mergeCell ref="A15:Z15"/>
    <mergeCell ref="A16:Z16"/>
    <mergeCell ref="A17:V17"/>
    <mergeCell ref="BP15:CM15"/>
    <mergeCell ref="AR16:AV16"/>
    <mergeCell ref="AW16:BL16"/>
    <mergeCell ref="BM16:BQ16"/>
    <mergeCell ref="BR16:CM16"/>
    <mergeCell ref="AJ17:CM17"/>
    <mergeCell ref="AA17:AI17"/>
    <mergeCell ref="AA14:AI16"/>
    <mergeCell ref="AJ15:AQ16"/>
    <mergeCell ref="AR15:AW15"/>
    <mergeCell ref="AX15:BI15"/>
    <mergeCell ref="BJ15:BO15"/>
    <mergeCell ref="AJ14:BR14"/>
    <mergeCell ref="BS14:CG14"/>
    <mergeCell ref="AI69:BF69"/>
    <mergeCell ref="AI70:BF70"/>
    <mergeCell ref="CC72:CM72"/>
    <mergeCell ref="CL94:CM94"/>
    <mergeCell ref="R89:X89"/>
    <mergeCell ref="Y89:AE89"/>
    <mergeCell ref="BR94:BS94"/>
    <mergeCell ref="BR92:BS92"/>
    <mergeCell ref="BR93:BS93"/>
    <mergeCell ref="BD92:BP92"/>
    <mergeCell ref="AF92:AG92"/>
    <mergeCell ref="AF93:AG93"/>
    <mergeCell ref="AH90:AQ90"/>
    <mergeCell ref="AH91:AO91"/>
    <mergeCell ref="AD94:AE94"/>
    <mergeCell ref="BD89:BP89"/>
    <mergeCell ref="BD91:BP91"/>
    <mergeCell ref="BR90:BS90"/>
    <mergeCell ref="BT90:CB90"/>
    <mergeCell ref="BR91:BS91"/>
    <mergeCell ref="BQ89:CM89"/>
    <mergeCell ref="AF89:BC89"/>
    <mergeCell ref="AO94:AZ94"/>
    <mergeCell ref="S88:T88"/>
    <mergeCell ref="V83:AA83"/>
    <mergeCell ref="AI73:BF73"/>
    <mergeCell ref="S97:T97"/>
    <mergeCell ref="BM95:BT95"/>
    <mergeCell ref="BD95:BE95"/>
    <mergeCell ref="W92:X93"/>
    <mergeCell ref="AN96:BC96"/>
    <mergeCell ref="AN97:BC97"/>
    <mergeCell ref="AF94:AG94"/>
    <mergeCell ref="BF95:BL95"/>
    <mergeCell ref="BT92:BW92"/>
    <mergeCell ref="BT93:CC93"/>
    <mergeCell ref="BT94:BZ94"/>
    <mergeCell ref="AI79:BF79"/>
    <mergeCell ref="BI86:BW86"/>
    <mergeCell ref="AX88:BX88"/>
    <mergeCell ref="W86:AV86"/>
    <mergeCell ref="BG84:BQ84"/>
    <mergeCell ref="BR84:CB84"/>
    <mergeCell ref="CC84:CM84"/>
    <mergeCell ref="BR81:CB81"/>
    <mergeCell ref="CC81:CM81"/>
    <mergeCell ref="BG82:BQ82"/>
    <mergeCell ref="BU95:CA95"/>
    <mergeCell ref="BA94:BB94"/>
    <mergeCell ref="W94:X94"/>
    <mergeCell ref="AH92:AR92"/>
    <mergeCell ref="AH93:AO93"/>
    <mergeCell ref="AH94:AN94"/>
    <mergeCell ref="S95:T95"/>
    <mergeCell ref="AD92:AE93"/>
    <mergeCell ref="R92:V93"/>
    <mergeCell ref="Y92:AC93"/>
    <mergeCell ref="Y94:AC94"/>
    <mergeCell ref="CA94:CK94"/>
    <mergeCell ref="P35:AF36"/>
    <mergeCell ref="CH37:CM37"/>
    <mergeCell ref="CB37:CG37"/>
    <mergeCell ref="AN30:AU30"/>
    <mergeCell ref="AW30:AX30"/>
    <mergeCell ref="BM30:BP30"/>
    <mergeCell ref="BR30:BS30"/>
    <mergeCell ref="BT30:BW30"/>
    <mergeCell ref="BY30:BZ30"/>
    <mergeCell ref="CH35:CM36"/>
    <mergeCell ref="CB35:CG36"/>
    <mergeCell ref="BV35:CA36"/>
    <mergeCell ref="BP35:BU36"/>
    <mergeCell ref="BR41:CB41"/>
    <mergeCell ref="CC41:CM41"/>
    <mergeCell ref="BG42:BQ42"/>
    <mergeCell ref="BR42:CB42"/>
    <mergeCell ref="CC42:CM42"/>
    <mergeCell ref="AU42:BF42"/>
    <mergeCell ref="AU41:BF41"/>
    <mergeCell ref="AI42:AT42"/>
    <mergeCell ref="AI41:AT41"/>
    <mergeCell ref="O61:P61"/>
    <mergeCell ref="A11:Z11"/>
    <mergeCell ref="AA11:AB11"/>
    <mergeCell ref="A12:Z12"/>
    <mergeCell ref="AA12:AB12"/>
    <mergeCell ref="A13:Z13"/>
    <mergeCell ref="AA13:AB13"/>
    <mergeCell ref="AC11:CM11"/>
    <mergeCell ref="AJ13:CK13"/>
    <mergeCell ref="BD12:BE12"/>
    <mergeCell ref="BF12:BQ12"/>
    <mergeCell ref="Q61:Y61"/>
    <mergeCell ref="AJ61:AM61"/>
    <mergeCell ref="AP61:AQ61"/>
    <mergeCell ref="AR61:AZ61"/>
    <mergeCell ref="O63:P63"/>
    <mergeCell ref="Q63:AA63"/>
    <mergeCell ref="BG54:BV54"/>
    <mergeCell ref="BT52:BZ52"/>
    <mergeCell ref="AK58:AM58"/>
    <mergeCell ref="AN58:AP58"/>
    <mergeCell ref="AY58:BC58"/>
    <mergeCell ref="AQ58:AX58"/>
    <mergeCell ref="A59:X59"/>
    <mergeCell ref="A60:X60"/>
    <mergeCell ref="BW54:CM54"/>
    <mergeCell ref="BL58:BO58"/>
    <mergeCell ref="BD58:BK58"/>
    <mergeCell ref="BK61:BO61"/>
    <mergeCell ref="BV63:BY63"/>
    <mergeCell ref="CL55:CM55"/>
    <mergeCell ref="BA61:BJ61"/>
    <mergeCell ref="BS61:CB61"/>
    <mergeCell ref="BI60:BJ60"/>
    <mergeCell ref="BP62:BQ62"/>
    <mergeCell ref="W41:AH41"/>
    <mergeCell ref="BG41:BJ41"/>
    <mergeCell ref="AJ43:AR43"/>
    <mergeCell ref="AS43:BA43"/>
    <mergeCell ref="BB43:BJ43"/>
    <mergeCell ref="AS44:BA44"/>
    <mergeCell ref="BB44:BJ44"/>
    <mergeCell ref="A48:B48"/>
    <mergeCell ref="AS48:BA48"/>
    <mergeCell ref="BB48:BJ48"/>
    <mergeCell ref="A41:V42"/>
    <mergeCell ref="W42:AH42"/>
    <mergeCell ref="AS46:BA46"/>
    <mergeCell ref="BB46:BJ46"/>
    <mergeCell ref="CH65:CI65"/>
    <mergeCell ref="BG55:BO55"/>
    <mergeCell ref="BP55:BT55"/>
    <mergeCell ref="BU55:CG55"/>
    <mergeCell ref="CH55:CK55"/>
    <mergeCell ref="BG56:BJ56"/>
    <mergeCell ref="BK56:BV56"/>
    <mergeCell ref="BW56:CB56"/>
    <mergeCell ref="BD57:BG57"/>
    <mergeCell ref="BA64:BD64"/>
    <mergeCell ref="BE64:BK64"/>
    <mergeCell ref="BL64:BM64"/>
    <mergeCell ref="BN64:BR64"/>
    <mergeCell ref="BS64:BX64"/>
    <mergeCell ref="BA63:BD63"/>
    <mergeCell ref="BO63:BP63"/>
    <mergeCell ref="BQ63:BU63"/>
    <mergeCell ref="BQ61:BR61"/>
    <mergeCell ref="BJ63:BN63"/>
    <mergeCell ref="BA62:BD62"/>
    <mergeCell ref="BG65:BH65"/>
    <mergeCell ref="BS65:BT65"/>
    <mergeCell ref="BE63:BI63"/>
    <mergeCell ref="BE62:BF62"/>
    <mergeCell ref="A66:AB66"/>
    <mergeCell ref="AM66:BH66"/>
    <mergeCell ref="BK43:BS43"/>
    <mergeCell ref="B46:T46"/>
    <mergeCell ref="U46:AD47"/>
    <mergeCell ref="AE46:AI46"/>
    <mergeCell ref="AJ46:AR46"/>
    <mergeCell ref="AG62:AK62"/>
    <mergeCell ref="AM62:AN62"/>
    <mergeCell ref="AO62:AT62"/>
    <mergeCell ref="AO54:BF54"/>
    <mergeCell ref="AS56:AX56"/>
    <mergeCell ref="AY56:BF56"/>
    <mergeCell ref="A54:X57"/>
    <mergeCell ref="AJ56:AR56"/>
    <mergeCell ref="AJ57:AQ57"/>
    <mergeCell ref="AR57:BA57"/>
    <mergeCell ref="BB57:BC57"/>
    <mergeCell ref="U43:AD43"/>
    <mergeCell ref="AB63:AC63"/>
    <mergeCell ref="AE43:AI43"/>
    <mergeCell ref="Z61:AI61"/>
    <mergeCell ref="Q62:Z62"/>
    <mergeCell ref="BI52:BJ52"/>
    <mergeCell ref="M90:Q91"/>
    <mergeCell ref="R90:V91"/>
    <mergeCell ref="W90:X91"/>
    <mergeCell ref="U50:AD51"/>
    <mergeCell ref="AE50:AI50"/>
    <mergeCell ref="AJ50:AR50"/>
    <mergeCell ref="AU62:AW62"/>
    <mergeCell ref="AY62:AZ62"/>
    <mergeCell ref="AF91:AG91"/>
    <mergeCell ref="AI72:BF72"/>
    <mergeCell ref="AD90:AE91"/>
    <mergeCell ref="Y90:AC91"/>
    <mergeCell ref="V79:AA79"/>
    <mergeCell ref="V80:AA80"/>
    <mergeCell ref="V81:AA81"/>
    <mergeCell ref="V82:AA82"/>
    <mergeCell ref="U52:AI52"/>
    <mergeCell ref="AJ52:AP52"/>
    <mergeCell ref="AQ52:AR52"/>
    <mergeCell ref="AD63:AG63"/>
    <mergeCell ref="AM63:AN63"/>
    <mergeCell ref="AT63:AW63"/>
    <mergeCell ref="AD64:AH64"/>
    <mergeCell ref="AN64:AO64"/>
    <mergeCell ref="V84:AA84"/>
    <mergeCell ref="AF90:AG90"/>
    <mergeCell ref="AV65:AZ65"/>
    <mergeCell ref="AQ65:AR65"/>
    <mergeCell ref="AJ45:AR45"/>
    <mergeCell ref="AS45:BA45"/>
    <mergeCell ref="AS49:BA49"/>
    <mergeCell ref="BB49:BJ49"/>
    <mergeCell ref="BK49:BS49"/>
    <mergeCell ref="AE47:AI47"/>
    <mergeCell ref="AJ47:AR47"/>
    <mergeCell ref="AS47:BA47"/>
    <mergeCell ref="BB47:BJ47"/>
    <mergeCell ref="BK47:BS47"/>
    <mergeCell ref="U44:AD45"/>
    <mergeCell ref="AE44:AI44"/>
    <mergeCell ref="AJ44:AR44"/>
    <mergeCell ref="U48:AD49"/>
    <mergeCell ref="AE48:AI48"/>
    <mergeCell ref="AJ48:AR48"/>
    <mergeCell ref="AE49:AI49"/>
    <mergeCell ref="AJ49:AR49"/>
    <mergeCell ref="AU64:AX64"/>
    <mergeCell ref="AP64:AT64"/>
    <mergeCell ref="BK46:BS46"/>
    <mergeCell ref="BT46:CB46"/>
    <mergeCell ref="BT47:CB47"/>
    <mergeCell ref="A65:P65"/>
    <mergeCell ref="AG65:AJ65"/>
    <mergeCell ref="AB65:AC65"/>
    <mergeCell ref="Q65:AA65"/>
    <mergeCell ref="C48:M48"/>
    <mergeCell ref="N48:R48"/>
    <mergeCell ref="C47:T47"/>
    <mergeCell ref="AI64:AM64"/>
    <mergeCell ref="AO63:AS63"/>
    <mergeCell ref="AH63:AL63"/>
    <mergeCell ref="AA62:AF62"/>
    <mergeCell ref="AJ60:AK60"/>
    <mergeCell ref="AW60:AX60"/>
    <mergeCell ref="BX65:CA65"/>
    <mergeCell ref="A58:X58"/>
    <mergeCell ref="O62:P62"/>
    <mergeCell ref="AS52:AY52"/>
    <mergeCell ref="AZ52:BA52"/>
    <mergeCell ref="BB52:BH52"/>
    <mergeCell ref="AL59:BL59"/>
    <mergeCell ref="A61:N64"/>
    <mergeCell ref="AY27:BK27"/>
    <mergeCell ref="BL27:BQ27"/>
    <mergeCell ref="BR27:CM27"/>
    <mergeCell ref="BR28:CM28"/>
    <mergeCell ref="BB50:BJ50"/>
    <mergeCell ref="BK50:BS50"/>
    <mergeCell ref="BT50:CB50"/>
    <mergeCell ref="CC50:CJ50"/>
    <mergeCell ref="CK50:CM50"/>
    <mergeCell ref="CC46:CJ46"/>
    <mergeCell ref="BK44:BS44"/>
    <mergeCell ref="BT44:CB44"/>
    <mergeCell ref="BK48:BS48"/>
    <mergeCell ref="BT48:CB48"/>
    <mergeCell ref="CC48:CJ48"/>
    <mergeCell ref="CK48:CM48"/>
    <mergeCell ref="BT49:CB49"/>
    <mergeCell ref="CC49:CJ49"/>
    <mergeCell ref="BJ35:BO36"/>
    <mergeCell ref="CK49:CM49"/>
    <mergeCell ref="BB45:BJ45"/>
    <mergeCell ref="BK45:BS45"/>
    <mergeCell ref="CC47:CJ47"/>
    <mergeCell ref="BT45:CB45"/>
    <mergeCell ref="S98:T98"/>
    <mergeCell ref="AL98:AM98"/>
    <mergeCell ref="U98:AK98"/>
    <mergeCell ref="BM97:BR97"/>
    <mergeCell ref="BA24:BG24"/>
    <mergeCell ref="BI24:BJ24"/>
    <mergeCell ref="BK52:BQ52"/>
    <mergeCell ref="BR52:BS52"/>
    <mergeCell ref="AT29:BS29"/>
    <mergeCell ref="BP37:BU37"/>
    <mergeCell ref="BT43:CB43"/>
    <mergeCell ref="BK41:BP41"/>
    <mergeCell ref="BK30:BL30"/>
    <mergeCell ref="AS50:BA50"/>
    <mergeCell ref="AD29:AS29"/>
    <mergeCell ref="AD25:AS25"/>
    <mergeCell ref="AD26:AS26"/>
    <mergeCell ref="AD27:AS27"/>
    <mergeCell ref="AD28:AS28"/>
    <mergeCell ref="AT25:CM25"/>
    <mergeCell ref="AT26:AV26"/>
    <mergeCell ref="AW26:BB26"/>
    <mergeCell ref="BC26:CM26"/>
    <mergeCell ref="AT27:AX27"/>
    <mergeCell ref="AW99:AZ99"/>
    <mergeCell ref="X99:AV99"/>
    <mergeCell ref="BK97:BL97"/>
    <mergeCell ref="BK98:BL98"/>
    <mergeCell ref="BI31:BM31"/>
    <mergeCell ref="BN31:CJ31"/>
    <mergeCell ref="BT97:BU97"/>
    <mergeCell ref="BV97:CD97"/>
    <mergeCell ref="BM98:BR98"/>
    <mergeCell ref="BS98:CJ98"/>
    <mergeCell ref="BF87:BG87"/>
    <mergeCell ref="BV37:CA37"/>
    <mergeCell ref="CC44:CJ44"/>
    <mergeCell ref="CC45:CJ45"/>
    <mergeCell ref="CC43:CM43"/>
    <mergeCell ref="AE51:AI51"/>
    <mergeCell ref="AJ51:AR51"/>
    <mergeCell ref="AS51:BA51"/>
    <mergeCell ref="BB51:BJ51"/>
    <mergeCell ref="BK51:BS51"/>
    <mergeCell ref="BT51:CB51"/>
    <mergeCell ref="CC51:CJ51"/>
    <mergeCell ref="CK51:CM51"/>
    <mergeCell ref="AE45:AI45"/>
    <mergeCell ref="BK24:BP24"/>
    <mergeCell ref="BQ24:CI24"/>
    <mergeCell ref="BK65:BM65"/>
    <mergeCell ref="BH87:BS87"/>
    <mergeCell ref="BK96:BX96"/>
    <mergeCell ref="BT91:CC91"/>
    <mergeCell ref="BQ60:CK60"/>
    <mergeCell ref="BS99:CM99"/>
    <mergeCell ref="BO99:BR99"/>
    <mergeCell ref="BA99:BN99"/>
    <mergeCell ref="CK98:CL98"/>
    <mergeCell ref="BT29:BZ29"/>
    <mergeCell ref="CA29:CM29"/>
    <mergeCell ref="CK45:CM45"/>
    <mergeCell ref="CK46:CM46"/>
    <mergeCell ref="CK47:CM47"/>
    <mergeCell ref="CK44:CM44"/>
    <mergeCell ref="AI75:BF75"/>
    <mergeCell ref="AI82:AK82"/>
    <mergeCell ref="AL82:BF82"/>
    <mergeCell ref="BG62:BI62"/>
    <mergeCell ref="BJ62:BK62"/>
    <mergeCell ref="BL62:BO62"/>
    <mergeCell ref="CA52:CB52"/>
  </mergeCells>
  <phoneticPr fontId="2"/>
  <conditionalFormatting sqref="AN6:CM8 V68:AA85 BG68:CM78 BP55 CH55">
    <cfRule type="containsBlanks" dxfId="0" priority="58">
      <formula>LEN(TRIM(V6))=0</formula>
    </cfRule>
  </conditionalFormatting>
  <printOptions horizontalCentered="1"/>
  <pageMargins left="0.31496062992125984" right="0.31496062992125984" top="0.39370078740157483" bottom="0.39370078740157483" header="0.31496062992125984" footer="0.31496062992125984"/>
  <pageSetup paperSize="9" scale="92" orientation="portrait" r:id="rId1"/>
  <rowBreaks count="1" manualBreakCount="1">
    <brk id="52" max="9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K19" sqref="K19"/>
    </sheetView>
  </sheetViews>
  <sheetFormatPr defaultColWidth="9" defaultRowHeight="13.5" x14ac:dyDescent="0.15"/>
  <cols>
    <col min="1" max="1" width="16.125" style="22" bestFit="1" customWidth="1"/>
    <col min="2" max="2" width="6.5" style="22" bestFit="1" customWidth="1"/>
    <col min="3" max="3" width="20.5" style="22" bestFit="1" customWidth="1"/>
    <col min="4" max="4" width="7.5" style="22" bestFit="1" customWidth="1"/>
    <col min="5" max="5" width="9.5" style="22" bestFit="1" customWidth="1"/>
    <col min="6" max="6" width="13.75" style="22" bestFit="1" customWidth="1"/>
    <col min="7" max="7" width="9.5" style="22" bestFit="1" customWidth="1"/>
    <col min="8" max="8" width="11.625" style="22" bestFit="1" customWidth="1"/>
    <col min="9" max="9" width="9.5" style="22" bestFit="1" customWidth="1"/>
    <col min="10" max="10" width="16.125" style="22" bestFit="1" customWidth="1"/>
    <col min="11" max="11" width="32" style="22" bestFit="1" customWidth="1"/>
    <col min="12" max="16384" width="9" style="22"/>
  </cols>
  <sheetData>
    <row r="1" spans="1:11" s="21" customFormat="1" x14ac:dyDescent="0.15">
      <c r="A1" s="21" t="s">
        <v>373</v>
      </c>
      <c r="B1" s="21" t="s">
        <v>231</v>
      </c>
      <c r="C1" s="21" t="s">
        <v>225</v>
      </c>
      <c r="D1" s="21" t="s">
        <v>227</v>
      </c>
      <c r="E1" s="21" t="s">
        <v>395</v>
      </c>
      <c r="F1" s="21" t="s">
        <v>394</v>
      </c>
      <c r="G1" s="21" t="s">
        <v>244</v>
      </c>
      <c r="H1" s="21" t="s">
        <v>254</v>
      </c>
      <c r="I1" s="21" t="s">
        <v>374</v>
      </c>
      <c r="J1" s="21" t="s">
        <v>375</v>
      </c>
      <c r="K1" s="21" t="s">
        <v>510</v>
      </c>
    </row>
    <row r="2" spans="1:11" x14ac:dyDescent="0.15">
      <c r="A2" s="22" t="s">
        <v>376</v>
      </c>
      <c r="B2" s="22" t="s">
        <v>377</v>
      </c>
      <c r="C2" s="22" t="s">
        <v>378</v>
      </c>
      <c r="D2" s="22" t="s">
        <v>379</v>
      </c>
      <c r="E2" s="22" t="s">
        <v>396</v>
      </c>
      <c r="F2" s="23" t="s">
        <v>380</v>
      </c>
      <c r="G2" s="22" t="s">
        <v>381</v>
      </c>
      <c r="H2" s="22" t="s">
        <v>109</v>
      </c>
      <c r="I2" s="22" t="s">
        <v>382</v>
      </c>
      <c r="J2" s="22" t="s">
        <v>383</v>
      </c>
      <c r="K2" s="22" t="s">
        <v>511</v>
      </c>
    </row>
    <row r="3" spans="1:11" x14ac:dyDescent="0.15">
      <c r="B3" s="22" t="s">
        <v>135</v>
      </c>
      <c r="C3" s="22" t="s">
        <v>384</v>
      </c>
      <c r="D3" s="22" t="s">
        <v>385</v>
      </c>
      <c r="E3" s="22" t="s">
        <v>397</v>
      </c>
      <c r="F3" s="22" t="s">
        <v>386</v>
      </c>
      <c r="G3" s="22" t="s">
        <v>387</v>
      </c>
      <c r="H3" s="22" t="s">
        <v>75</v>
      </c>
      <c r="I3" s="22" t="s">
        <v>388</v>
      </c>
      <c r="J3" s="22" t="s">
        <v>389</v>
      </c>
      <c r="K3" s="22" t="s">
        <v>512</v>
      </c>
    </row>
    <row r="4" spans="1:11" x14ac:dyDescent="0.15">
      <c r="D4" s="22" t="s">
        <v>390</v>
      </c>
      <c r="E4" s="22" t="s">
        <v>398</v>
      </c>
      <c r="F4" s="22" t="s">
        <v>391</v>
      </c>
      <c r="J4" s="22" t="s">
        <v>392</v>
      </c>
      <c r="K4" s="22" t="s">
        <v>513</v>
      </c>
    </row>
    <row r="5" spans="1:11" x14ac:dyDescent="0.15">
      <c r="D5" s="22" t="s">
        <v>393</v>
      </c>
      <c r="F5" s="22" t="s">
        <v>105</v>
      </c>
      <c r="K5" s="22" t="s">
        <v>514</v>
      </c>
    </row>
    <row r="6" spans="1:11" x14ac:dyDescent="0.15">
      <c r="K6" s="22" t="s">
        <v>515</v>
      </c>
    </row>
    <row r="7" spans="1:11" x14ac:dyDescent="0.15">
      <c r="K7" s="22" t="s">
        <v>516</v>
      </c>
    </row>
    <row r="8" spans="1:11" x14ac:dyDescent="0.15">
      <c r="K8" s="22" t="s">
        <v>517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入力シート</vt:lpstr>
      <vt:lpstr>印刷用シート</vt:lpstr>
      <vt:lpstr>リスト（12号様式用）</vt:lpstr>
      <vt:lpstr>印刷用シート!Print_Area</vt:lpstr>
      <vt:lpstr>運営方式</vt:lpstr>
      <vt:lpstr>勤務形態</vt:lpstr>
      <vt:lpstr>施設区分</vt:lpstr>
      <vt:lpstr>施設種別</vt:lpstr>
      <vt:lpstr>食材料費の単位</vt:lpstr>
      <vt:lpstr>提出先</vt:lpstr>
      <vt:lpstr>部門</vt:lpstr>
      <vt:lpstr>免許の種類</vt:lpstr>
      <vt:lpstr>有_無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2024-10-30T08:13:24Z</cp:lastPrinted>
  <dcterms:created xsi:type="dcterms:W3CDTF">2014-08-29T03:16:19Z</dcterms:created>
  <dcterms:modified xsi:type="dcterms:W3CDTF">2024-11-11T00:24:24Z</dcterms:modified>
</cp:coreProperties>
</file>