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35_栄養\0-栄養・食生活対策事業\特定給食施設\R6年度\R6年特定給食施設栄養管理報告書\報告書様式\【R6.11最新】Excel\"/>
    </mc:Choice>
  </mc:AlternateContent>
  <bookViews>
    <workbookView xWindow="0" yWindow="0" windowWidth="20490" windowHeight="7530"/>
  </bookViews>
  <sheets>
    <sheet name="入力シート" sheetId="1" r:id="rId1"/>
    <sheet name="印刷用シート" sheetId="2" r:id="rId2"/>
    <sheet name="リスト（10号様式用）" sheetId="4" state="hidden" r:id="rId3"/>
  </sheets>
  <definedNames>
    <definedName name="_xlnm.Print_Area" localSheetId="1">印刷用シート!$A$1:$CM$112</definedName>
    <definedName name="運営方式">'リスト（10号様式用）'!$G$2:$G$3</definedName>
    <definedName name="勤務形態">'リスト（10号様式用）'!$I$2:$I$3</definedName>
    <definedName name="施設区分">'リスト（10号様式用）'!$C$2:$C$3</definedName>
    <definedName name="施設種別">'リスト（10号様式用）'!$E$2:$E$6</definedName>
    <definedName name="食材料費の単位">'リスト（10号様式用）'!$J$2:$J$4</definedName>
    <definedName name="提出先">'リスト（10号様式用）'!$D$2:$D$5</definedName>
    <definedName name="部門">'リスト（10号様式用）'!$F$2:$F$5</definedName>
    <definedName name="免許の種類">'リスト（10号様式用）'!$H$2:$H$3</definedName>
    <definedName name="有_無">'リスト（10号様式用）'!$B$2:$B$3</definedName>
  </definedNames>
  <calcPr calcId="162913"/>
</workbook>
</file>

<file path=xl/calcChain.xml><?xml version="1.0" encoding="utf-8"?>
<calcChain xmlns="http://schemas.openxmlformats.org/spreadsheetml/2006/main">
  <c r="BR107" i="2" l="1"/>
  <c r="CF63" i="2"/>
  <c r="AV72" i="2" l="1"/>
  <c r="U107" i="2" l="1"/>
  <c r="BB109" i="2"/>
  <c r="BT109" i="2"/>
  <c r="R111" i="2" l="1"/>
  <c r="AN7" i="2"/>
  <c r="CA28" i="2" l="1"/>
  <c r="AV28" i="2"/>
  <c r="BF25" i="2"/>
  <c r="AX25" i="2"/>
  <c r="BR16" i="2"/>
  <c r="AW16" i="2"/>
  <c r="D158" i="1" l="1"/>
  <c r="AH72" i="2" l="1"/>
  <c r="BI23" i="2" l="1"/>
  <c r="BR23" i="2"/>
  <c r="AR76" i="2" l="1"/>
  <c r="BS63" i="2" l="1"/>
  <c r="BW19" i="2" l="1"/>
  <c r="D311" i="1" l="1"/>
  <c r="D310" i="1"/>
  <c r="D291" i="1"/>
  <c r="D290" i="1"/>
  <c r="D271" i="1"/>
  <c r="D270" i="1"/>
  <c r="D289" i="1" l="1"/>
  <c r="D269" i="1"/>
  <c r="D309" i="1"/>
  <c r="BS13" i="2"/>
  <c r="I10" i="2"/>
  <c r="BR72" i="2"/>
  <c r="D94" i="1"/>
  <c r="CE20" i="2"/>
  <c r="BF58" i="2" l="1"/>
  <c r="AU58" i="2"/>
  <c r="BF57" i="2"/>
  <c r="BF56" i="2"/>
  <c r="BF55" i="2"/>
  <c r="BF54" i="2"/>
  <c r="BF53" i="2"/>
  <c r="BF52" i="2"/>
  <c r="BF51" i="2"/>
  <c r="BP50" i="2"/>
  <c r="BF50" i="2"/>
  <c r="AU50" i="2"/>
  <c r="AJ50" i="2"/>
  <c r="AU51" i="2"/>
  <c r="AU52" i="2"/>
  <c r="AU53" i="2"/>
  <c r="AU54" i="2"/>
  <c r="AU55" i="2"/>
  <c r="AU56" i="2"/>
  <c r="AU57" i="2"/>
  <c r="BP58" i="2"/>
  <c r="BP57" i="2"/>
  <c r="BP56" i="2"/>
  <c r="BP55" i="2"/>
  <c r="BP54" i="2"/>
  <c r="BP53" i="2"/>
  <c r="BP52" i="2"/>
  <c r="BP51" i="2"/>
  <c r="AE101" i="2" l="1"/>
  <c r="BI76" i="2" l="1"/>
  <c r="BB76" i="2"/>
  <c r="D192" i="1" l="1"/>
  <c r="BP59" i="2" s="1"/>
  <c r="D190" i="1"/>
  <c r="AU59" i="2" s="1"/>
  <c r="D191" i="1"/>
  <c r="BF59" i="2" s="1"/>
  <c r="D189" i="1"/>
  <c r="D188" i="1"/>
  <c r="D183" i="1"/>
  <c r="D178" i="1"/>
  <c r="D173" i="1"/>
  <c r="D168" i="1"/>
  <c r="D163" i="1"/>
  <c r="D153" i="1"/>
  <c r="D193" i="1" l="1"/>
  <c r="CC51" i="2"/>
  <c r="D127" i="1" l="1"/>
  <c r="C54" i="2" l="1"/>
  <c r="CC49" i="2" l="1"/>
  <c r="BM8" i="2"/>
  <c r="C55" i="2" l="1"/>
  <c r="S106" i="2" l="1"/>
  <c r="BQ103" i="2"/>
  <c r="AO99" i="2"/>
  <c r="BG75" i="2"/>
  <c r="CH76" i="2"/>
  <c r="BS76" i="2"/>
  <c r="V73" i="2"/>
  <c r="BH30" i="2"/>
  <c r="BD20" i="2"/>
  <c r="CC90" i="2" l="1"/>
  <c r="BR90" i="2"/>
  <c r="BG90" i="2"/>
  <c r="X109" i="2"/>
  <c r="CA107" i="2"/>
  <c r="BX104" i="2"/>
  <c r="BK104" i="2"/>
  <c r="BZ103" i="2"/>
  <c r="X103" i="2"/>
  <c r="X102" i="2"/>
  <c r="Q103" i="2"/>
  <c r="Q102" i="2"/>
  <c r="X101" i="2"/>
  <c r="Q101" i="2"/>
  <c r="AX99" i="2"/>
  <c r="BI97" i="2"/>
  <c r="CC94" i="2"/>
  <c r="CC95" i="2"/>
  <c r="CC93" i="2"/>
  <c r="CC80" i="2"/>
  <c r="CC81" i="2"/>
  <c r="CC82" i="2"/>
  <c r="CC83" i="2"/>
  <c r="CC84" i="2"/>
  <c r="CC85" i="2"/>
  <c r="CC86" i="2"/>
  <c r="CC87" i="2"/>
  <c r="CC88" i="2"/>
  <c r="CC89" i="2"/>
  <c r="CC91" i="2"/>
  <c r="CC92" i="2"/>
  <c r="CC79" i="2"/>
  <c r="BR94" i="2"/>
  <c r="BR95" i="2"/>
  <c r="BR93" i="2"/>
  <c r="BR80" i="2"/>
  <c r="BR81" i="2"/>
  <c r="BR82" i="2"/>
  <c r="BR83" i="2"/>
  <c r="BR84" i="2"/>
  <c r="BR85" i="2"/>
  <c r="BR86" i="2"/>
  <c r="BR87" i="2"/>
  <c r="BR88" i="2"/>
  <c r="BR89" i="2"/>
  <c r="BR91" i="2"/>
  <c r="BR92" i="2"/>
  <c r="BR79" i="2"/>
  <c r="BG94" i="2"/>
  <c r="BG95" i="2"/>
  <c r="BG93" i="2"/>
  <c r="AL94" i="2"/>
  <c r="AL95" i="2"/>
  <c r="AL93" i="2"/>
  <c r="BG80" i="2"/>
  <c r="BG81" i="2"/>
  <c r="BG82" i="2"/>
  <c r="BG83" i="2"/>
  <c r="BG84" i="2"/>
  <c r="BG85" i="2"/>
  <c r="BG86" i="2"/>
  <c r="BG87" i="2"/>
  <c r="BG88" i="2"/>
  <c r="BG89" i="2"/>
  <c r="BG91" i="2"/>
  <c r="BG92" i="2"/>
  <c r="BG79" i="2"/>
  <c r="V80" i="2"/>
  <c r="V81" i="2"/>
  <c r="V82" i="2"/>
  <c r="V83" i="2"/>
  <c r="V84" i="2"/>
  <c r="V85" i="2"/>
  <c r="V86" i="2"/>
  <c r="V87" i="2"/>
  <c r="V88" i="2"/>
  <c r="V89" i="2"/>
  <c r="V90" i="2"/>
  <c r="V91" i="2"/>
  <c r="V92" i="2"/>
  <c r="V93" i="2"/>
  <c r="V94" i="2"/>
  <c r="V95" i="2"/>
  <c r="V96" i="2"/>
  <c r="V79" i="2"/>
  <c r="BX76" i="2"/>
  <c r="AH76" i="2"/>
  <c r="BN75" i="2"/>
  <c r="AI74" i="2"/>
  <c r="AD73" i="2"/>
  <c r="BD71" i="2"/>
  <c r="AQ71" i="2"/>
  <c r="BY70" i="2"/>
  <c r="BY69" i="2"/>
  <c r="BY68" i="2"/>
  <c r="BJ70" i="2"/>
  <c r="BJ69" i="2"/>
  <c r="BJ68" i="2"/>
  <c r="AN70" i="2"/>
  <c r="AC70" i="2"/>
  <c r="AN68" i="2"/>
  <c r="AN69" i="2"/>
  <c r="AN67" i="2"/>
  <c r="AL66" i="2"/>
  <c r="AL65" i="2"/>
  <c r="BB64" i="2"/>
  <c r="AM64" i="2"/>
  <c r="BF63" i="2"/>
  <c r="AQ63" i="2"/>
  <c r="CH62" i="2"/>
  <c r="BQ62" i="2"/>
  <c r="AJ58" i="2"/>
  <c r="AJ57" i="2"/>
  <c r="AJ56" i="2"/>
  <c r="AJ55" i="2"/>
  <c r="AJ54" i="2"/>
  <c r="AJ53" i="2"/>
  <c r="AJ52" i="2"/>
  <c r="AJ51" i="2"/>
  <c r="D136" i="1" l="1"/>
  <c r="U49" i="2" s="1"/>
  <c r="CC48" i="2"/>
  <c r="BG48" i="2"/>
  <c r="AV48" i="2"/>
  <c r="AK48" i="2"/>
  <c r="Z48" i="2"/>
  <c r="U48" i="2"/>
  <c r="CC47" i="2"/>
  <c r="BG47" i="2"/>
  <c r="AV47" i="2"/>
  <c r="AK47" i="2"/>
  <c r="Z47" i="2"/>
  <c r="CC46" i="2"/>
  <c r="BG46" i="2"/>
  <c r="AV46" i="2"/>
  <c r="AK46" i="2"/>
  <c r="Z46" i="2"/>
  <c r="U46" i="2"/>
  <c r="CC45" i="2"/>
  <c r="BG45" i="2"/>
  <c r="AV45" i="2"/>
  <c r="AK45" i="2"/>
  <c r="Z45" i="2"/>
  <c r="U45" i="2"/>
  <c r="CC44" i="2"/>
  <c r="BG44" i="2"/>
  <c r="AV44" i="2"/>
  <c r="AK44" i="2"/>
  <c r="Z44" i="2"/>
  <c r="U44" i="2"/>
  <c r="BM43" i="2"/>
  <c r="AI41" i="2"/>
  <c r="AG40" i="2"/>
  <c r="CB37" i="2"/>
  <c r="CB38" i="2"/>
  <c r="CB39" i="2"/>
  <c r="CB36" i="2"/>
  <c r="BV37" i="2"/>
  <c r="BV38" i="2"/>
  <c r="BV39" i="2"/>
  <c r="BV36" i="2"/>
  <c r="BP37" i="2"/>
  <c r="BP38" i="2"/>
  <c r="BP39" i="2"/>
  <c r="BP36" i="2"/>
  <c r="BJ37" i="2"/>
  <c r="BJ38" i="2"/>
  <c r="BJ39" i="2"/>
  <c r="BJ36" i="2"/>
  <c r="BD37" i="2"/>
  <c r="BD38" i="2"/>
  <c r="BD39" i="2"/>
  <c r="BD36" i="2"/>
  <c r="AX37" i="2"/>
  <c r="AX38" i="2"/>
  <c r="AX39" i="2"/>
  <c r="AX36" i="2"/>
  <c r="S39" i="2"/>
  <c r="S37" i="2"/>
  <c r="A36" i="2"/>
  <c r="BP30" i="2"/>
  <c r="BS27" i="2"/>
  <c r="BC27" i="2"/>
  <c r="BS26" i="2"/>
  <c r="BC26" i="2"/>
  <c r="AV24" i="2"/>
  <c r="BK20" i="2"/>
  <c r="AM18" i="2" l="1"/>
  <c r="BP15" i="2"/>
  <c r="AX15" i="2"/>
  <c r="BM14" i="2"/>
  <c r="CB13" i="2"/>
  <c r="AT8" i="2"/>
  <c r="AN6" i="2"/>
  <c r="BQ101" i="2" l="1"/>
  <c r="AU106" i="2"/>
  <c r="BR105" i="2"/>
  <c r="BP100" i="2"/>
  <c r="CA106" i="2"/>
  <c r="BR106" i="2"/>
  <c r="BX102" i="2"/>
  <c r="BQ102" i="2"/>
  <c r="CB101" i="2"/>
  <c r="S104" i="2"/>
  <c r="BC102" i="2"/>
  <c r="A102" i="2"/>
  <c r="S105" i="2"/>
  <c r="S98" i="2"/>
  <c r="A99" i="2"/>
  <c r="S99" i="2"/>
  <c r="BF98" i="2"/>
  <c r="AO98" i="2"/>
  <c r="AD98" i="2"/>
  <c r="A106" i="2"/>
  <c r="W97" i="2"/>
  <c r="AM77" i="2"/>
  <c r="AC76" i="2"/>
  <c r="AT75" i="2"/>
  <c r="AG75" i="2"/>
  <c r="A75" i="2"/>
  <c r="V72" i="2"/>
  <c r="BY66" i="2"/>
  <c r="BO66" i="2"/>
  <c r="BN65" i="2"/>
  <c r="BW61" i="2"/>
  <c r="AO61" i="2"/>
  <c r="A41" i="2"/>
  <c r="AG36" i="2"/>
  <c r="P38" i="2"/>
  <c r="P36" i="2"/>
  <c r="AY30" i="2"/>
  <c r="AL30" i="2"/>
  <c r="CA29" i="2"/>
  <c r="BS29" i="2"/>
  <c r="BL29" i="2"/>
  <c r="BF29" i="2"/>
  <c r="AW29" i="2"/>
  <c r="AL29" i="2"/>
  <c r="R24" i="2"/>
  <c r="AX23" i="2"/>
  <c r="AK23" i="2"/>
  <c r="AK22" i="2"/>
  <c r="AK21" i="2"/>
  <c r="AS20" i="2"/>
  <c r="AK20" i="2"/>
  <c r="BN19" i="2"/>
  <c r="BD19" i="2"/>
  <c r="AS19" i="2"/>
  <c r="AK19" i="2"/>
  <c r="A21" i="2"/>
  <c r="AJ17" i="2"/>
  <c r="AJ14" i="2"/>
  <c r="AX13" i="2"/>
  <c r="AA13" i="2"/>
  <c r="AA12" i="2"/>
  <c r="A13" i="2"/>
  <c r="CD10" i="2"/>
  <c r="BN4" i="2"/>
  <c r="A3" i="2"/>
  <c r="D293" i="1" l="1"/>
  <c r="D313" i="1" s="1"/>
  <c r="D294" i="1"/>
  <c r="D314" i="1" s="1"/>
  <c r="D292" i="1"/>
  <c r="D312" i="1" s="1"/>
  <c r="D220" i="1"/>
  <c r="V71" i="2" s="1"/>
  <c r="AJ59" i="2"/>
  <c r="D138" i="1"/>
  <c r="AK49" i="2" s="1"/>
  <c r="D139" i="1"/>
  <c r="AV49" i="2" s="1"/>
  <c r="D140" i="1"/>
  <c r="BG49" i="2" s="1"/>
  <c r="D137" i="1"/>
  <c r="Z49" i="2" s="1"/>
  <c r="D134" i="1"/>
  <c r="BR48" i="2" s="1"/>
  <c r="BR47" i="2"/>
  <c r="D121" i="1"/>
  <c r="BR46" i="2" s="1"/>
  <c r="D114" i="1"/>
  <c r="BR45" i="2" s="1"/>
  <c r="D107" i="1"/>
  <c r="BR44" i="2" s="1"/>
  <c r="D95" i="1"/>
  <c r="CH37" i="2" s="1"/>
  <c r="D96" i="1"/>
  <c r="CH38" i="2" s="1"/>
  <c r="D97" i="1"/>
  <c r="CH39" i="2" s="1"/>
  <c r="CH36" i="2"/>
  <c r="CC55" i="2" l="1"/>
  <c r="CC52" i="2"/>
  <c r="CC54" i="2"/>
  <c r="CC58" i="2"/>
  <c r="CC53" i="2"/>
  <c r="CC56" i="2"/>
  <c r="CC57" i="2"/>
  <c r="D141" i="1"/>
  <c r="BR49" i="2" s="1"/>
  <c r="CC59" i="2" l="1"/>
</calcChain>
</file>

<file path=xl/sharedStrings.xml><?xml version="1.0" encoding="utf-8"?>
<sst xmlns="http://schemas.openxmlformats.org/spreadsheetml/2006/main" count="1211" uniqueCount="660">
  <si>
    <t>入力列</t>
    <rPh sb="0" eb="2">
      <t>ニュウリョク</t>
    </rPh>
    <rPh sb="2" eb="3">
      <t>レツ</t>
    </rPh>
    <phoneticPr fontId="2"/>
  </si>
  <si>
    <t>大項目</t>
    <rPh sb="0" eb="3">
      <t>ダイコウモク</t>
    </rPh>
    <phoneticPr fontId="2"/>
  </si>
  <si>
    <t>小項目</t>
    <rPh sb="0" eb="3">
      <t>ショウコウモク</t>
    </rPh>
    <phoneticPr fontId="2"/>
  </si>
  <si>
    <t>No.</t>
    <phoneticPr fontId="2"/>
  </si>
  <si>
    <t>施設の名称</t>
    <rPh sb="0" eb="2">
      <t>シセツ</t>
    </rPh>
    <rPh sb="3" eb="5">
      <t>メイショウ</t>
    </rPh>
    <phoneticPr fontId="2"/>
  </si>
  <si>
    <t>所在地</t>
    <rPh sb="0" eb="3">
      <t>ショザイチ</t>
    </rPh>
    <phoneticPr fontId="2"/>
  </si>
  <si>
    <t>管理者</t>
    <rPh sb="0" eb="3">
      <t>カンリシャ</t>
    </rPh>
    <phoneticPr fontId="2"/>
  </si>
  <si>
    <t>委託先</t>
  </si>
  <si>
    <t>従事者数（人）</t>
  </si>
  <si>
    <t>勤務形態</t>
  </si>
  <si>
    <t>栄養士</t>
  </si>
  <si>
    <t>調理師</t>
  </si>
  <si>
    <t>調理員</t>
  </si>
  <si>
    <t>その他</t>
  </si>
  <si>
    <t>合 計</t>
  </si>
  <si>
    <t>施設側</t>
  </si>
  <si>
    <t>常　勤</t>
  </si>
  <si>
    <t>非常勤</t>
  </si>
  <si>
    <t>受託側</t>
  </si>
  <si>
    <t>(裏)</t>
    <rPh sb="1" eb="2">
      <t>ウラ</t>
    </rPh>
    <phoneticPr fontId="2"/>
  </si>
  <si>
    <t>摂取量の調査</t>
  </si>
  <si>
    <t>平均提供食品量・平均栄養量</t>
  </si>
  <si>
    <t>食　品　群</t>
  </si>
  <si>
    <t>量</t>
  </si>
  <si>
    <t>栄養素名</t>
  </si>
  <si>
    <t>目標栄養量</t>
  </si>
  <si>
    <t>提供栄養量</t>
  </si>
  <si>
    <t>推定摂取量</t>
  </si>
  <si>
    <t>穀類</t>
  </si>
  <si>
    <t>ご　は　ん</t>
  </si>
  <si>
    <t>ｇ</t>
  </si>
  <si>
    <t>パ　　　ン</t>
  </si>
  <si>
    <t>麺</t>
  </si>
  <si>
    <t>鉄　　　　　 　  (mg)</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</si>
  <si>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</si>
  <si>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</si>
  <si>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</si>
  <si>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</si>
  <si>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</si>
  <si>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</si>
  <si>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</si>
  <si>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</si>
  <si>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</si>
  <si>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</si>
  <si>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</si>
  <si>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</si>
  <si>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</si>
  <si>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</si>
  <si>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</si>
  <si>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</si>
  <si>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報告担当者</t>
  </si>
  <si>
    <t>備考　それぞれ該当するところに○印、数字等を記入してください。</t>
  </si>
  <si>
    <t>管 理
栄養士</t>
    <rPh sb="4" eb="6">
      <t>エイヨウ</t>
    </rPh>
    <rPh sb="6" eb="7">
      <t>シ</t>
    </rPh>
    <phoneticPr fontId="2"/>
  </si>
  <si>
    <t>給食
事務</t>
    <rPh sb="3" eb="5">
      <t>ジム</t>
    </rPh>
    <phoneticPr fontId="2"/>
  </si>
  <si>
    <t>平均提供食品量</t>
    <rPh sb="0" eb="2">
      <t>ヘイキン</t>
    </rPh>
    <rPh sb="2" eb="4">
      <t>テイキョウ</t>
    </rPh>
    <rPh sb="4" eb="6">
      <t>ショクヒン</t>
    </rPh>
    <rPh sb="6" eb="7">
      <t>リョウ</t>
    </rPh>
    <phoneticPr fontId="2"/>
  </si>
  <si>
    <t>平均栄養量</t>
    <rPh sb="0" eb="2">
      <t>ヘイキン</t>
    </rPh>
    <rPh sb="2" eb="4">
      <t>エイヨウ</t>
    </rPh>
    <rPh sb="4" eb="5">
      <t>リョウ</t>
    </rPh>
    <phoneticPr fontId="2"/>
  </si>
  <si>
    <t>人</t>
    <rPh sb="0" eb="1">
      <t>ニン</t>
    </rPh>
    <phoneticPr fontId="2"/>
  </si>
  <si>
    <t>電話</t>
    <rPh sb="0" eb="2">
      <t>デンワ</t>
    </rPh>
    <phoneticPr fontId="2"/>
  </si>
  <si>
    <t>(職名)</t>
    <rPh sb="1" eb="2">
      <t>ショク</t>
    </rPh>
    <rPh sb="2" eb="3">
      <t>メイ</t>
    </rPh>
    <phoneticPr fontId="2"/>
  </si>
  <si>
    <t>(氏名)</t>
    <rPh sb="1" eb="3">
      <t>シメイ</t>
    </rPh>
    <phoneticPr fontId="2"/>
  </si>
  <si>
    <t>回</t>
    <rPh sb="0" eb="1">
      <t>カイ</t>
    </rPh>
    <phoneticPr fontId="2"/>
  </si>
  <si>
    <t>合計</t>
    <rPh sb="0" eb="2">
      <t>ゴウケイ</t>
    </rPh>
    <phoneticPr fontId="2"/>
  </si>
  <si>
    <t>その他(</t>
    <rPh sb="2" eb="3">
      <t>タ</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</si>
  <si>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</si>
  <si>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</si>
  <si>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</si>
  <si>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</si>
  <si>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</si>
  <si>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</si>
  <si>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(職名)</t>
    <rPh sb="1" eb="3">
      <t>ショクメイ</t>
    </rPh>
    <phoneticPr fontId="2"/>
  </si>
  <si>
    <t>内線</t>
    <rPh sb="0" eb="2">
      <t>ナイセン</t>
    </rPh>
    <phoneticPr fontId="2"/>
  </si>
  <si>
    <t>施設外調理</t>
    <rPh sb="0" eb="2">
      <t>シセツ</t>
    </rPh>
    <rPh sb="2" eb="3">
      <t>ガイ</t>
    </rPh>
    <rPh sb="3" eb="5">
      <t>チョウリ</t>
    </rPh>
    <phoneticPr fontId="2"/>
  </si>
  <si>
    <t>栄養指導</t>
    <rPh sb="0" eb="2">
      <t>エイヨウ</t>
    </rPh>
    <rPh sb="2" eb="4">
      <t>シドウ</t>
    </rPh>
    <phoneticPr fontId="2"/>
  </si>
  <si>
    <t>管理栄養士</t>
    <rPh sb="0" eb="2">
      <t>カンリ</t>
    </rPh>
    <rPh sb="2" eb="5">
      <t>エイヨウシ</t>
    </rPh>
    <phoneticPr fontId="2"/>
  </si>
  <si>
    <t>栄養士</t>
    <rPh sb="0" eb="2">
      <t>エイヨウ</t>
    </rPh>
    <rPh sb="2" eb="3">
      <t>シ</t>
    </rPh>
    <phoneticPr fontId="2"/>
  </si>
  <si>
    <t>(第</t>
    <rPh sb="1" eb="2">
      <t>ダイ</t>
    </rPh>
    <phoneticPr fontId="2"/>
  </si>
  <si>
    <t>号)</t>
    <rPh sb="0" eb="1">
      <t>ゴウ</t>
    </rPh>
    <phoneticPr fontId="2"/>
  </si>
  <si>
    <t>対象者(利用者)の把握</t>
    <rPh sb="0" eb="3">
      <t>タイショウシャ</t>
    </rPh>
    <rPh sb="4" eb="7">
      <t>リヨウシャ</t>
    </rPh>
    <rPh sb="9" eb="11">
      <t>ハアク</t>
    </rPh>
    <phoneticPr fontId="2"/>
  </si>
  <si>
    <t>現在)</t>
    <rPh sb="0" eb="2">
      <t>ゲンザイ</t>
    </rPh>
    <phoneticPr fontId="2"/>
  </si>
  <si>
    <t>残菜の調査</t>
    <rPh sb="0" eb="1">
      <t>ザン</t>
    </rPh>
    <rPh sb="1" eb="2">
      <t>サイ</t>
    </rPh>
    <rPh sb="3" eb="5">
      <t>チョウサ</t>
    </rPh>
    <phoneticPr fontId="2"/>
  </si>
  <si>
    <t>摂取量の調査</t>
    <rPh sb="0" eb="2">
      <t>セッシュ</t>
    </rPh>
    <rPh sb="2" eb="3">
      <t>リョウ</t>
    </rPh>
    <rPh sb="4" eb="6">
      <t>チョウサ</t>
    </rPh>
    <phoneticPr fontId="2"/>
  </si>
  <si>
    <t>エネルギー　　　　 (kcal)</t>
  </si>
  <si>
    <t>脂質　　　  　　　 　 (g)</t>
  </si>
  <si>
    <t>塩分(食塩相当量)　　(ｇ)</t>
  </si>
  <si>
    <t>炭水化物ｴﾈﾙｷﾞｰ比 (％)</t>
    <rPh sb="0" eb="4">
      <t>タンスイカブツ</t>
    </rPh>
    <phoneticPr fontId="2"/>
  </si>
  <si>
    <t>たんぱく質ｴﾈﾙｷﾞｰ比(％)</t>
  </si>
  <si>
    <t>栄養教育</t>
    <rPh sb="0" eb="2">
      <t>エイヨウ</t>
    </rPh>
    <rPh sb="2" eb="4">
      <t>キョウイク</t>
    </rPh>
    <phoneticPr fontId="2"/>
  </si>
  <si>
    <t>)円</t>
    <rPh sb="1" eb="2">
      <t>エン</t>
    </rPh>
    <phoneticPr fontId="2"/>
  </si>
  <si>
    <t>献立名</t>
    <rPh sb="0" eb="2">
      <t>コンダテ</t>
    </rPh>
    <rPh sb="2" eb="3">
      <t>メイ</t>
    </rPh>
    <phoneticPr fontId="2"/>
  </si>
  <si>
    <t>材料名</t>
    <rPh sb="0" eb="2">
      <t>ザイリョウ</t>
    </rPh>
    <rPh sb="2" eb="3">
      <t>メイ</t>
    </rPh>
    <phoneticPr fontId="2"/>
  </si>
  <si>
    <t>純使用量(1人分)</t>
    <rPh sb="0" eb="1">
      <t>ジュン</t>
    </rPh>
    <rPh sb="1" eb="3">
      <t>シヨウ</t>
    </rPh>
    <rPh sb="3" eb="4">
      <t>リョウ</t>
    </rPh>
    <rPh sb="6" eb="8">
      <t>ニンブン</t>
    </rPh>
    <phoneticPr fontId="2"/>
  </si>
  <si>
    <t>純使用量(食数分)</t>
    <rPh sb="0" eb="1">
      <t>ジュン</t>
    </rPh>
    <rPh sb="1" eb="3">
      <t>シヨウ</t>
    </rPh>
    <rPh sb="3" eb="4">
      <t>リョウ</t>
    </rPh>
    <rPh sb="5" eb="6">
      <t>ショク</t>
    </rPh>
    <rPh sb="6" eb="7">
      <t>スウ</t>
    </rPh>
    <rPh sb="7" eb="8">
      <t>ブン</t>
    </rPh>
    <phoneticPr fontId="2"/>
  </si>
  <si>
    <t>作業指示のポイント</t>
    <rPh sb="0" eb="2">
      <t>サギョウ</t>
    </rPh>
    <rPh sb="2" eb="4">
      <t>シジ</t>
    </rPh>
    <phoneticPr fontId="2"/>
  </si>
  <si>
    <t>職名</t>
    <rPh sb="0" eb="2">
      <t>ショクメイ</t>
    </rPh>
    <phoneticPr fontId="2"/>
  </si>
  <si>
    <t>氏名</t>
    <rPh sb="0" eb="2">
      <t>シメイ</t>
    </rPh>
    <phoneticPr fontId="2"/>
  </si>
  <si>
    <t>施設種別</t>
    <rPh sb="0" eb="2">
      <t>シセツ</t>
    </rPh>
    <rPh sb="2" eb="4">
      <t>シュベツ</t>
    </rPh>
    <phoneticPr fontId="2"/>
  </si>
  <si>
    <t>責任者</t>
    <rPh sb="0" eb="3">
      <t>セキニンシャ</t>
    </rPh>
    <phoneticPr fontId="2"/>
  </si>
  <si>
    <t>部　門</t>
    <rPh sb="0" eb="1">
      <t>ブ</t>
    </rPh>
    <rPh sb="2" eb="3">
      <t>モン</t>
    </rPh>
    <phoneticPr fontId="2"/>
  </si>
  <si>
    <t>組織図</t>
    <rPh sb="0" eb="3">
      <t>ソシキズ</t>
    </rPh>
    <phoneticPr fontId="2"/>
  </si>
  <si>
    <t>従事者の研修会</t>
    <rPh sb="0" eb="3">
      <t>ジュウジシャ</t>
    </rPh>
    <rPh sb="4" eb="7">
      <t>ケンシュウカイ</t>
    </rPh>
    <phoneticPr fontId="2"/>
  </si>
  <si>
    <t>【実施回数】(</t>
    <rPh sb="1" eb="3">
      <t>ジッシ</t>
    </rPh>
    <rPh sb="3" eb="5">
      <t>カイスウ</t>
    </rPh>
    <phoneticPr fontId="2"/>
  </si>
  <si>
    <t>主な研修内容：(</t>
    <rPh sb="0" eb="1">
      <t>オモ</t>
    </rPh>
    <rPh sb="2" eb="4">
      <t>ケンシュウ</t>
    </rPh>
    <rPh sb="4" eb="6">
      <t>ナイヨウ</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</si>
  <si>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</si>
  <si>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</si>
  <si>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</si>
  <si>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</si>
  <si>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備考</t>
    <rPh sb="0" eb="2">
      <t>ビコウ</t>
    </rPh>
    <phoneticPr fontId="2"/>
  </si>
  <si>
    <t>合　計</t>
    <rPh sb="0" eb="1">
      <t>ゴウ</t>
    </rPh>
    <rPh sb="2" eb="3">
      <t>ケイ</t>
    </rPh>
    <phoneticPr fontId="2"/>
  </si>
  <si>
    <t>栄養補給法</t>
    <rPh sb="0" eb="2">
      <t>エイヨウ</t>
    </rPh>
    <rPh sb="2" eb="4">
      <t>ホキュウ</t>
    </rPh>
    <rPh sb="4" eb="5">
      <t>ホウ</t>
    </rPh>
    <phoneticPr fontId="2"/>
  </si>
  <si>
    <t>約束食事せん</t>
    <rPh sb="0" eb="2">
      <t>ヤクソク</t>
    </rPh>
    <rPh sb="2" eb="4">
      <t>ショクジ</t>
    </rPh>
    <phoneticPr fontId="2"/>
  </si>
  <si>
    <t>病態別</t>
    <rPh sb="0" eb="2">
      <t>ビョウタイ</t>
    </rPh>
    <rPh sb="2" eb="3">
      <t>ベツ</t>
    </rPh>
    <phoneticPr fontId="2"/>
  </si>
  <si>
    <t>成分栄養別</t>
    <rPh sb="0" eb="2">
      <t>セイブン</t>
    </rPh>
    <rPh sb="2" eb="4">
      <t>エイヨウ</t>
    </rPh>
    <rPh sb="4" eb="5">
      <t>ベツ</t>
    </rPh>
    <phoneticPr fontId="2"/>
  </si>
  <si>
    <t>部門名</t>
    <phoneticPr fontId="2"/>
  </si>
  <si>
    <t>給食施設栄養管理報告書(社会福祉・介護保険施設用)</t>
    <rPh sb="0" eb="2">
      <t>キュウショク</t>
    </rPh>
    <rPh sb="2" eb="4">
      <t>シセツ</t>
    </rPh>
    <rPh sb="4" eb="6">
      <t>エイヨウ</t>
    </rPh>
    <rPh sb="6" eb="8">
      <t>カンリ</t>
    </rPh>
    <rPh sb="8" eb="11">
      <t>ホウコクショ</t>
    </rPh>
    <rPh sb="12" eb="14">
      <t>シャカイ</t>
    </rPh>
    <rPh sb="14" eb="16">
      <t>フクシ</t>
    </rPh>
    <rPh sb="17" eb="19">
      <t>カイゴ</t>
    </rPh>
    <rPh sb="19" eb="21">
      <t>ホケン</t>
    </rPh>
    <rPh sb="21" eb="23">
      <t>シセツ</t>
    </rPh>
    <rPh sb="23" eb="24">
      <t>ヨウ</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</si>
  <si>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</si>
  <si>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利用者の生活の質（QOL）の向上を目指す</t>
    <rPh sb="0" eb="3">
      <t>リヨウシャ</t>
    </rPh>
    <rPh sb="4" eb="6">
      <t>セイカツ</t>
    </rPh>
    <rPh sb="7" eb="8">
      <t>シツ</t>
    </rPh>
    <rPh sb="14" eb="16">
      <t>コウジョウ</t>
    </rPh>
    <rPh sb="17" eb="19">
      <t>メザ</t>
    </rPh>
    <phoneticPr fontId="2"/>
  </si>
  <si>
    <t>生活習慣病の予防を図る</t>
    <rPh sb="0" eb="2">
      <t>セイカツ</t>
    </rPh>
    <rPh sb="2" eb="4">
      <t>シュウカン</t>
    </rPh>
    <rPh sb="4" eb="5">
      <t>ビョウ</t>
    </rPh>
    <rPh sb="6" eb="8">
      <t>ヨボウ</t>
    </rPh>
    <rPh sb="9" eb="10">
      <t>ハカ</t>
    </rPh>
    <phoneticPr fontId="2"/>
  </si>
  <si>
    <t>望ましい食生活を体験する</t>
    <rPh sb="0" eb="1">
      <t>ノゾ</t>
    </rPh>
    <rPh sb="4" eb="7">
      <t>ショクセイカツ</t>
    </rPh>
    <rPh sb="8" eb="10">
      <t>タイケン</t>
    </rPh>
    <phoneticPr fontId="2"/>
  </si>
  <si>
    <t>その他(</t>
    <rPh sb="2" eb="3">
      <t>タ</t>
    </rPh>
    <phoneticPr fontId="2"/>
  </si>
  <si>
    <t>)</t>
    <phoneticPr fontId="2"/>
  </si>
  <si>
    <t>組　　織</t>
    <phoneticPr fontId="2"/>
  </si>
  <si>
    <t>給食担当者</t>
    <rPh sb="0" eb="2">
      <t>キュウショク</t>
    </rPh>
    <rPh sb="2" eb="5">
      <t>タントウシャ</t>
    </rPh>
    <phoneticPr fontId="2"/>
  </si>
  <si>
    <t>管理栄養士</t>
    <rPh sb="0" eb="2">
      <t>カンリ</t>
    </rPh>
    <rPh sb="2" eb="4">
      <t>エイヨウ</t>
    </rPh>
    <rPh sb="4" eb="5">
      <t>シ</t>
    </rPh>
    <phoneticPr fontId="2"/>
  </si>
  <si>
    <t>栄養士</t>
    <rPh sb="0" eb="2">
      <t>エイヨウ</t>
    </rPh>
    <rPh sb="2" eb="3">
      <t>シ</t>
    </rPh>
    <phoneticPr fontId="2"/>
  </si>
  <si>
    <t>調理師又は調理員</t>
    <rPh sb="0" eb="3">
      <t>チョウリシ</t>
    </rPh>
    <rPh sb="3" eb="4">
      <t>マタ</t>
    </rPh>
    <rPh sb="5" eb="8">
      <t>チョウリイン</t>
    </rPh>
    <phoneticPr fontId="2"/>
  </si>
  <si>
    <t>利用者</t>
    <rPh sb="0" eb="3">
      <t>リヨウシャ</t>
    </rPh>
    <phoneticPr fontId="2"/>
  </si>
  <si>
    <t>介護担当者</t>
    <rPh sb="0" eb="2">
      <t>カイゴ</t>
    </rPh>
    <rPh sb="2" eb="5">
      <t>タントウシャ</t>
    </rPh>
    <phoneticPr fontId="2"/>
  </si>
  <si>
    <t>その他</t>
    <rPh sb="2" eb="3">
      <t>タ</t>
    </rPh>
    <phoneticPr fontId="2"/>
  </si>
  <si>
    <t>)</t>
    <phoneticPr fontId="2"/>
  </si>
  <si>
    <t>合計</t>
    <rPh sb="0" eb="2">
      <t>ゴウケイ</t>
    </rPh>
    <phoneticPr fontId="2"/>
  </si>
  <si>
    <t>人</t>
    <rPh sb="0" eb="1">
      <t>ニン</t>
    </rPh>
    <phoneticPr fontId="2"/>
  </si>
  <si>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2"/>
  </si>
  <si>
    <t>苦情の処理</t>
    <rPh sb="0" eb="2">
      <t>クジョウ</t>
    </rPh>
    <rPh sb="3" eb="5">
      <t>ショリ</t>
    </rPh>
    <phoneticPr fontId="2"/>
  </si>
  <si>
    <t>献立の検討</t>
    <rPh sb="0" eb="2">
      <t>コンダテ</t>
    </rPh>
    <rPh sb="3" eb="5">
      <t>ケントウ</t>
    </rPh>
    <phoneticPr fontId="2"/>
  </si>
  <si>
    <t>運 営 方 式</t>
    <phoneticPr fontId="2"/>
  </si>
  <si>
    <t>施設担当責任者氏名</t>
    <phoneticPr fontId="2"/>
  </si>
  <si>
    <t>名称</t>
    <phoneticPr fontId="2"/>
  </si>
  <si>
    <t>所在地</t>
    <phoneticPr fontId="2"/>
  </si>
  <si>
    <t>電話</t>
    <phoneticPr fontId="2"/>
  </si>
  <si>
    <t>【委託内容】</t>
    <phoneticPr fontId="2"/>
  </si>
  <si>
    <t>)</t>
    <phoneticPr fontId="2"/>
  </si>
  <si>
    <t>定員</t>
    <rPh sb="0" eb="2">
      <t>テイイン</t>
    </rPh>
    <phoneticPr fontId="2"/>
  </si>
  <si>
    <t>入所者</t>
    <rPh sb="0" eb="3">
      <t>ニュウショシャ</t>
    </rPh>
    <phoneticPr fontId="2"/>
  </si>
  <si>
    <t>短期入所者</t>
    <rPh sb="0" eb="2">
      <t>タンキ</t>
    </rPh>
    <rPh sb="2" eb="5">
      <t>ニュウショシャ</t>
    </rPh>
    <phoneticPr fontId="2"/>
  </si>
  <si>
    <t>デイサービス</t>
    <phoneticPr fontId="2"/>
  </si>
  <si>
    <t>配食サービス</t>
    <rPh sb="0" eb="1">
      <t>ハイ</t>
    </rPh>
    <rPh sb="1" eb="2">
      <t>ショク</t>
    </rPh>
    <phoneticPr fontId="2"/>
  </si>
  <si>
    <t>身体活動ﾚﾍﾞﾙ</t>
    <rPh sb="0" eb="2">
      <t>シンタイ</t>
    </rPh>
    <rPh sb="2" eb="4">
      <t>カツドウ</t>
    </rPh>
    <phoneticPr fontId="2"/>
  </si>
  <si>
    <t>性別</t>
    <rPh sb="0" eb="2">
      <t>セイベツ</t>
    </rPh>
    <phoneticPr fontId="2"/>
  </si>
  <si>
    <t>低　い</t>
    <rPh sb="0" eb="1">
      <t>ヒク</t>
    </rPh>
    <phoneticPr fontId="2"/>
  </si>
  <si>
    <t>普　通</t>
    <rPh sb="0" eb="1">
      <t>ススム</t>
    </rPh>
    <rPh sb="2" eb="3">
      <t>ツウ</t>
    </rPh>
    <phoneticPr fontId="2"/>
  </si>
  <si>
    <t>高　い</t>
    <rPh sb="0" eb="1">
      <t>タカ</t>
    </rPh>
    <phoneticPr fontId="2"/>
  </si>
  <si>
    <t>男</t>
    <rPh sb="0" eb="1">
      <t>オトコ</t>
    </rPh>
    <phoneticPr fontId="2"/>
  </si>
  <si>
    <t>女</t>
    <rPh sb="0" eb="1">
      <t>オンナ</t>
    </rPh>
    <phoneticPr fontId="2"/>
  </si>
  <si>
    <r>
      <t>従事者</t>
    </r>
    <r>
      <rPr>
        <sz val="9"/>
        <rFont val="ＭＳ Ｐ明朝"/>
        <family val="1"/>
        <charset val="128"/>
      </rPr>
      <t>（管理栄養士がいる施設にあつては管理栄養士、栄養士のみがいる施設にあつては栄養士１名の氏名及び登録番号を記入してください。)</t>
    </r>
    <phoneticPr fontId="2"/>
  </si>
  <si>
    <t>FAX</t>
    <phoneticPr fontId="2"/>
  </si>
  <si>
    <t>【実施回数】</t>
    <phoneticPr fontId="2"/>
  </si>
  <si>
    <t>(</t>
    <phoneticPr fontId="2"/>
  </si>
  <si>
    <t>【構　　成】</t>
    <phoneticPr fontId="2"/>
  </si>
  <si>
    <t>【目 　 的】</t>
    <phoneticPr fontId="2"/>
  </si>
  <si>
    <t>身体状況の把握</t>
    <rPh sb="0" eb="2">
      <t>シンタイ</t>
    </rPh>
    <rPh sb="2" eb="4">
      <t>ジョウキョウ</t>
    </rPh>
    <rPh sb="5" eb="7">
      <t>ハアク</t>
    </rPh>
    <phoneticPr fontId="2"/>
  </si>
  <si>
    <t>【身長の把握】</t>
    <rPh sb="1" eb="3">
      <t>シンチョウ</t>
    </rPh>
    <rPh sb="4" eb="6">
      <t>ハアク</t>
    </rPh>
    <phoneticPr fontId="2"/>
  </si>
  <si>
    <t>【体重の把握】</t>
    <rPh sb="1" eb="3">
      <t>タイジュウ</t>
    </rPh>
    <rPh sb="4" eb="6">
      <t>ハアク</t>
    </rPh>
    <phoneticPr fontId="2"/>
  </si>
  <si>
    <t>25以上(肥満)</t>
    <rPh sb="2" eb="4">
      <t>イジョウ</t>
    </rPh>
    <rPh sb="5" eb="7">
      <t>ヒマン</t>
    </rPh>
    <phoneticPr fontId="2"/>
  </si>
  <si>
    <t>%･18.5未満(やせ)</t>
    <rPh sb="6" eb="8">
      <t>ミマン</t>
    </rPh>
    <phoneticPr fontId="2"/>
  </si>
  <si>
    <t>%</t>
    <phoneticPr fontId="2"/>
  </si>
  <si>
    <t>【疾病状況】</t>
    <rPh sb="1" eb="3">
      <t>シッペイ</t>
    </rPh>
    <rPh sb="3" eb="5">
      <t>ジョウキョウ</t>
    </rPh>
    <phoneticPr fontId="2"/>
  </si>
  <si>
    <t>1脂質異常症(</t>
    <rPh sb="1" eb="3">
      <t>シシツ</t>
    </rPh>
    <rPh sb="3" eb="5">
      <t>イジョウ</t>
    </rPh>
    <rPh sb="5" eb="6">
      <t>ショウ</t>
    </rPh>
    <phoneticPr fontId="2"/>
  </si>
  <si>
    <t>%) 6その他(</t>
    <rPh sb="6" eb="7">
      <t>タ</t>
    </rPh>
    <phoneticPr fontId="2"/>
  </si>
  <si>
    <t>療養食加算
対象食</t>
    <rPh sb="0" eb="2">
      <t>リョウヨウ</t>
    </rPh>
    <rPh sb="2" eb="3">
      <t>ショク</t>
    </rPh>
    <rPh sb="3" eb="5">
      <t>カサン</t>
    </rPh>
    <rPh sb="6" eb="8">
      <t>タイショウ</t>
    </rPh>
    <rPh sb="8" eb="9">
      <t>ショク</t>
    </rPh>
    <phoneticPr fontId="2"/>
  </si>
  <si>
    <t>1常　食</t>
    <rPh sb="1" eb="2">
      <t>ジョウ</t>
    </rPh>
    <rPh sb="3" eb="4">
      <t>ショク</t>
    </rPh>
    <phoneticPr fontId="2"/>
  </si>
  <si>
    <t>2軟　食</t>
    <rPh sb="1" eb="2">
      <t>ナン</t>
    </rPh>
    <rPh sb="3" eb="4">
      <t>ショク</t>
    </rPh>
    <phoneticPr fontId="2"/>
  </si>
  <si>
    <t>3流動食</t>
    <rPh sb="1" eb="3">
      <t>リュウドウ</t>
    </rPh>
    <rPh sb="3" eb="4">
      <t>ショク</t>
    </rPh>
    <phoneticPr fontId="2"/>
  </si>
  <si>
    <t>4その他(</t>
    <rPh sb="3" eb="4">
      <t>タ</t>
    </rPh>
    <phoneticPr fontId="2"/>
  </si>
  <si>
    <t>加算対象食</t>
    <rPh sb="0" eb="2">
      <t>カサン</t>
    </rPh>
    <rPh sb="2" eb="4">
      <t>タイショウ</t>
    </rPh>
    <rPh sb="4" eb="5">
      <t>ショク</t>
    </rPh>
    <phoneticPr fontId="2"/>
  </si>
  <si>
    <t>人　数</t>
    <rPh sb="0" eb="1">
      <t>ヒト</t>
    </rPh>
    <rPh sb="2" eb="3">
      <t>スウ</t>
    </rPh>
    <phoneticPr fontId="2"/>
  </si>
  <si>
    <t>％</t>
    <phoneticPr fontId="2"/>
  </si>
  <si>
    <t>給食の利用率</t>
    <rPh sb="0" eb="2">
      <t>キュウショク</t>
    </rPh>
    <rPh sb="3" eb="5">
      <t>リヨウ</t>
    </rPh>
    <rPh sb="5" eb="6">
      <t>リツ</t>
    </rPh>
    <phoneticPr fontId="2"/>
  </si>
  <si>
    <t>(</t>
    <phoneticPr fontId="2"/>
  </si>
  <si>
    <t>人／</t>
    <rPh sb="0" eb="1">
      <t>ニン</t>
    </rPh>
    <phoneticPr fontId="2"/>
  </si>
  <si>
    <t>人)</t>
    <rPh sb="0" eb="1">
      <t>ニン</t>
    </rPh>
    <phoneticPr fontId="2"/>
  </si>
  <si>
    <t>【方　　法】</t>
    <phoneticPr fontId="2"/>
  </si>
  <si>
    <t>療養食加算</t>
    <rPh sb="0" eb="2">
      <t>リョウヨウ</t>
    </rPh>
    <rPh sb="2" eb="3">
      <t>ショク</t>
    </rPh>
    <rPh sb="3" eb="5">
      <t>カサン</t>
    </rPh>
    <phoneticPr fontId="2"/>
  </si>
  <si>
    <t>給食量の調整</t>
  </si>
  <si>
    <t>主食の量</t>
  </si>
  <si>
    <t>有(</t>
    <rPh sb="0" eb="1">
      <t>アリ</t>
    </rPh>
    <phoneticPr fontId="2"/>
  </si>
  <si>
    <t>種類)</t>
    <rPh sb="0" eb="2">
      <t>シュルイ</t>
    </rPh>
    <phoneticPr fontId="2"/>
  </si>
  <si>
    <t>無</t>
    <rPh sb="0" eb="1">
      <t>ナシ</t>
    </rPh>
    <phoneticPr fontId="2"/>
  </si>
  <si>
    <t>副食(</t>
    <rPh sb="0" eb="2">
      <t>フクショク</t>
    </rPh>
    <phoneticPr fontId="2"/>
  </si>
  <si>
    <t>・</t>
    <phoneticPr fontId="2"/>
  </si>
  <si>
    <t>1人1日(</t>
    <rPh sb="1" eb="2">
      <t>ニン</t>
    </rPh>
    <rPh sb="3" eb="4">
      <t>ニチ</t>
    </rPh>
    <phoneticPr fontId="2"/>
  </si>
  <si>
    <t>)当たり</t>
    <rPh sb="1" eb="2">
      <t>ア</t>
    </rPh>
    <phoneticPr fontId="2"/>
  </si>
  <si>
    <t>1人(</t>
    <phoneticPr fontId="2"/>
  </si>
  <si>
    <t>入所者</t>
    <rPh sb="0" eb="3">
      <t>ニュウショシャ</t>
    </rPh>
    <phoneticPr fontId="2"/>
  </si>
  <si>
    <t>通所者</t>
    <rPh sb="0" eb="3">
      <t>ツウショシャ</t>
    </rPh>
    <phoneticPr fontId="2"/>
  </si>
  <si>
    <t>集団
指導</t>
    <rPh sb="0" eb="2">
      <t>シュウダン</t>
    </rPh>
    <rPh sb="3" eb="5">
      <t>シドウ</t>
    </rPh>
    <phoneticPr fontId="2"/>
  </si>
  <si>
    <t>個別
指導</t>
    <rPh sb="0" eb="2">
      <t>コベツ</t>
    </rPh>
    <rPh sb="3" eb="5">
      <t>シドウ</t>
    </rPh>
    <phoneticPr fontId="2"/>
  </si>
  <si>
    <t>【栄養教育の内容】</t>
    <rPh sb="1" eb="3">
      <t>エイヨウ</t>
    </rPh>
    <rPh sb="3" eb="5">
      <t>キョウイク</t>
    </rPh>
    <rPh sb="6" eb="8">
      <t>ナイヨウ</t>
    </rPh>
    <phoneticPr fontId="2"/>
  </si>
  <si>
    <t>給食日誌</t>
    <rPh sb="0" eb="2">
      <t>キュウショク</t>
    </rPh>
    <rPh sb="2" eb="4">
      <t>ニッシ</t>
    </rPh>
    <phoneticPr fontId="2"/>
  </si>
  <si>
    <t>栄養成分表示</t>
    <rPh sb="0" eb="2">
      <t>エイヨウ</t>
    </rPh>
    <rPh sb="2" eb="4">
      <t>セイブン</t>
    </rPh>
    <rPh sb="4" eb="6">
      <t>ヒョウジ</t>
    </rPh>
    <phoneticPr fontId="2"/>
  </si>
  <si>
    <t>エネルギー</t>
    <phoneticPr fontId="2"/>
  </si>
  <si>
    <t>たんぱく質</t>
    <rPh sb="4" eb="5">
      <t>シツ</t>
    </rPh>
    <phoneticPr fontId="2"/>
  </si>
  <si>
    <t>脂質</t>
    <rPh sb="0" eb="2">
      <t>シシツ</t>
    </rPh>
    <phoneticPr fontId="2"/>
  </si>
  <si>
    <t>食塩相当量</t>
    <rPh sb="0" eb="2">
      <t>ショクエン</t>
    </rPh>
    <rPh sb="2" eb="4">
      <t>ソウトウ</t>
    </rPh>
    <rPh sb="4" eb="5">
      <t>リョウ</t>
    </rPh>
    <phoneticPr fontId="2"/>
  </si>
  <si>
    <t>テーマ献立の導入</t>
    <rPh sb="3" eb="5">
      <t>コンダテ</t>
    </rPh>
    <rPh sb="6" eb="8">
      <t>ドウニュウ</t>
    </rPh>
    <phoneticPr fontId="2"/>
  </si>
  <si>
    <t>疾病に配慮した献立</t>
    <rPh sb="0" eb="2">
      <t>シッペイ</t>
    </rPh>
    <rPh sb="3" eb="5">
      <t>ハイリョ</t>
    </rPh>
    <rPh sb="7" eb="9">
      <t>コンダテ</t>
    </rPh>
    <phoneticPr fontId="2"/>
  </si>
  <si>
    <t>行事食</t>
    <rPh sb="0" eb="2">
      <t>ギョウジ</t>
    </rPh>
    <rPh sb="2" eb="3">
      <t>ショク</t>
    </rPh>
    <phoneticPr fontId="2"/>
  </si>
  <si>
    <t>非常食糧等の備蓄</t>
    <rPh sb="0" eb="2">
      <t>ヒジョウ</t>
    </rPh>
    <rPh sb="2" eb="4">
      <t>ショクリョウ</t>
    </rPh>
    <rPh sb="4" eb="5">
      <t>トウ</t>
    </rPh>
    <rPh sb="6" eb="8">
      <t>ビチク</t>
    </rPh>
    <phoneticPr fontId="2"/>
  </si>
  <si>
    <t>)日分</t>
    <rPh sb="1" eb="3">
      <t>ニチブン</t>
    </rPh>
    <phoneticPr fontId="2"/>
  </si>
  <si>
    <t>【献立表】</t>
    <rPh sb="1" eb="3">
      <t>コンダテ</t>
    </rPh>
    <rPh sb="3" eb="4">
      <t>ヒョウ</t>
    </rPh>
    <phoneticPr fontId="2"/>
  </si>
  <si>
    <t>【保管場所】</t>
    <rPh sb="1" eb="3">
      <t>ホカン</t>
    </rPh>
    <rPh sb="3" eb="5">
      <t>バショ</t>
    </rPh>
    <phoneticPr fontId="2"/>
  </si>
  <si>
    <t>防災保管庫</t>
    <rPh sb="0" eb="2">
      <t>ボウサイ</t>
    </rPh>
    <rPh sb="2" eb="5">
      <t>ホカンコ</t>
    </rPh>
    <phoneticPr fontId="2"/>
  </si>
  <si>
    <r>
      <t>所在地</t>
    </r>
    <r>
      <rPr>
        <sz val="9"/>
        <rFont val="ＭＳ 明朝"/>
        <family val="1"/>
        <charset val="128"/>
      </rPr>
      <t>（施設の所在地と異なる場合に記入してください。）</t>
    </r>
    <phoneticPr fontId="2"/>
  </si>
  <si>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2"/>
  </si>
  <si>
    <t>(栄養管理・給食部門の</t>
    <rPh sb="1" eb="3">
      <t>エイヨウ</t>
    </rPh>
    <rPh sb="3" eb="5">
      <t>カンリ</t>
    </rPh>
    <rPh sb="6" eb="8">
      <t>キュウショク</t>
    </rPh>
    <rPh sb="8" eb="10">
      <t>ブモン</t>
    </rPh>
    <phoneticPr fontId="2"/>
  </si>
  <si>
    <t>位置付け)</t>
    <rPh sb="0" eb="3">
      <t>イチヅ</t>
    </rPh>
    <phoneticPr fontId="2"/>
  </si>
  <si>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2"/>
  </si>
  <si>
    <t>経口栄養法</t>
    <rPh sb="0" eb="2">
      <t>ケイコウ</t>
    </rPh>
    <rPh sb="2" eb="4">
      <t>エイヨウ</t>
    </rPh>
    <rPh sb="4" eb="5">
      <t>ホウ</t>
    </rPh>
    <phoneticPr fontId="2"/>
  </si>
  <si>
    <t>経腸栄養法</t>
    <rPh sb="0" eb="1">
      <t>キョウ</t>
    </rPh>
    <rPh sb="1" eb="2">
      <t>チョウ</t>
    </rPh>
    <rPh sb="2" eb="4">
      <t>エイヨウ</t>
    </rPh>
    <rPh sb="4" eb="5">
      <t>ホウ</t>
    </rPh>
    <phoneticPr fontId="2"/>
  </si>
  <si>
    <t>乳　　　　　類</t>
    <phoneticPr fontId="2"/>
  </si>
  <si>
    <t>施設区分</t>
    <rPh sb="0" eb="2">
      <t>シセツ</t>
    </rPh>
    <rPh sb="2" eb="4">
      <t>クブン</t>
    </rPh>
    <phoneticPr fontId="2"/>
  </si>
  <si>
    <t>提出日</t>
    <rPh sb="0" eb="2">
      <t>テイシュツ</t>
    </rPh>
    <rPh sb="2" eb="3">
      <t>ビ</t>
    </rPh>
    <phoneticPr fontId="2"/>
  </si>
  <si>
    <t>提出先</t>
    <rPh sb="0" eb="2">
      <t>テイシュツ</t>
    </rPh>
    <rPh sb="2" eb="3">
      <t>サキ</t>
    </rPh>
    <phoneticPr fontId="2"/>
  </si>
  <si>
    <t>施設の基本情報</t>
    <rPh sb="0" eb="2">
      <t>シセツ</t>
    </rPh>
    <rPh sb="3" eb="5">
      <t>キホン</t>
    </rPh>
    <rPh sb="5" eb="7">
      <t>ジョウホウ</t>
    </rPh>
    <phoneticPr fontId="2"/>
  </si>
  <si>
    <t>管理者職名</t>
    <rPh sb="0" eb="3">
      <t>カンリシャ</t>
    </rPh>
    <rPh sb="3" eb="5">
      <t>ショクメイ</t>
    </rPh>
    <phoneticPr fontId="2"/>
  </si>
  <si>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2"/>
  </si>
  <si>
    <t>有/無</t>
    <rPh sb="0" eb="1">
      <t>アリ</t>
    </rPh>
    <rPh sb="2" eb="3">
      <t>ナシ</t>
    </rPh>
    <phoneticPr fontId="2"/>
  </si>
  <si>
    <t>利用者の生活の質(QOL)の向上を目指す</t>
    <rPh sb="0" eb="3">
      <t>リヨウシャ</t>
    </rPh>
    <rPh sb="4" eb="6">
      <t>セイカツ</t>
    </rPh>
    <rPh sb="7" eb="8">
      <t>シツ</t>
    </rPh>
    <rPh sb="14" eb="16">
      <t>コウジョウ</t>
    </rPh>
    <rPh sb="17" eb="19">
      <t>メザ</t>
    </rPh>
    <phoneticPr fontId="2"/>
  </si>
  <si>
    <t>その他(内容)</t>
    <rPh sb="2" eb="3">
      <t>タ</t>
    </rPh>
    <rPh sb="4" eb="6">
      <t>ナイヨウ</t>
    </rPh>
    <phoneticPr fontId="2"/>
  </si>
  <si>
    <t>組織(栄養管理・給食部門の位置づけ等)</t>
  </si>
  <si>
    <t>組織上の位置付け(部門選択)</t>
    <rPh sb="0" eb="2">
      <t>ソシキ</t>
    </rPh>
    <rPh sb="2" eb="3">
      <t>ジョウ</t>
    </rPh>
    <rPh sb="4" eb="7">
      <t>イチヅ</t>
    </rPh>
    <rPh sb="9" eb="11">
      <t>ブモン</t>
    </rPh>
    <rPh sb="11" eb="13">
      <t>センタク</t>
    </rPh>
    <phoneticPr fontId="2"/>
  </si>
  <si>
    <t>責任者職名</t>
    <rPh sb="0" eb="3">
      <t>セキニンシャ</t>
    </rPh>
    <rPh sb="3" eb="5">
      <t>ショクメイ</t>
    </rPh>
    <phoneticPr fontId="2"/>
  </si>
  <si>
    <t>電話番号</t>
    <rPh sb="0" eb="2">
      <t>デンワ</t>
    </rPh>
    <rPh sb="2" eb="4">
      <t>バンゴウ</t>
    </rPh>
    <phoneticPr fontId="2"/>
  </si>
  <si>
    <t>FAX番号</t>
    <rPh sb="3" eb="5">
      <t>バンゴウ</t>
    </rPh>
    <phoneticPr fontId="2"/>
  </si>
  <si>
    <t>組織図の有/無</t>
    <rPh sb="0" eb="3">
      <t>ソシキズ</t>
    </rPh>
    <phoneticPr fontId="2"/>
  </si>
  <si>
    <t>栄養管理等について検討する会議の有無</t>
    <rPh sb="0" eb="2">
      <t>エイヨウ</t>
    </rPh>
    <rPh sb="2" eb="5">
      <t>カンリトウ</t>
    </rPh>
    <rPh sb="9" eb="11">
      <t>ケントウ</t>
    </rPh>
    <rPh sb="13" eb="15">
      <t>カイギ</t>
    </rPh>
    <phoneticPr fontId="2"/>
  </si>
  <si>
    <t>実施回数</t>
    <rPh sb="0" eb="2">
      <t>ジッシ</t>
    </rPh>
    <rPh sb="2" eb="4">
      <t>カイスウ</t>
    </rPh>
    <phoneticPr fontId="2"/>
  </si>
  <si>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2"/>
  </si>
  <si>
    <t>構成職種の合計数</t>
    <rPh sb="0" eb="2">
      <t>コウセイ</t>
    </rPh>
    <rPh sb="2" eb="4">
      <t>ショクシュ</t>
    </rPh>
    <rPh sb="5" eb="7">
      <t>ゴウケイ</t>
    </rPh>
    <rPh sb="7" eb="8">
      <t>カズ</t>
    </rPh>
    <phoneticPr fontId="2"/>
  </si>
  <si>
    <t>栄養管理等について検討する会議の目的</t>
    <rPh sb="0" eb="2">
      <t>エイヨウ</t>
    </rPh>
    <rPh sb="2" eb="5">
      <t>カンリトウ</t>
    </rPh>
    <rPh sb="9" eb="11">
      <t>ケントウ</t>
    </rPh>
    <rPh sb="13" eb="15">
      <t>カイギ</t>
    </rPh>
    <rPh sb="16" eb="18">
      <t>モクテキ</t>
    </rPh>
    <phoneticPr fontId="2"/>
  </si>
  <si>
    <t>運営方式</t>
    <rPh sb="0" eb="2">
      <t>ウンエイ</t>
    </rPh>
    <rPh sb="2" eb="4">
      <t>ホウシキ</t>
    </rPh>
    <phoneticPr fontId="2"/>
  </si>
  <si>
    <t>直営・委託</t>
    <rPh sb="0" eb="2">
      <t>チョクエイ</t>
    </rPh>
    <rPh sb="3" eb="5">
      <t>イタク</t>
    </rPh>
    <phoneticPr fontId="2"/>
  </si>
  <si>
    <t>委託先</t>
    <rPh sb="0" eb="3">
      <t>イタクサキ</t>
    </rPh>
    <phoneticPr fontId="2"/>
  </si>
  <si>
    <t>名称</t>
    <rPh sb="0" eb="2">
      <t>メイショウ</t>
    </rPh>
    <phoneticPr fontId="2"/>
  </si>
  <si>
    <t>所在地(郵便番号)</t>
    <rPh sb="0" eb="3">
      <t>ショザイチ</t>
    </rPh>
    <rPh sb="4" eb="8">
      <t>ユウビンバンゴウ</t>
    </rPh>
    <phoneticPr fontId="2"/>
  </si>
  <si>
    <t>代表者(職名)</t>
    <rPh sb="0" eb="3">
      <t>ダイヒョウシャ</t>
    </rPh>
    <rPh sb="4" eb="6">
      <t>ショクメイ</t>
    </rPh>
    <phoneticPr fontId="2"/>
  </si>
  <si>
    <t>施設担当責任者(職名)</t>
    <rPh sb="0" eb="2">
      <t>シセツ</t>
    </rPh>
    <rPh sb="2" eb="4">
      <t>タントウ</t>
    </rPh>
    <rPh sb="4" eb="7">
      <t>セキニンシャ</t>
    </rPh>
    <rPh sb="8" eb="10">
      <t>ショクメイ</t>
    </rPh>
    <phoneticPr fontId="2"/>
  </si>
  <si>
    <t>委託内容</t>
    <rPh sb="0" eb="2">
      <t>イタク</t>
    </rPh>
    <rPh sb="2" eb="4">
      <t>ナイヨウ</t>
    </rPh>
    <phoneticPr fontId="2"/>
  </si>
  <si>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2"/>
  </si>
  <si>
    <t>管理栄養士又は栄養士の氏名</t>
    <rPh sb="0" eb="2">
      <t>カンリ</t>
    </rPh>
    <rPh sb="2" eb="5">
      <t>エイヨウシ</t>
    </rPh>
    <rPh sb="5" eb="6">
      <t>マタ</t>
    </rPh>
    <rPh sb="7" eb="9">
      <t>エイヨウ</t>
    </rPh>
    <rPh sb="9" eb="10">
      <t>シ</t>
    </rPh>
    <rPh sb="11" eb="13">
      <t>シメイ</t>
    </rPh>
    <phoneticPr fontId="2"/>
  </si>
  <si>
    <t>免許の種類</t>
    <rPh sb="0" eb="2">
      <t>メンキョ</t>
    </rPh>
    <rPh sb="3" eb="5">
      <t>シュルイ</t>
    </rPh>
    <phoneticPr fontId="2"/>
  </si>
  <si>
    <t>勤務形態（専任・兼任）</t>
    <rPh sb="0" eb="2">
      <t>キンム</t>
    </rPh>
    <rPh sb="2" eb="4">
      <t>ケイタイ</t>
    </rPh>
    <rPh sb="5" eb="7">
      <t>センニン</t>
    </rPh>
    <rPh sb="8" eb="10">
      <t>ケンニン</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</si>
  <si>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</si>
  <si>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</si>
  <si>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</si>
  <si>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</si>
  <si>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</si>
  <si>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</si>
  <si>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従事者研修の有無</t>
    <rPh sb="0" eb="3">
      <t>ジュウジシャ</t>
    </rPh>
    <rPh sb="3" eb="5">
      <t>ケンシュウ</t>
    </rPh>
    <rPh sb="6" eb="8">
      <t>ウム</t>
    </rPh>
    <phoneticPr fontId="2"/>
  </si>
  <si>
    <t>有/無</t>
    <phoneticPr fontId="2"/>
  </si>
  <si>
    <t>従事者研修の概要</t>
    <rPh sb="0" eb="3">
      <t>ジュウジシャ</t>
    </rPh>
    <rPh sb="3" eb="5">
      <t>ケンシュウ</t>
    </rPh>
    <rPh sb="6" eb="8">
      <t>ガイヨウ</t>
    </rPh>
    <phoneticPr fontId="2"/>
  </si>
  <si>
    <t>主な研修内容</t>
    <rPh sb="0" eb="1">
      <t>オモ</t>
    </rPh>
    <rPh sb="2" eb="4">
      <t>ケンシュウ</t>
    </rPh>
    <rPh sb="4" eb="6">
      <t>ナイヨウ</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</si>
  <si>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</si>
  <si>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入所者定員</t>
    <rPh sb="0" eb="3">
      <t>ニュウショシャ</t>
    </rPh>
    <rPh sb="3" eb="5">
      <t>テイイン</t>
    </rPh>
    <phoneticPr fontId="2"/>
  </si>
  <si>
    <t>短期入所者定員</t>
    <rPh sb="5" eb="7">
      <t>テイイン</t>
    </rPh>
    <phoneticPr fontId="2"/>
  </si>
  <si>
    <t>デイサービス定員</t>
    <rPh sb="6" eb="8">
      <t>テイイン</t>
    </rPh>
    <phoneticPr fontId="2"/>
  </si>
  <si>
    <t>配食サービス朝食数</t>
    <rPh sb="6" eb="8">
      <t>チョウショク</t>
    </rPh>
    <rPh sb="8" eb="9">
      <t>スウ</t>
    </rPh>
    <phoneticPr fontId="2"/>
  </si>
  <si>
    <t>その他の対象者定員</t>
    <rPh sb="7" eb="9">
      <t>テイイン</t>
    </rPh>
    <phoneticPr fontId="2"/>
  </si>
  <si>
    <t>対象者(利用者)の把握の有無</t>
    <rPh sb="0" eb="3">
      <t>タイショウシャ</t>
    </rPh>
    <rPh sb="4" eb="7">
      <t>リヨウシャ</t>
    </rPh>
    <rPh sb="9" eb="11">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</si>
  <si>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</si>
  <si>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</si>
  <si>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 xml:space="preserve">対象者(利用者)数合計  </t>
    <rPh sb="0" eb="3">
      <t>タイショウシャ</t>
    </rPh>
    <rPh sb="4" eb="7">
      <t>リヨウシャ</t>
    </rPh>
    <rPh sb="8" eb="9">
      <t>スウ</t>
    </rPh>
    <rPh sb="9" eb="11">
      <t>ゴウケイ</t>
    </rPh>
    <phoneticPr fontId="2"/>
  </si>
  <si>
    <t>身長の把握の有/無</t>
    <rPh sb="0" eb="2">
      <t>シンチョウ</t>
    </rPh>
    <rPh sb="3" eb="5">
      <t>ハアク</t>
    </rPh>
    <phoneticPr fontId="2"/>
  </si>
  <si>
    <t>体重の把握の有/無</t>
    <rPh sb="0" eb="2">
      <t>タイジュウ</t>
    </rPh>
    <rPh sb="3" eb="5">
      <t>ハアク</t>
    </rPh>
    <phoneticPr fontId="2"/>
  </si>
  <si>
    <t>肥満に該当する者の割合</t>
    <rPh sb="0" eb="2">
      <t>ヒマン</t>
    </rPh>
    <rPh sb="3" eb="5">
      <t>ガイトウ</t>
    </rPh>
    <rPh sb="7" eb="8">
      <t>モノ</t>
    </rPh>
    <rPh sb="9" eb="11">
      <t>ワリアイ</t>
    </rPh>
    <phoneticPr fontId="2"/>
  </si>
  <si>
    <t>やせに該当する者の割合</t>
    <rPh sb="3" eb="5">
      <t>ガイトウ</t>
    </rPh>
    <rPh sb="7" eb="8">
      <t>モノ</t>
    </rPh>
    <rPh sb="9" eb="11">
      <t>ワリアイ</t>
    </rPh>
    <phoneticPr fontId="2"/>
  </si>
  <si>
    <t>脂質異常症に該当する者の割合</t>
    <rPh sb="0" eb="2">
      <t>シシツ</t>
    </rPh>
    <rPh sb="2" eb="4">
      <t>イジョウ</t>
    </rPh>
    <rPh sb="4" eb="5">
      <t>ショウ</t>
    </rPh>
    <rPh sb="6" eb="8">
      <t>ガイトウ</t>
    </rPh>
    <rPh sb="10" eb="11">
      <t>モノ</t>
    </rPh>
    <rPh sb="12" eb="14">
      <t>ワリアイ</t>
    </rPh>
    <phoneticPr fontId="2"/>
  </si>
  <si>
    <t>高血圧症に該当する者の割合</t>
    <rPh sb="0" eb="4">
      <t>コウケツアツショウ</t>
    </rPh>
    <rPh sb="5" eb="7">
      <t>ガイトウ</t>
    </rPh>
    <rPh sb="9" eb="10">
      <t>モノ</t>
    </rPh>
    <rPh sb="11" eb="13">
      <t>ワリアイ</t>
    </rPh>
    <phoneticPr fontId="2"/>
  </si>
  <si>
    <t>糖尿病に該当する者の割合</t>
    <rPh sb="0" eb="3">
      <t>トウニョウビョウ</t>
    </rPh>
    <rPh sb="4" eb="6">
      <t>ガイトウ</t>
    </rPh>
    <rPh sb="8" eb="9">
      <t>モノ</t>
    </rPh>
    <rPh sb="10" eb="12">
      <t>ワリアイ</t>
    </rPh>
    <phoneticPr fontId="2"/>
  </si>
  <si>
    <t>貧血に該当する者の割合</t>
    <rPh sb="0" eb="2">
      <t>ヒンケツ</t>
    </rPh>
    <rPh sb="3" eb="5">
      <t>ガイトウ</t>
    </rPh>
    <rPh sb="7" eb="8">
      <t>モノ</t>
    </rPh>
    <rPh sb="9" eb="11">
      <t>ワリアイ</t>
    </rPh>
    <phoneticPr fontId="2"/>
  </si>
  <si>
    <t>低アルブミン血症に該当する者の割合</t>
    <rPh sb="0" eb="1">
      <t>テイ</t>
    </rPh>
    <rPh sb="6" eb="7">
      <t>ケツ</t>
    </rPh>
    <rPh sb="7" eb="8">
      <t>ショウ</t>
    </rPh>
    <rPh sb="9" eb="11">
      <t>ガイトウ</t>
    </rPh>
    <rPh sb="13" eb="14">
      <t>モノ</t>
    </rPh>
    <rPh sb="15" eb="17">
      <t>ワリアイ</t>
    </rPh>
    <phoneticPr fontId="2"/>
  </si>
  <si>
    <t>病態別(有/無)</t>
    <rPh sb="0" eb="2">
      <t>ビョウタイ</t>
    </rPh>
    <rPh sb="2" eb="3">
      <t>ベツ</t>
    </rPh>
    <rPh sb="4" eb="5">
      <t>アリ</t>
    </rPh>
    <rPh sb="6" eb="7">
      <t>ナシ</t>
    </rPh>
    <phoneticPr fontId="2"/>
  </si>
  <si>
    <t>成分栄養別(有/無)</t>
    <rPh sb="0" eb="2">
      <t>セイブン</t>
    </rPh>
    <rPh sb="2" eb="4">
      <t>エイヨウ</t>
    </rPh>
    <rPh sb="4" eb="5">
      <t>ベツ</t>
    </rPh>
    <rPh sb="6" eb="7">
      <t>アリ</t>
    </rPh>
    <rPh sb="8" eb="9">
      <t>ナシ</t>
    </rPh>
    <phoneticPr fontId="2"/>
  </si>
  <si>
    <t>食種(食形態)</t>
    <rPh sb="0" eb="1">
      <t>ショク</t>
    </rPh>
    <rPh sb="1" eb="2">
      <t>シュ</t>
    </rPh>
    <rPh sb="3" eb="4">
      <t>ショク</t>
    </rPh>
    <rPh sb="4" eb="6">
      <t>ケイタイ</t>
    </rPh>
    <phoneticPr fontId="2"/>
  </si>
  <si>
    <t>その他の食種(内容)</t>
    <rPh sb="2" eb="3">
      <t>タ</t>
    </rPh>
    <rPh sb="4" eb="5">
      <t>ショク</t>
    </rPh>
    <rPh sb="5" eb="6">
      <t>シュ</t>
    </rPh>
    <rPh sb="7" eb="9">
      <t>ナイヨウ</t>
    </rPh>
    <phoneticPr fontId="2"/>
  </si>
  <si>
    <t>療養食加算対象食</t>
    <rPh sb="0" eb="2">
      <t>リョウヨウ</t>
    </rPh>
    <rPh sb="2" eb="3">
      <t>ショク</t>
    </rPh>
    <rPh sb="3" eb="5">
      <t>カサン</t>
    </rPh>
    <rPh sb="5" eb="7">
      <t>タイショウ</t>
    </rPh>
    <rPh sb="7" eb="8">
      <t>ショク</t>
    </rPh>
    <phoneticPr fontId="2"/>
  </si>
  <si>
    <t>加算対象食①(内容)</t>
    <rPh sb="0" eb="2">
      <t>カサン</t>
    </rPh>
    <rPh sb="2" eb="4">
      <t>タイショウ</t>
    </rPh>
    <rPh sb="4" eb="5">
      <t>ショク</t>
    </rPh>
    <rPh sb="7" eb="9">
      <t>ナイヨウ</t>
    </rPh>
    <phoneticPr fontId="2"/>
  </si>
  <si>
    <t>加算対象食②(内容)</t>
    <rPh sb="0" eb="2">
      <t>カサン</t>
    </rPh>
    <rPh sb="2" eb="4">
      <t>タイショウ</t>
    </rPh>
    <rPh sb="4" eb="5">
      <t>ショク</t>
    </rPh>
    <rPh sb="7" eb="9">
      <t>ナイヨウ</t>
    </rPh>
    <phoneticPr fontId="2"/>
  </si>
  <si>
    <t>加算対象食③(内容)</t>
    <rPh sb="0" eb="2">
      <t>カサン</t>
    </rPh>
    <rPh sb="2" eb="4">
      <t>タイショウ</t>
    </rPh>
    <rPh sb="4" eb="5">
      <t>ショク</t>
    </rPh>
    <rPh sb="7" eb="9">
      <t>ナイヨウ</t>
    </rPh>
    <phoneticPr fontId="2"/>
  </si>
  <si>
    <t>給食の利用率</t>
    <rPh sb="0" eb="2">
      <t>キュウショク</t>
    </rPh>
    <rPh sb="3" eb="6">
      <t>リヨウリツ</t>
    </rPh>
    <phoneticPr fontId="2"/>
  </si>
  <si>
    <t>利用率</t>
    <rPh sb="0" eb="3">
      <t>リヨウリツ</t>
    </rPh>
    <phoneticPr fontId="2"/>
  </si>
  <si>
    <t>利用者数</t>
    <rPh sb="0" eb="3">
      <t>リヨウシャ</t>
    </rPh>
    <rPh sb="3" eb="4">
      <t>スウ</t>
    </rPh>
    <phoneticPr fontId="2"/>
  </si>
  <si>
    <t>対象者数</t>
    <rPh sb="0" eb="3">
      <t>タイショウシャ</t>
    </rPh>
    <rPh sb="3" eb="4">
      <t>スウ</t>
    </rPh>
    <phoneticPr fontId="2"/>
  </si>
  <si>
    <t>栄養マネジメント加算等</t>
    <rPh sb="0" eb="2">
      <t>エイヨウ</t>
    </rPh>
    <rPh sb="8" eb="10">
      <t>カサン</t>
    </rPh>
    <rPh sb="10" eb="11">
      <t>トウ</t>
    </rPh>
    <phoneticPr fontId="2"/>
  </si>
  <si>
    <t>経口移行加算(有/無)</t>
    <rPh sb="0" eb="2">
      <t>ケイコウ</t>
    </rPh>
    <rPh sb="2" eb="4">
      <t>イコウ</t>
    </rPh>
    <rPh sb="4" eb="6">
      <t>カサン</t>
    </rPh>
    <rPh sb="7" eb="8">
      <t>アリ</t>
    </rPh>
    <rPh sb="9" eb="10">
      <t>ナシ</t>
    </rPh>
    <phoneticPr fontId="2"/>
  </si>
  <si>
    <t>経口維持加算Ⅱ(有/無)</t>
    <rPh sb="0" eb="2">
      <t>ケイコウ</t>
    </rPh>
    <rPh sb="2" eb="4">
      <t>イジ</t>
    </rPh>
    <rPh sb="4" eb="6">
      <t>カサン</t>
    </rPh>
    <rPh sb="8" eb="9">
      <t>アリ</t>
    </rPh>
    <rPh sb="10" eb="11">
      <t>ナシ</t>
    </rPh>
    <phoneticPr fontId="2"/>
  </si>
  <si>
    <t>その他の加算(内容)</t>
    <rPh sb="2" eb="3">
      <t>タ</t>
    </rPh>
    <rPh sb="4" eb="6">
      <t>カサン</t>
    </rPh>
    <rPh sb="7" eb="9">
      <t>ナイヨウ</t>
    </rPh>
    <phoneticPr fontId="2"/>
  </si>
  <si>
    <t>摂取量の調査実施の有無</t>
    <rPh sb="0" eb="2">
      <t>セッシュ</t>
    </rPh>
    <rPh sb="2" eb="3">
      <t>リョウ</t>
    </rPh>
    <rPh sb="4" eb="6">
      <t>チョウサ</t>
    </rPh>
    <rPh sb="6" eb="8">
      <t>ジッシ</t>
    </rPh>
    <phoneticPr fontId="2"/>
  </si>
  <si>
    <t>有/無</t>
    <rPh sb="0" eb="1">
      <t>タモツ</t>
    </rPh>
    <phoneticPr fontId="2"/>
  </si>
  <si>
    <t>摂取量の調査の方法</t>
    <rPh sb="0" eb="2">
      <t>セッシュ</t>
    </rPh>
    <rPh sb="2" eb="3">
      <t>リョウ</t>
    </rPh>
    <rPh sb="4" eb="6">
      <t>チョウサ</t>
    </rPh>
    <rPh sb="7" eb="9">
      <t>ホウホウ</t>
    </rPh>
    <phoneticPr fontId="2"/>
  </si>
  <si>
    <t>残菜の調査(有/無）</t>
    <rPh sb="0" eb="1">
      <t>ザン</t>
    </rPh>
    <rPh sb="1" eb="2">
      <t>サイ</t>
    </rPh>
    <rPh sb="3" eb="5">
      <t>チョウサ</t>
    </rPh>
    <rPh sb="6" eb="7">
      <t>ア</t>
    </rPh>
    <rPh sb="8" eb="9">
      <t>ナ</t>
    </rPh>
    <phoneticPr fontId="2"/>
  </si>
  <si>
    <t>摂取量の調査（有/無）</t>
    <rPh sb="0" eb="2">
      <t>セッシュ</t>
    </rPh>
    <rPh sb="2" eb="3">
      <t>リョウ</t>
    </rPh>
    <rPh sb="4" eb="6">
      <t>チョウサ</t>
    </rPh>
    <rPh sb="7" eb="8">
      <t>ア</t>
    </rPh>
    <rPh sb="9" eb="10">
      <t>ナ</t>
    </rPh>
    <phoneticPr fontId="2"/>
  </si>
  <si>
    <t>給食量の調整</t>
    <rPh sb="0" eb="2">
      <t>キュウショク</t>
    </rPh>
    <rPh sb="2" eb="3">
      <t>リョウ</t>
    </rPh>
    <rPh sb="4" eb="6">
      <t>チョウセイ</t>
    </rPh>
    <phoneticPr fontId="2"/>
  </si>
  <si>
    <t>主食量の調整の有/無</t>
    <rPh sb="0" eb="2">
      <t>シュショク</t>
    </rPh>
    <rPh sb="2" eb="3">
      <t>リョウ</t>
    </rPh>
    <rPh sb="4" eb="6">
      <t>チョウセイ</t>
    </rPh>
    <phoneticPr fontId="2"/>
  </si>
  <si>
    <t>主食量の種類数(調整有の場合のみ)</t>
    <rPh sb="0" eb="2">
      <t>シュショク</t>
    </rPh>
    <rPh sb="2" eb="3">
      <t>リョウ</t>
    </rPh>
    <rPh sb="4" eb="6">
      <t>シュルイ</t>
    </rPh>
    <rPh sb="6" eb="7">
      <t>スウ</t>
    </rPh>
    <rPh sb="8" eb="10">
      <t>チョウセイ</t>
    </rPh>
    <rPh sb="10" eb="11">
      <t>アリ</t>
    </rPh>
    <rPh sb="12" eb="14">
      <t>バアイ</t>
    </rPh>
    <phoneticPr fontId="2"/>
  </si>
  <si>
    <t>副食量の種類数(調整有の場合のみ)</t>
    <rPh sb="0" eb="1">
      <t>フク</t>
    </rPh>
    <rPh sb="1" eb="2">
      <t>ショク</t>
    </rPh>
    <rPh sb="2" eb="3">
      <t>リョウ</t>
    </rPh>
    <rPh sb="4" eb="6">
      <t>シュルイ</t>
    </rPh>
    <rPh sb="6" eb="7">
      <t>スウ</t>
    </rPh>
    <rPh sb="8" eb="10">
      <t>チョウセイ</t>
    </rPh>
    <rPh sb="10" eb="11">
      <t>アリ</t>
    </rPh>
    <rPh sb="12" eb="14">
      <t>バアイ</t>
    </rPh>
    <phoneticPr fontId="2"/>
  </si>
  <si>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2"/>
  </si>
  <si>
    <t>麺</t>
    <rPh sb="0" eb="1">
      <t>メン</t>
    </rPh>
    <phoneticPr fontId="2"/>
  </si>
  <si>
    <t>いも及びでんぷん類</t>
    <rPh sb="2" eb="3">
      <t>オヨ</t>
    </rPh>
    <rPh sb="8" eb="9">
      <t>ルイ</t>
    </rPh>
    <phoneticPr fontId="2"/>
  </si>
  <si>
    <t>砂糖及び甘味類</t>
    <rPh sb="0" eb="2">
      <t>サトウ</t>
    </rPh>
    <rPh sb="2" eb="3">
      <t>オヨ</t>
    </rPh>
    <rPh sb="4" eb="6">
      <t>カンミ</t>
    </rPh>
    <rPh sb="6" eb="7">
      <t>ルイ</t>
    </rPh>
    <phoneticPr fontId="2"/>
  </si>
  <si>
    <t>豆類</t>
    <rPh sb="0" eb="2">
      <t>マメルイ</t>
    </rPh>
    <phoneticPr fontId="2"/>
  </si>
  <si>
    <t>緑黄色野菜</t>
    <rPh sb="0" eb="3">
      <t>リョクオウショク</t>
    </rPh>
    <rPh sb="3" eb="5">
      <t>ヤサイ</t>
    </rPh>
    <phoneticPr fontId="2"/>
  </si>
  <si>
    <t>その他の野菜</t>
    <rPh sb="2" eb="3">
      <t>タ</t>
    </rPh>
    <rPh sb="4" eb="6">
      <t>ヤサイ</t>
    </rPh>
    <phoneticPr fontId="2"/>
  </si>
  <si>
    <t>野菜漬物類</t>
    <rPh sb="0" eb="2">
      <t>ヤサイ</t>
    </rPh>
    <rPh sb="2" eb="4">
      <t>ツケモノ</t>
    </rPh>
    <rPh sb="4" eb="5">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</si>
  <si>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</si>
  <si>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</si>
  <si>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</si>
  <si>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</si>
  <si>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</si>
  <si>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ニュウ</t>
    </rPh>
    <rPh sb="1" eb="2">
      <t>ルイ</t>
    </rPh>
    <phoneticPr fontId="2"/>
  </si>
  <si>
    <t>油脂類</t>
    <rPh sb="0" eb="2">
      <t>ユシ</t>
    </rPh>
    <rPh sb="2" eb="3">
      <t>ルイ</t>
    </rPh>
    <phoneticPr fontId="2"/>
  </si>
  <si>
    <t>菓子類</t>
    <rPh sb="0" eb="3">
      <t>カシルイ</t>
    </rPh>
    <phoneticPr fontId="2"/>
  </si>
  <si>
    <t>調理加工食品類</t>
    <rPh sb="0" eb="2">
      <t>チョウリ</t>
    </rPh>
    <rPh sb="2" eb="4">
      <t>カコウ</t>
    </rPh>
    <rPh sb="4" eb="6">
      <t>ショクヒン</t>
    </rPh>
    <rPh sb="6" eb="7">
      <t>ルイ</t>
    </rPh>
    <phoneticPr fontId="2"/>
  </si>
  <si>
    <t>平均栄養量(目標栄養量)</t>
    <rPh sb="0" eb="2">
      <t>ヘイキン</t>
    </rPh>
    <rPh sb="2" eb="4">
      <t>エイヨウ</t>
    </rPh>
    <rPh sb="4" eb="5">
      <t>リョウ</t>
    </rPh>
    <rPh sb="6" eb="8">
      <t>モクヒョウ</t>
    </rPh>
    <rPh sb="8" eb="10">
      <t>エイヨウ</t>
    </rPh>
    <rPh sb="10" eb="11">
      <t>リョウ</t>
    </rPh>
    <phoneticPr fontId="2"/>
  </si>
  <si>
    <t>鉄</t>
    <rPh sb="0" eb="1">
      <t>テツ</t>
    </rPh>
    <phoneticPr fontId="2"/>
  </si>
  <si>
    <t>食物繊維</t>
    <rPh sb="0" eb="2">
      <t>ショクモツ</t>
    </rPh>
    <rPh sb="2" eb="4">
      <t>センイ</t>
    </rPh>
    <phoneticPr fontId="2"/>
  </si>
  <si>
    <t>塩分(食塩相当量)</t>
    <rPh sb="0" eb="2">
      <t>エンブン</t>
    </rPh>
    <rPh sb="3" eb="5">
      <t>ショクエン</t>
    </rPh>
    <rPh sb="5" eb="7">
      <t>ソウトウ</t>
    </rPh>
    <rPh sb="7" eb="8">
      <t>リョウ</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</si>
  <si>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</si>
  <si>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</si>
  <si>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</si>
  <si>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その他栄養素①の量</t>
    <rPh sb="2" eb="3">
      <t>タ</t>
    </rPh>
    <rPh sb="3" eb="6">
      <t>エイヨウソ</t>
    </rPh>
    <rPh sb="8" eb="9">
      <t>リョウ</t>
    </rPh>
    <phoneticPr fontId="2"/>
  </si>
  <si>
    <t>平均栄養量(提供栄養量)</t>
    <rPh sb="0" eb="2">
      <t>ヘイキン</t>
    </rPh>
    <rPh sb="2" eb="4">
      <t>エイヨウ</t>
    </rPh>
    <rPh sb="4" eb="5">
      <t>リョウ</t>
    </rPh>
    <rPh sb="6" eb="8">
      <t>テイキョウ</t>
    </rPh>
    <rPh sb="8" eb="10">
      <t>エイヨウ</t>
    </rPh>
    <rPh sb="10" eb="11">
      <t>リョウ</t>
    </rPh>
    <phoneticPr fontId="2"/>
  </si>
  <si>
    <t>平均栄養量(推定摂取量)</t>
    <rPh sb="0" eb="2">
      <t>ヘイキン</t>
    </rPh>
    <rPh sb="2" eb="4">
      <t>エイヨウ</t>
    </rPh>
    <rPh sb="4" eb="5">
      <t>リョウ</t>
    </rPh>
    <rPh sb="6" eb="8">
      <t>スイテイ</t>
    </rPh>
    <rPh sb="8" eb="10">
      <t>セッシュ</t>
    </rPh>
    <rPh sb="10" eb="11">
      <t>リョウ</t>
    </rPh>
    <phoneticPr fontId="2"/>
  </si>
  <si>
    <t>食材料費</t>
    <rPh sb="0" eb="1">
      <t>ショク</t>
    </rPh>
    <rPh sb="1" eb="4">
      <t>ザイリョウヒ</t>
    </rPh>
    <phoneticPr fontId="2"/>
  </si>
  <si>
    <t>金額</t>
    <rPh sb="0" eb="2">
      <t>キンガク</t>
    </rPh>
    <phoneticPr fontId="2"/>
  </si>
  <si>
    <t>作業指示書の有無</t>
    <rPh sb="0" eb="2">
      <t>サギョウ</t>
    </rPh>
    <rPh sb="2" eb="5">
      <t>シジショ</t>
    </rPh>
    <phoneticPr fontId="2"/>
  </si>
  <si>
    <t>作業指示書の内容</t>
    <rPh sb="0" eb="2">
      <t>サギョウ</t>
    </rPh>
    <rPh sb="2" eb="5">
      <t>シジショ</t>
    </rPh>
    <rPh sb="6" eb="8">
      <t>ナイヨウ</t>
    </rPh>
    <phoneticPr fontId="2"/>
  </si>
  <si>
    <t>作業指示のポイントの有/無</t>
    <rPh sb="0" eb="2">
      <t>サギョウ</t>
    </rPh>
    <rPh sb="2" eb="4">
      <t>シジ</t>
    </rPh>
    <rPh sb="10" eb="11">
      <t>アリ</t>
    </rPh>
    <rPh sb="12" eb="13">
      <t>ナシ</t>
    </rPh>
    <phoneticPr fontId="2"/>
  </si>
  <si>
    <t>その他の内容</t>
    <rPh sb="2" eb="3">
      <t>タ</t>
    </rPh>
    <rPh sb="4" eb="6">
      <t>ナイヨウ</t>
    </rPh>
    <phoneticPr fontId="2"/>
  </si>
  <si>
    <t>栄養教育実施の有無</t>
    <rPh sb="0" eb="2">
      <t>エイヨウ</t>
    </rPh>
    <rPh sb="2" eb="4">
      <t>キョウイク</t>
    </rPh>
    <rPh sb="4" eb="6">
      <t>ジッシ</t>
    </rPh>
    <phoneticPr fontId="2"/>
  </si>
  <si>
    <t>栄養教育の実施概要</t>
    <rPh sb="0" eb="2">
      <t>エイヨウ</t>
    </rPh>
    <rPh sb="2" eb="4">
      <t>キョウイク</t>
    </rPh>
    <rPh sb="5" eb="7">
      <t>ジッシ</t>
    </rPh>
    <rPh sb="7" eb="9">
      <t>ガイヨウ</t>
    </rPh>
    <phoneticPr fontId="2"/>
  </si>
  <si>
    <t>集団指導(入所者)の回数</t>
    <rPh sb="0" eb="2">
      <t>シュウダン</t>
    </rPh>
    <rPh sb="2" eb="4">
      <t>シドウ</t>
    </rPh>
    <rPh sb="5" eb="8">
      <t>ニュウショシャ</t>
    </rPh>
    <rPh sb="10" eb="12">
      <t>カイスウ</t>
    </rPh>
    <phoneticPr fontId="2"/>
  </si>
  <si>
    <t>集団指導(通所者)の回数</t>
    <rPh sb="0" eb="2">
      <t>シュウダン</t>
    </rPh>
    <rPh sb="2" eb="4">
      <t>シドウ</t>
    </rPh>
    <rPh sb="5" eb="8">
      <t>ツウショシャ</t>
    </rPh>
    <rPh sb="10" eb="12">
      <t>カイスウ</t>
    </rPh>
    <phoneticPr fontId="2"/>
  </si>
  <si>
    <t>栄養教育の内容</t>
    <rPh sb="0" eb="2">
      <t>エイヨウ</t>
    </rPh>
    <rPh sb="2" eb="4">
      <t>キョウイク</t>
    </rPh>
    <rPh sb="5" eb="7">
      <t>ナイヨウ</t>
    </rPh>
    <phoneticPr fontId="2"/>
  </si>
  <si>
    <t>栄養成分表示の有無</t>
    <rPh sb="0" eb="2">
      <t>エイヨウ</t>
    </rPh>
    <rPh sb="2" eb="4">
      <t>セイブン</t>
    </rPh>
    <rPh sb="4" eb="6">
      <t>ヒョウジ</t>
    </rPh>
    <rPh sb="7" eb="9">
      <t>ウム</t>
    </rPh>
    <phoneticPr fontId="2"/>
  </si>
  <si>
    <t>表示している栄養成分</t>
    <rPh sb="0" eb="2">
      <t>ヒョウジ</t>
    </rPh>
    <rPh sb="6" eb="8">
      <t>エイヨウ</t>
    </rPh>
    <rPh sb="8" eb="10">
      <t>セイブン</t>
    </rPh>
    <phoneticPr fontId="2"/>
  </si>
  <si>
    <t>たんぱく質の有/無</t>
    <rPh sb="4" eb="5">
      <t>シツ</t>
    </rPh>
    <rPh sb="6" eb="7">
      <t>アリ</t>
    </rPh>
    <rPh sb="8" eb="9">
      <t>ナシ</t>
    </rPh>
    <phoneticPr fontId="2"/>
  </si>
  <si>
    <t>脂質の有/無</t>
    <rPh sb="0" eb="2">
      <t>シシツ</t>
    </rPh>
    <rPh sb="3" eb="4">
      <t>アリ</t>
    </rPh>
    <rPh sb="5" eb="6">
      <t>ナシ</t>
    </rPh>
    <phoneticPr fontId="2"/>
  </si>
  <si>
    <t>食塩相当量の有/無</t>
    <rPh sb="0" eb="2">
      <t>ショクエン</t>
    </rPh>
    <rPh sb="2" eb="4">
      <t>ソウトウ</t>
    </rPh>
    <rPh sb="4" eb="5">
      <t>リョウ</t>
    </rPh>
    <rPh sb="6" eb="7">
      <t>アリ</t>
    </rPh>
    <rPh sb="8" eb="9">
      <t>ナシ</t>
    </rPh>
    <phoneticPr fontId="2"/>
  </si>
  <si>
    <t>テーマ献立導入の有無</t>
    <rPh sb="3" eb="5">
      <t>コンダテ</t>
    </rPh>
    <rPh sb="5" eb="7">
      <t>ドウニュウ</t>
    </rPh>
    <rPh sb="8" eb="10">
      <t>ウム</t>
    </rPh>
    <phoneticPr fontId="2"/>
  </si>
  <si>
    <t>テーマ献立の内容</t>
    <rPh sb="3" eb="5">
      <t>コンダテ</t>
    </rPh>
    <rPh sb="6" eb="8">
      <t>ナイヨウ</t>
    </rPh>
    <phoneticPr fontId="2"/>
  </si>
  <si>
    <t>疾病に配慮した献立の有/無</t>
    <rPh sb="0" eb="2">
      <t>シッペイ</t>
    </rPh>
    <rPh sb="3" eb="5">
      <t>ハイリョ</t>
    </rPh>
    <rPh sb="7" eb="9">
      <t>コンダテ</t>
    </rPh>
    <rPh sb="10" eb="11">
      <t>アリ</t>
    </rPh>
    <rPh sb="12" eb="13">
      <t>ナシ</t>
    </rPh>
    <phoneticPr fontId="2"/>
  </si>
  <si>
    <t>行事食の有/無</t>
    <rPh sb="0" eb="2">
      <t>ギョウジ</t>
    </rPh>
    <rPh sb="2" eb="3">
      <t>ショク</t>
    </rPh>
    <rPh sb="4" eb="5">
      <t>アリ</t>
    </rPh>
    <rPh sb="6" eb="7">
      <t>ナシ</t>
    </rPh>
    <phoneticPr fontId="2"/>
  </si>
  <si>
    <t>給食日誌の有無</t>
    <rPh sb="0" eb="2">
      <t>キュウショク</t>
    </rPh>
    <rPh sb="2" eb="4">
      <t>ニッシ</t>
    </rPh>
    <rPh sb="5" eb="7">
      <t>ウム</t>
    </rPh>
    <phoneticPr fontId="2"/>
  </si>
  <si>
    <t>非常食糧等の備蓄の有無</t>
    <rPh sb="0" eb="2">
      <t>ヒジョウ</t>
    </rPh>
    <rPh sb="2" eb="4">
      <t>ショクリョウ</t>
    </rPh>
    <rPh sb="4" eb="5">
      <t>トウ</t>
    </rPh>
    <rPh sb="6" eb="8">
      <t>ビチク</t>
    </rPh>
    <rPh sb="9" eb="11">
      <t>ウム</t>
    </rPh>
    <phoneticPr fontId="2"/>
  </si>
  <si>
    <t>人数</t>
    <rPh sb="0" eb="2">
      <t>ニンズウ</t>
    </rPh>
    <phoneticPr fontId="2"/>
  </si>
  <si>
    <t>日数</t>
    <rPh sb="0" eb="2">
      <t>ニッスウ</t>
    </rPh>
    <phoneticPr fontId="2"/>
  </si>
  <si>
    <t>非常食糧等の保管場所</t>
    <rPh sb="0" eb="2">
      <t>ヒジョウ</t>
    </rPh>
    <rPh sb="2" eb="4">
      <t>ショクリョウ</t>
    </rPh>
    <rPh sb="4" eb="5">
      <t>トウ</t>
    </rPh>
    <rPh sb="6" eb="8">
      <t>ホカン</t>
    </rPh>
    <rPh sb="8" eb="10">
      <t>バショ</t>
    </rPh>
    <phoneticPr fontId="2"/>
  </si>
  <si>
    <t>厨房内の有/無</t>
    <rPh sb="0" eb="2">
      <t>チュウボウ</t>
    </rPh>
    <rPh sb="2" eb="3">
      <t>ナイ</t>
    </rPh>
    <rPh sb="4" eb="5">
      <t>ユウ</t>
    </rPh>
    <rPh sb="6" eb="7">
      <t>ム</t>
    </rPh>
    <phoneticPr fontId="2"/>
  </si>
  <si>
    <t>防災保管庫の有/無</t>
    <rPh sb="0" eb="2">
      <t>ボウサイ</t>
    </rPh>
    <rPh sb="2" eb="5">
      <t>ホカンコ</t>
    </rPh>
    <rPh sb="6" eb="7">
      <t>アリ</t>
    </rPh>
    <rPh sb="8" eb="9">
      <t>ナシ</t>
    </rPh>
    <phoneticPr fontId="2"/>
  </si>
  <si>
    <t>その他（内容）</t>
    <rPh sb="2" eb="3">
      <t>タ</t>
    </rPh>
    <rPh sb="4" eb="6">
      <t>ナイヨウ</t>
    </rPh>
    <phoneticPr fontId="2"/>
  </si>
  <si>
    <t>報告担当者</t>
    <rPh sb="0" eb="2">
      <t>ホウコク</t>
    </rPh>
    <rPh sb="2" eb="5">
      <t>タントウシャ</t>
    </rPh>
    <phoneticPr fontId="2"/>
  </si>
  <si>
    <t>部門名</t>
    <rPh sb="0" eb="2">
      <t>ブモン</t>
    </rPh>
    <rPh sb="2" eb="3">
      <t>メイ</t>
    </rPh>
    <phoneticPr fontId="2"/>
  </si>
  <si>
    <t>所　在　地</t>
    <rPh sb="0" eb="1">
      <t>ショ</t>
    </rPh>
    <rPh sb="2" eb="3">
      <t>ザイ</t>
    </rPh>
    <rPh sb="4" eb="5">
      <t>チ</t>
    </rPh>
    <phoneticPr fontId="2"/>
  </si>
  <si>
    <t>管　理　者</t>
    <rPh sb="0" eb="1">
      <t>カン</t>
    </rPh>
    <rPh sb="2" eb="3">
      <t>リ</t>
    </rPh>
    <rPh sb="4" eb="5">
      <t>シャ</t>
    </rPh>
    <phoneticPr fontId="2"/>
  </si>
  <si>
    <t xml:space="preserve"> いも及びでんぷん類</t>
    <phoneticPr fontId="2"/>
  </si>
  <si>
    <t xml:space="preserve"> 砂糖及び甘味類</t>
    <phoneticPr fontId="2"/>
  </si>
  <si>
    <t xml:space="preserve"> 豆　　　　 類</t>
    <phoneticPr fontId="2"/>
  </si>
  <si>
    <t>免許の種類
及び番号</t>
    <rPh sb="6" eb="7">
      <t>オヨ</t>
    </rPh>
    <rPh sb="8" eb="10">
      <t>バンゴウ</t>
    </rPh>
    <phoneticPr fontId="2"/>
  </si>
  <si>
    <t>管理栄養士又は
栄養士の氏名</t>
    <rPh sb="8" eb="10">
      <t>エイヨウ</t>
    </rPh>
    <rPh sb="10" eb="11">
      <t>シ</t>
    </rPh>
    <rPh sb="12" eb="14">
      <t>シメイ</t>
    </rPh>
    <phoneticPr fontId="2"/>
  </si>
  <si>
    <t>免許の番号(管理栄養士)</t>
    <rPh sb="0" eb="2">
      <t>メンキョ</t>
    </rPh>
    <rPh sb="3" eb="5">
      <t>バンゴウ</t>
    </rPh>
    <rPh sb="6" eb="8">
      <t>カンリ</t>
    </rPh>
    <rPh sb="8" eb="10">
      <t>エイヨウ</t>
    </rPh>
    <rPh sb="10" eb="11">
      <t>シ</t>
    </rPh>
    <phoneticPr fontId="2"/>
  </si>
  <si>
    <t>非常時用献立表の有無</t>
    <rPh sb="0" eb="2">
      <t>ヒジョウ</t>
    </rPh>
    <rPh sb="2" eb="3">
      <t>ジ</t>
    </rPh>
    <rPh sb="3" eb="4">
      <t>ヨウ</t>
    </rPh>
    <rPh sb="4" eb="6">
      <t>コンダテ</t>
    </rPh>
    <rPh sb="6" eb="7">
      <t>ヒョウ</t>
    </rPh>
    <rPh sb="8" eb="10">
      <t>ウム</t>
    </rPh>
    <phoneticPr fontId="2"/>
  </si>
  <si>
    <t>名前⇒</t>
    <rPh sb="0" eb="2">
      <t>ナマエ</t>
    </rPh>
    <phoneticPr fontId="2"/>
  </si>
  <si>
    <t>勤務形態</t>
    <rPh sb="0" eb="2">
      <t>キンム</t>
    </rPh>
    <rPh sb="2" eb="4">
      <t>ケイタイ</t>
    </rPh>
    <phoneticPr fontId="2"/>
  </si>
  <si>
    <t>食材料費の単位</t>
    <rPh sb="0" eb="2">
      <t>ショクザイ</t>
    </rPh>
    <rPh sb="2" eb="3">
      <t>リョウ</t>
    </rPh>
    <rPh sb="3" eb="4">
      <t>ヒ</t>
    </rPh>
    <rPh sb="5" eb="7">
      <t>タンイ</t>
    </rPh>
    <phoneticPr fontId="2"/>
  </si>
  <si>
    <t>リストの内容⇒</t>
    <rPh sb="4" eb="6">
      <t>ナイヨウ</t>
    </rPh>
    <phoneticPr fontId="2"/>
  </si>
  <si>
    <t>有</t>
    <rPh sb="0" eb="1">
      <t>アリ</t>
    </rPh>
    <phoneticPr fontId="2"/>
  </si>
  <si>
    <t>特定給食施設</t>
    <rPh sb="0" eb="2">
      <t>トクテイ</t>
    </rPh>
    <rPh sb="2" eb="4">
      <t>キュウショク</t>
    </rPh>
    <rPh sb="4" eb="6">
      <t>シセツ</t>
    </rPh>
    <phoneticPr fontId="2"/>
  </si>
  <si>
    <t>平塚</t>
    <rPh sb="0" eb="2">
      <t>ヒラツカ</t>
    </rPh>
    <phoneticPr fontId="2"/>
  </si>
  <si>
    <t>栄養部</t>
    <rPh sb="0" eb="2">
      <t>エイヨウ</t>
    </rPh>
    <rPh sb="2" eb="3">
      <t>ブ</t>
    </rPh>
    <phoneticPr fontId="2"/>
  </si>
  <si>
    <t>直営</t>
    <rPh sb="0" eb="2">
      <t>チョクエイ</t>
    </rPh>
    <phoneticPr fontId="2"/>
  </si>
  <si>
    <t>専任</t>
    <rPh sb="0" eb="2">
      <t>センニン</t>
    </rPh>
    <phoneticPr fontId="2"/>
  </si>
  <si>
    <t>1食</t>
    <rPh sb="1" eb="2">
      <t>ショク</t>
    </rPh>
    <phoneticPr fontId="2"/>
  </si>
  <si>
    <t>小規模特定給食施設</t>
    <rPh sb="0" eb="3">
      <t>ショウキボ</t>
    </rPh>
    <rPh sb="3" eb="5">
      <t>トクテイ</t>
    </rPh>
    <rPh sb="5" eb="7">
      <t>キュウショク</t>
    </rPh>
    <rPh sb="7" eb="9">
      <t>シセツ</t>
    </rPh>
    <phoneticPr fontId="2"/>
  </si>
  <si>
    <t>鎌倉</t>
    <rPh sb="0" eb="2">
      <t>カマクラ</t>
    </rPh>
    <phoneticPr fontId="2"/>
  </si>
  <si>
    <t>診療部</t>
    <rPh sb="0" eb="2">
      <t>シンリョウ</t>
    </rPh>
    <rPh sb="2" eb="3">
      <t>ブ</t>
    </rPh>
    <phoneticPr fontId="2"/>
  </si>
  <si>
    <t>委託</t>
    <rPh sb="0" eb="2">
      <t>イタク</t>
    </rPh>
    <phoneticPr fontId="2"/>
  </si>
  <si>
    <t>兼任</t>
    <rPh sb="0" eb="2">
      <t>ケンニン</t>
    </rPh>
    <phoneticPr fontId="2"/>
  </si>
  <si>
    <t>2食</t>
    <rPh sb="1" eb="2">
      <t>ショク</t>
    </rPh>
    <phoneticPr fontId="2"/>
  </si>
  <si>
    <t>小田原</t>
    <rPh sb="0" eb="3">
      <t>オダワラ</t>
    </rPh>
    <phoneticPr fontId="2"/>
  </si>
  <si>
    <t>事務部</t>
    <rPh sb="0" eb="2">
      <t>ジム</t>
    </rPh>
    <rPh sb="2" eb="3">
      <t>ブ</t>
    </rPh>
    <phoneticPr fontId="2"/>
  </si>
  <si>
    <t>1日</t>
    <rPh sb="1" eb="2">
      <t>ニチ</t>
    </rPh>
    <phoneticPr fontId="2"/>
  </si>
  <si>
    <t>厚木</t>
    <rPh sb="0" eb="2">
      <t>アツギ</t>
    </rPh>
    <phoneticPr fontId="2"/>
  </si>
  <si>
    <t>部門</t>
    <rPh sb="0" eb="2">
      <t>ブモン</t>
    </rPh>
    <phoneticPr fontId="2"/>
  </si>
  <si>
    <t>社会福祉施設</t>
    <rPh sb="0" eb="2">
      <t>シャカイ</t>
    </rPh>
    <rPh sb="2" eb="4">
      <t>フクシ</t>
    </rPh>
    <rPh sb="4" eb="6">
      <t>シセツ</t>
    </rPh>
    <phoneticPr fontId="2"/>
  </si>
  <si>
    <t>介護保険(老人保健)</t>
    <rPh sb="0" eb="2">
      <t>カイゴ</t>
    </rPh>
    <rPh sb="2" eb="4">
      <t>ホケン</t>
    </rPh>
    <rPh sb="5" eb="7">
      <t>ロウジン</t>
    </rPh>
    <rPh sb="7" eb="9">
      <t>ホケン</t>
    </rPh>
    <phoneticPr fontId="2"/>
  </si>
  <si>
    <t>介護保険(老人福祉)</t>
    <rPh sb="0" eb="2">
      <t>カイゴ</t>
    </rPh>
    <rPh sb="2" eb="4">
      <t>ホケン</t>
    </rPh>
    <rPh sb="5" eb="7">
      <t>ロウジン</t>
    </rPh>
    <rPh sb="7" eb="9">
      <t>フクシ</t>
    </rPh>
    <phoneticPr fontId="2"/>
  </si>
  <si>
    <t>常食（人数）</t>
    <rPh sb="0" eb="2">
      <t>ジョウショク</t>
    </rPh>
    <rPh sb="3" eb="5">
      <t>ニンズウ</t>
    </rPh>
    <phoneticPr fontId="2"/>
  </si>
  <si>
    <t>軟食（人数）</t>
    <rPh sb="0" eb="1">
      <t>ナン</t>
    </rPh>
    <rPh sb="1" eb="2">
      <t>ショク</t>
    </rPh>
    <rPh sb="3" eb="5">
      <t>ニンズウ</t>
    </rPh>
    <phoneticPr fontId="2"/>
  </si>
  <si>
    <t>流動食（人数）</t>
    <rPh sb="0" eb="3">
      <t>リュウドウショク</t>
    </rPh>
    <rPh sb="4" eb="6">
      <t>ニンズウ</t>
    </rPh>
    <phoneticPr fontId="2"/>
  </si>
  <si>
    <t>個別指導(入所者)の人数</t>
    <rPh sb="0" eb="2">
      <t>コベツ</t>
    </rPh>
    <rPh sb="2" eb="4">
      <t>シドウ</t>
    </rPh>
    <rPh sb="5" eb="8">
      <t>ニュウショシャ</t>
    </rPh>
    <rPh sb="10" eb="12">
      <t>ニンズウ</t>
    </rPh>
    <phoneticPr fontId="2"/>
  </si>
  <si>
    <t>副食(主菜)量の調整の有/無</t>
    <rPh sb="0" eb="2">
      <t>フクショク</t>
    </rPh>
    <rPh sb="3" eb="4">
      <t>シュ</t>
    </rPh>
    <rPh sb="4" eb="5">
      <t>ナ</t>
    </rPh>
    <rPh sb="6" eb="7">
      <t>リョウ</t>
    </rPh>
    <rPh sb="8" eb="10">
      <t>チョウセイ</t>
    </rPh>
    <phoneticPr fontId="2"/>
  </si>
  <si>
    <t>副食(副菜)量の調整の有/無</t>
    <rPh sb="0" eb="2">
      <t>フクショク</t>
    </rPh>
    <rPh sb="3" eb="4">
      <t>フク</t>
    </rPh>
    <rPh sb="4" eb="5">
      <t>ナ</t>
    </rPh>
    <rPh sb="6" eb="7">
      <t>リョウ</t>
    </rPh>
    <rPh sb="8" eb="10">
      <t>チョウセイ</t>
    </rPh>
    <phoneticPr fontId="2"/>
  </si>
  <si>
    <t>入力方法</t>
    <rPh sb="0" eb="2">
      <t>ニュウリョク</t>
    </rPh>
    <rPh sb="2" eb="4">
      <t>ホウホウ</t>
    </rPh>
    <phoneticPr fontId="2"/>
  </si>
  <si>
    <t>値入力</t>
    <rPh sb="0" eb="1">
      <t>アタイ</t>
    </rPh>
    <rPh sb="1" eb="3">
      <t>ニュウリョク</t>
    </rPh>
    <phoneticPr fontId="2"/>
  </si>
  <si>
    <t>例：夜食、補食</t>
    <rPh sb="0" eb="1">
      <t>レイ</t>
    </rPh>
    <rPh sb="2" eb="4">
      <t>ヤショク</t>
    </rPh>
    <rPh sb="5" eb="7">
      <t>ホショク</t>
    </rPh>
    <phoneticPr fontId="2"/>
  </si>
  <si>
    <t>経口栄養法（人数）</t>
    <rPh sb="0" eb="2">
      <t>ケイコウ</t>
    </rPh>
    <rPh sb="2" eb="4">
      <t>エイヨウ</t>
    </rPh>
    <rPh sb="4" eb="5">
      <t>ホウ</t>
    </rPh>
    <rPh sb="6" eb="8">
      <t>ニンズウ</t>
    </rPh>
    <phoneticPr fontId="2"/>
  </si>
  <si>
    <t>経腸栄養法（人数）</t>
    <rPh sb="0" eb="1">
      <t>キョウ</t>
    </rPh>
    <rPh sb="1" eb="2">
      <t>チョウ</t>
    </rPh>
    <rPh sb="2" eb="4">
      <t>エイヨウ</t>
    </rPh>
    <rPh sb="4" eb="5">
      <t>ホウ</t>
    </rPh>
    <rPh sb="6" eb="8">
      <t>ニンズウ</t>
    </rPh>
    <phoneticPr fontId="2"/>
  </si>
  <si>
    <t>加算をとっている施設は内容と人数を入力してください。</t>
    <rPh sb="0" eb="2">
      <t>カサン</t>
    </rPh>
    <rPh sb="8" eb="10">
      <t>シセツ</t>
    </rPh>
    <rPh sb="11" eb="13">
      <t>ナイヨウ</t>
    </rPh>
    <rPh sb="14" eb="16">
      <t>ニンズウ</t>
    </rPh>
    <rPh sb="17" eb="19">
      <t>ニュウリョク</t>
    </rPh>
    <phoneticPr fontId="2"/>
  </si>
  <si>
    <t>※自動入力されます</t>
    <rPh sb="1" eb="3">
      <t>ジドウ</t>
    </rPh>
    <rPh sb="3" eb="5">
      <t>ニュウリョク</t>
    </rPh>
    <phoneticPr fontId="2"/>
  </si>
  <si>
    <t>リスト</t>
    <phoneticPr fontId="2"/>
  </si>
  <si>
    <t>リスト</t>
    <phoneticPr fontId="2"/>
  </si>
  <si>
    <t>年間の実施回数を入力してください。</t>
    <rPh sb="0" eb="2">
      <t>ネンカン</t>
    </rPh>
    <rPh sb="3" eb="5">
      <t>ジッシ</t>
    </rPh>
    <rPh sb="5" eb="7">
      <t>カイスウ</t>
    </rPh>
    <rPh sb="8" eb="10">
      <t>ニュウリョク</t>
    </rPh>
    <phoneticPr fontId="2"/>
  </si>
  <si>
    <t>※自動計算されます。</t>
    <phoneticPr fontId="2"/>
  </si>
  <si>
    <t>※自動計算されます。</t>
    <phoneticPr fontId="2"/>
  </si>
  <si>
    <t>通常の食事を含みます。</t>
    <rPh sb="0" eb="2">
      <t>ツウジョウ</t>
    </rPh>
    <rPh sb="3" eb="5">
      <t>ショクジ</t>
    </rPh>
    <rPh sb="6" eb="7">
      <t>フク</t>
    </rPh>
    <phoneticPr fontId="2"/>
  </si>
  <si>
    <t>薬価のものは除きます。</t>
    <rPh sb="0" eb="2">
      <t>ヤッカ</t>
    </rPh>
    <rPh sb="6" eb="7">
      <t>ノゾ</t>
    </rPh>
    <phoneticPr fontId="2"/>
  </si>
  <si>
    <t>具体的に入力してください。</t>
    <phoneticPr fontId="2"/>
  </si>
  <si>
    <t>同一職種は複数参加でも１とします。</t>
    <rPh sb="0" eb="2">
      <t>ドウイツ</t>
    </rPh>
    <rPh sb="2" eb="4">
      <t>ショクシュ</t>
    </rPh>
    <rPh sb="5" eb="7">
      <t>フクスウ</t>
    </rPh>
    <rPh sb="7" eb="9">
      <t>サンカ</t>
    </rPh>
    <phoneticPr fontId="2"/>
  </si>
  <si>
    <t>具体的に入力してください。</t>
    <rPh sb="0" eb="3">
      <t>グタイテキ</t>
    </rPh>
    <rPh sb="4" eb="6">
      <t>ニュウリョク</t>
    </rPh>
    <phoneticPr fontId="2"/>
  </si>
  <si>
    <t>委託には一部委託も含みます。</t>
    <rPh sb="0" eb="2">
      <t>イタク</t>
    </rPh>
    <rPh sb="4" eb="6">
      <t>イチブ</t>
    </rPh>
    <rPh sb="6" eb="8">
      <t>イタク</t>
    </rPh>
    <rPh sb="9" eb="10">
      <t>フク</t>
    </rPh>
    <phoneticPr fontId="2"/>
  </si>
  <si>
    <t>ごはん、パン、麺（ゆで）については、１食の平均量を入力してください。</t>
    <phoneticPr fontId="2"/>
  </si>
  <si>
    <t>※目標栄養量に入力した栄養素が反映されます。</t>
    <rPh sb="7" eb="9">
      <t>ニュウリョク</t>
    </rPh>
    <rPh sb="15" eb="17">
      <t>ハンエイ</t>
    </rPh>
    <phoneticPr fontId="2"/>
  </si>
  <si>
    <t>※１人（1食/2食/1日)当たり</t>
    <phoneticPr fontId="2"/>
  </si>
  <si>
    <t>簡潔に入力してください。</t>
    <rPh sb="0" eb="2">
      <t>カンケツ</t>
    </rPh>
    <rPh sb="3" eb="5">
      <t>ニュウリョク</t>
    </rPh>
    <phoneticPr fontId="2"/>
  </si>
  <si>
    <t>所在地
(施設所在地と異なる場合)</t>
    <rPh sb="0" eb="3">
      <t>ショザイチ</t>
    </rPh>
    <rPh sb="5" eb="7">
      <t>シセツ</t>
    </rPh>
    <rPh sb="7" eb="10">
      <t>ショザイチ</t>
    </rPh>
    <rPh sb="11" eb="12">
      <t>コト</t>
    </rPh>
    <rPh sb="14" eb="16">
      <t>バアイ</t>
    </rPh>
    <phoneticPr fontId="2"/>
  </si>
  <si>
    <t>その他(内容)　</t>
    <rPh sb="2" eb="3">
      <t>タ</t>
    </rPh>
    <rPh sb="4" eb="6">
      <t>ナイヨウ</t>
    </rPh>
    <phoneticPr fontId="2"/>
  </si>
  <si>
    <t>その他栄養素①(内容(単位))</t>
    <rPh sb="2" eb="3">
      <t>タ</t>
    </rPh>
    <rPh sb="3" eb="6">
      <t>エイヨウソ</t>
    </rPh>
    <rPh sb="8" eb="10">
      <t>ナイヨウ</t>
    </rPh>
    <rPh sb="11" eb="13">
      <t>タンイ</t>
    </rPh>
    <phoneticPr fontId="2"/>
  </si>
  <si>
    <t>非常食糧の量</t>
    <rPh sb="0" eb="2">
      <t>ヒジョウ</t>
    </rPh>
    <rPh sb="2" eb="4">
      <t>ショクリョウ</t>
    </rPh>
    <rPh sb="5" eb="6">
      <t>リョウ</t>
    </rPh>
    <phoneticPr fontId="2"/>
  </si>
  <si>
    <t>印刷用シートでは、「○人分を○日分」となります。</t>
    <rPh sb="0" eb="3">
      <t>インサツヨウ</t>
    </rPh>
    <phoneticPr fontId="2"/>
  </si>
  <si>
    <t>施設区分</t>
    <rPh sb="0" eb="2">
      <t>シセツ</t>
    </rPh>
    <rPh sb="2" eb="3">
      <t>ク</t>
    </rPh>
    <rPh sb="3" eb="4">
      <t>ブン</t>
    </rPh>
    <phoneticPr fontId="2"/>
  </si>
  <si>
    <t>　　　氏名</t>
    <rPh sb="3" eb="5">
      <t>シメイ</t>
    </rPh>
    <phoneticPr fontId="2"/>
  </si>
  <si>
    <t>　　　(住所)</t>
    <rPh sb="4" eb="6">
      <t>ジュウショ</t>
    </rPh>
    <phoneticPr fontId="2"/>
  </si>
  <si>
    <t>　　　(氏名)</t>
    <rPh sb="4" eb="6">
      <t>シメイ</t>
    </rPh>
    <phoneticPr fontId="2"/>
  </si>
  <si>
    <t>　　　　　　　(氏名)</t>
    <rPh sb="8" eb="10">
      <t>シメイ</t>
    </rPh>
    <phoneticPr fontId="2"/>
  </si>
  <si>
    <t>　　　　　(栄養士)</t>
    <rPh sb="6" eb="8">
      <t>エイヨウ</t>
    </rPh>
    <rPh sb="8" eb="9">
      <t>シ</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</si>
  <si>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</si>
  <si>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</si>
  <si>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</si>
  <si>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</si>
  <si>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</si>
  <si>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</si>
  <si>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</si>
  <si>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</si>
  <si>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</si>
  <si>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</si>
  <si>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</si>
  <si>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</si>
  <si>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</si>
  <si>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</si>
  <si>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朝食数</t>
    <rPh sb="3" eb="5">
      <t>チョウショク</t>
    </rPh>
    <rPh sb="5" eb="6">
      <t>スウ</t>
    </rPh>
    <phoneticPr fontId="2"/>
  </si>
  <si>
    <t>　　　昼食数</t>
    <rPh sb="3" eb="5">
      <t>チュウショク</t>
    </rPh>
    <rPh sb="5" eb="6">
      <t>スウ</t>
    </rPh>
    <phoneticPr fontId="2"/>
  </si>
  <si>
    <t>　　　夕食数</t>
    <rPh sb="3" eb="5">
      <t>ユウショク</t>
    </rPh>
    <rPh sb="5" eb="6">
      <t>スウ</t>
    </rPh>
    <phoneticPr fontId="2"/>
  </si>
  <si>
    <t>　　　その他(食数)</t>
    <rPh sb="5" eb="6">
      <t>タ</t>
    </rPh>
    <rPh sb="7" eb="8">
      <t>ショク</t>
    </rPh>
    <rPh sb="8" eb="9">
      <t>スウ</t>
    </rPh>
    <phoneticPr fontId="2"/>
  </si>
  <si>
    <t>　　　食数合計</t>
    <rPh sb="3" eb="4">
      <t>ショク</t>
    </rPh>
    <rPh sb="4" eb="5">
      <t>スウ</t>
    </rPh>
    <rPh sb="5" eb="7">
      <t>ゴウケイ</t>
    </rPh>
    <phoneticPr fontId="2"/>
  </si>
  <si>
    <t>　　　備考</t>
    <rPh sb="3" eb="5">
      <t>ビコウ</t>
    </rPh>
    <phoneticPr fontId="2"/>
  </si>
  <si>
    <t>　　　　　朝食数</t>
    <rPh sb="5" eb="7">
      <t>チョウショク</t>
    </rPh>
    <rPh sb="7" eb="8">
      <t>スウ</t>
    </rPh>
    <phoneticPr fontId="2"/>
  </si>
  <si>
    <t>　　　　　昼食数</t>
    <rPh sb="5" eb="7">
      <t>チュウショク</t>
    </rPh>
    <rPh sb="7" eb="8">
      <t>スウ</t>
    </rPh>
    <phoneticPr fontId="2"/>
  </si>
  <si>
    <t>　　　　　夕食数</t>
    <rPh sb="5" eb="7">
      <t>ユウショク</t>
    </rPh>
    <rPh sb="7" eb="8">
      <t>スウ</t>
    </rPh>
    <phoneticPr fontId="2"/>
  </si>
  <si>
    <t>　　　　　その他(食数)</t>
    <rPh sb="7" eb="8">
      <t>タ</t>
    </rPh>
    <rPh sb="9" eb="10">
      <t>ショク</t>
    </rPh>
    <rPh sb="10" eb="11">
      <t>スウ</t>
    </rPh>
    <phoneticPr fontId="2"/>
  </si>
  <si>
    <t>　　　　　食数合計</t>
    <rPh sb="5" eb="6">
      <t>ショク</t>
    </rPh>
    <rPh sb="6" eb="7">
      <t>スウ</t>
    </rPh>
    <rPh sb="7" eb="9">
      <t>ゴウケイ</t>
    </rPh>
    <phoneticPr fontId="2"/>
  </si>
  <si>
    <t>　　　　　備考</t>
    <rPh sb="5" eb="7">
      <t>ビコウ</t>
    </rPh>
    <phoneticPr fontId="2"/>
  </si>
  <si>
    <t>　　　　　　朝食数</t>
    <rPh sb="6" eb="8">
      <t>チョウショク</t>
    </rPh>
    <rPh sb="8" eb="9">
      <t>スウ</t>
    </rPh>
    <phoneticPr fontId="2"/>
  </si>
  <si>
    <t>　　　　　　昼食数</t>
    <rPh sb="6" eb="8">
      <t>チュウショク</t>
    </rPh>
    <rPh sb="8" eb="9">
      <t>スウ</t>
    </rPh>
    <phoneticPr fontId="2"/>
  </si>
  <si>
    <t>　　　　　　夕食数</t>
    <rPh sb="6" eb="8">
      <t>ユウショク</t>
    </rPh>
    <rPh sb="8" eb="9">
      <t>スウ</t>
    </rPh>
    <phoneticPr fontId="2"/>
  </si>
  <si>
    <t>　　　　　　その他(食数)</t>
    <rPh sb="8" eb="9">
      <t>タ</t>
    </rPh>
    <rPh sb="10" eb="11">
      <t>ショク</t>
    </rPh>
    <rPh sb="11" eb="12">
      <t>スウ</t>
    </rPh>
    <phoneticPr fontId="2"/>
  </si>
  <si>
    <t>　　　　　　食数合計</t>
    <rPh sb="6" eb="7">
      <t>ショク</t>
    </rPh>
    <rPh sb="7" eb="8">
      <t>スウ</t>
    </rPh>
    <rPh sb="8" eb="10">
      <t>ゴウケイ</t>
    </rPh>
    <phoneticPr fontId="2"/>
  </si>
  <si>
    <t>　　　　　　備考</t>
    <rPh sb="6" eb="8">
      <t>ビコウ</t>
    </rPh>
    <phoneticPr fontId="2"/>
  </si>
  <si>
    <t>　　　　　　　朝食数</t>
    <rPh sb="7" eb="9">
      <t>チョウショク</t>
    </rPh>
    <rPh sb="9" eb="10">
      <t>スウ</t>
    </rPh>
    <phoneticPr fontId="2"/>
  </si>
  <si>
    <t>　　　　　　　昼食数</t>
    <rPh sb="7" eb="9">
      <t>チュウショク</t>
    </rPh>
    <rPh sb="9" eb="10">
      <t>スウ</t>
    </rPh>
    <phoneticPr fontId="2"/>
  </si>
  <si>
    <t>　　　　　　　夕食数</t>
    <rPh sb="7" eb="9">
      <t>ユウショク</t>
    </rPh>
    <rPh sb="9" eb="10">
      <t>スウ</t>
    </rPh>
    <phoneticPr fontId="2"/>
  </si>
  <si>
    <t>　　　　　　　その他(食数)</t>
    <rPh sb="9" eb="10">
      <t>タ</t>
    </rPh>
    <rPh sb="11" eb="12">
      <t>ショク</t>
    </rPh>
    <rPh sb="12" eb="13">
      <t>スウ</t>
    </rPh>
    <phoneticPr fontId="2"/>
  </si>
  <si>
    <t>　　　　　　　食数合計</t>
    <rPh sb="7" eb="8">
      <t>ショク</t>
    </rPh>
    <rPh sb="8" eb="9">
      <t>スウ</t>
    </rPh>
    <rPh sb="9" eb="11">
      <t>ゴウケイ</t>
    </rPh>
    <phoneticPr fontId="2"/>
  </si>
  <si>
    <t>　　　　　　　備考</t>
    <rPh sb="7" eb="9">
      <t>ビコウ</t>
    </rPh>
    <phoneticPr fontId="2"/>
  </si>
  <si>
    <t>合計(定員)</t>
    <rPh sb="3" eb="5">
      <t>テイイン</t>
    </rPh>
    <phoneticPr fontId="2"/>
  </si>
  <si>
    <t>　　(朝食)</t>
    <rPh sb="3" eb="5">
      <t>チョウショク</t>
    </rPh>
    <phoneticPr fontId="2"/>
  </si>
  <si>
    <t>　　(昼食)</t>
    <rPh sb="3" eb="5">
      <t>チュウショク</t>
    </rPh>
    <phoneticPr fontId="2"/>
  </si>
  <si>
    <t>　　(夕食)</t>
    <rPh sb="3" eb="5">
      <t>ユウショク</t>
    </rPh>
    <phoneticPr fontId="2"/>
  </si>
  <si>
    <t>　　(その他食数合計)</t>
    <rPh sb="5" eb="6">
      <t>タ</t>
    </rPh>
    <rPh sb="6" eb="7">
      <t>ショク</t>
    </rPh>
    <rPh sb="7" eb="8">
      <t>スウ</t>
    </rPh>
    <rPh sb="8" eb="10">
      <t>ゴウケイ</t>
    </rPh>
    <phoneticPr fontId="2"/>
  </si>
  <si>
    <t>　　(1日の提供食数総計)</t>
    <rPh sb="4" eb="5">
      <t>ニチ</t>
    </rPh>
    <rPh sb="6" eb="8">
      <t>テイキョウ</t>
    </rPh>
    <rPh sb="8" eb="9">
      <t>ショク</t>
    </rPh>
    <rPh sb="9" eb="10">
      <t>スウ</t>
    </rPh>
    <rPh sb="10" eb="12">
      <t>ソウケイ</t>
    </rPh>
    <phoneticPr fontId="2"/>
  </si>
  <si>
    <t>　　(備考)</t>
    <rPh sb="3" eb="5">
      <t>ビコウ</t>
    </rPh>
    <phoneticPr fontId="2"/>
  </si>
  <si>
    <t>　(人数合計)</t>
    <rPh sb="2" eb="4">
      <t>ニンズウ</t>
    </rPh>
    <rPh sb="4" eb="6">
      <t>ゴウケイ</t>
    </rPh>
    <phoneticPr fontId="2"/>
  </si>
  <si>
    <t>　　　　　　(人数)</t>
    <rPh sb="7" eb="9">
      <t>ニンズウ</t>
    </rPh>
    <phoneticPr fontId="2"/>
  </si>
  <si>
    <t>ごはん</t>
    <phoneticPr fontId="2"/>
  </si>
  <si>
    <t>パン</t>
    <phoneticPr fontId="2"/>
  </si>
  <si>
    <t>カルシウム</t>
    <phoneticPr fontId="2"/>
  </si>
  <si>
    <t>ビタミンC</t>
    <phoneticPr fontId="2"/>
  </si>
  <si>
    <t>　　　　　　②(内容(単位))</t>
    <rPh sb="8" eb="10">
      <t>ナイヨウ</t>
    </rPh>
    <rPh sb="11" eb="13">
      <t>タンイ</t>
    </rPh>
    <phoneticPr fontId="2"/>
  </si>
  <si>
    <t>　　　　　　③(内容(単位))</t>
    <rPh sb="8" eb="10">
      <t>ナイヨウ</t>
    </rPh>
    <rPh sb="11" eb="13">
      <t>タンイ</t>
    </rPh>
    <phoneticPr fontId="2"/>
  </si>
  <si>
    <t>　　　　　　②の量</t>
    <rPh sb="8" eb="9">
      <t>リョウ</t>
    </rPh>
    <phoneticPr fontId="2"/>
  </si>
  <si>
    <t>　　　　　　③の量</t>
    <rPh sb="8" eb="9">
      <t>リョウ</t>
    </rPh>
    <phoneticPr fontId="2"/>
  </si>
  <si>
    <t>　　　　(通所者)の人数</t>
    <rPh sb="5" eb="7">
      <t>ツウショ</t>
    </rPh>
    <rPh sb="7" eb="8">
      <t>シャ</t>
    </rPh>
    <rPh sb="10" eb="12">
      <t>ニンズウ</t>
    </rPh>
    <phoneticPr fontId="2"/>
  </si>
  <si>
    <t>　　　　　　　　　人数</t>
    <rPh sb="9" eb="11">
      <t>ニンズウ</t>
    </rPh>
    <phoneticPr fontId="2"/>
  </si>
  <si>
    <t>　　　　　　　　　人数</t>
    <rPh sb="9" eb="11">
      <t>ニンズウ</t>
    </rPh>
    <rPh sb="10" eb="11">
      <t>ツウジン</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</si>
  <si>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</si>
  <si>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記入例：令和○年○月</t>
    <rPh sb="0" eb="2">
      <t>キニュウ</t>
    </rPh>
    <rPh sb="2" eb="3">
      <t>レイ</t>
    </rPh>
    <rPh sb="4" eb="6">
      <t>レイワ</t>
    </rPh>
    <rPh sb="7" eb="8">
      <t>ネン</t>
    </rPh>
    <rPh sb="9" eb="10">
      <t>ガツ</t>
    </rPh>
    <phoneticPr fontId="2"/>
  </si>
  <si>
    <t>たんぱく質　 　　　　　 (g)</t>
    <phoneticPr fontId="2"/>
  </si>
  <si>
    <t>カルシウム　 　　　　  (mg)</t>
    <phoneticPr fontId="2"/>
  </si>
  <si>
    <t>ビタミンＣ　　 　　　　　(mg)</t>
    <phoneticPr fontId="2"/>
  </si>
  <si>
    <t>食物繊維　　　　　  　　　 　(ｇ)</t>
    <phoneticPr fontId="2"/>
  </si>
  <si>
    <t>脂質ｴﾈﾙｷﾞｰ比 　　　　(％)</t>
    <phoneticPr fontId="2"/>
  </si>
  <si>
    <t>ビタミンA(ﾚﾁﾉｰﾙ活性当量)</t>
    <rPh sb="11" eb="13">
      <t>カッセイ</t>
    </rPh>
    <rPh sb="13" eb="15">
      <t>トウリョウ</t>
    </rPh>
    <phoneticPr fontId="2"/>
  </si>
  <si>
    <t>介護保険(介護医療院)</t>
    <rPh sb="0" eb="2">
      <t>カイゴ</t>
    </rPh>
    <rPh sb="2" eb="4">
      <t>ホケン</t>
    </rPh>
    <rPh sb="5" eb="7">
      <t>カイゴ</t>
    </rPh>
    <rPh sb="7" eb="9">
      <t>イリョウ</t>
    </rPh>
    <rPh sb="9" eb="10">
      <t>イン</t>
    </rPh>
    <phoneticPr fontId="2"/>
  </si>
  <si>
    <t>介護保険(その他)</t>
    <rPh sb="0" eb="2">
      <t>カイゴ</t>
    </rPh>
    <rPh sb="2" eb="4">
      <t>ホケン</t>
    </rPh>
    <rPh sb="7" eb="8">
      <t>タ</t>
    </rPh>
    <phoneticPr fontId="2"/>
  </si>
  <si>
    <t>人</t>
    <rPh sb="0" eb="1">
      <t>ニン</t>
    </rPh>
    <phoneticPr fontId="2"/>
  </si>
  <si>
    <r>
      <t>　　【体格指数(BMI)】　</t>
    </r>
    <r>
      <rPr>
        <sz val="9"/>
        <rFont val="ＭＳ Ｐ明朝"/>
        <family val="1"/>
        <charset val="128"/>
      </rPr>
      <t>体重(kg)÷身長(m)</t>
    </r>
    <r>
      <rPr>
        <vertAlign val="superscript"/>
        <sz val="9"/>
        <rFont val="ＭＳ Ｐ明朝"/>
        <family val="1"/>
        <charset val="128"/>
      </rPr>
      <t>2</t>
    </r>
    <rPh sb="3" eb="5">
      <t>タイカク</t>
    </rPh>
    <rPh sb="5" eb="7">
      <t>シスウ</t>
    </rPh>
    <rPh sb="14" eb="16">
      <t>タイジュウ</t>
    </rPh>
    <rPh sb="21" eb="23">
      <t>シンチョウ</t>
    </rPh>
    <phoneticPr fontId="2"/>
  </si>
  <si>
    <t>（</t>
    <phoneticPr fontId="2"/>
  </si>
  <si>
    <t>献立名の有/無　</t>
    <rPh sb="0" eb="2">
      <t>コンダテ</t>
    </rPh>
    <rPh sb="2" eb="3">
      <t>メイ</t>
    </rPh>
    <rPh sb="4" eb="5">
      <t>アリ</t>
    </rPh>
    <rPh sb="6" eb="7">
      <t>ナシ</t>
    </rPh>
    <phoneticPr fontId="2"/>
  </si>
  <si>
    <t>材料名の有/無　</t>
    <rPh sb="0" eb="2">
      <t>ザイリョウ</t>
    </rPh>
    <rPh sb="2" eb="3">
      <t>メイ</t>
    </rPh>
    <rPh sb="4" eb="5">
      <t>アリ</t>
    </rPh>
    <rPh sb="6" eb="7">
      <t>ナシ</t>
    </rPh>
    <phoneticPr fontId="2"/>
  </si>
  <si>
    <t>純使用量(１人分)の有/無</t>
    <rPh sb="0" eb="1">
      <t>ジュン</t>
    </rPh>
    <rPh sb="1" eb="3">
      <t>シヨウ</t>
    </rPh>
    <rPh sb="3" eb="4">
      <t>リョウ</t>
    </rPh>
    <rPh sb="6" eb="8">
      <t>ニンブン</t>
    </rPh>
    <rPh sb="10" eb="11">
      <t>アリ</t>
    </rPh>
    <rPh sb="12" eb="13">
      <t>ナシ</t>
    </rPh>
    <phoneticPr fontId="2"/>
  </si>
  <si>
    <t>純使用量(食数分)の有/無</t>
    <rPh sb="0" eb="1">
      <t>ジュン</t>
    </rPh>
    <rPh sb="1" eb="3">
      <t>シヨウ</t>
    </rPh>
    <rPh sb="3" eb="4">
      <t>リョウ</t>
    </rPh>
    <rPh sb="5" eb="6">
      <t>ショク</t>
    </rPh>
    <rPh sb="6" eb="7">
      <t>スウ</t>
    </rPh>
    <rPh sb="7" eb="8">
      <t>ブン</t>
    </rPh>
    <rPh sb="10" eb="11">
      <t>アリ</t>
    </rPh>
    <rPh sb="12" eb="13">
      <t>ナシ</t>
    </rPh>
    <phoneticPr fontId="2"/>
  </si>
  <si>
    <t>エネルギーの有/無</t>
    <rPh sb="6" eb="7">
      <t>アリ</t>
    </rPh>
    <rPh sb="8" eb="9">
      <t>ナシ</t>
    </rPh>
    <phoneticPr fontId="2"/>
  </si>
  <si>
    <r>
      <t>ビタミンＢ</t>
    </r>
    <r>
      <rPr>
        <vertAlign val="subscript"/>
        <sz val="10"/>
        <rFont val="ＭＳ Ｐ明朝"/>
        <family val="1"/>
        <charset val="128"/>
      </rPr>
      <t>１</t>
    </r>
    <r>
      <rPr>
        <sz val="10"/>
        <rFont val="ＭＳ Ｐ明朝"/>
        <family val="1"/>
        <charset val="128"/>
      </rPr>
      <t>　　　  　　(mg)</t>
    </r>
    <phoneticPr fontId="2"/>
  </si>
  <si>
    <r>
      <t>ビタミンＢ</t>
    </r>
    <r>
      <rPr>
        <vertAlign val="subscript"/>
        <sz val="10"/>
        <rFont val="ＭＳ Ｐ明朝"/>
        <family val="1"/>
        <charset val="128"/>
      </rPr>
      <t>２</t>
    </r>
    <r>
      <rPr>
        <sz val="10"/>
        <rFont val="ＭＳ Ｐ明朝"/>
        <family val="1"/>
        <charset val="128"/>
      </rPr>
      <t>　　 　 　　(mg)</t>
    </r>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</si>
  <si>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</si>
  <si>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</si>
  <si>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</si>
  <si>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</si>
  <si>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</si>
  <si>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</si>
  <si>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</si>
  <si>
    <t>平均提供食品量・平均栄養量の単位</t>
    <phoneticPr fontId="2"/>
  </si>
  <si>
    <t>朝食</t>
    <phoneticPr fontId="2"/>
  </si>
  <si>
    <t>昼食・夕食</t>
  </si>
  <si>
    <t>昼食</t>
    <phoneticPr fontId="2"/>
  </si>
  <si>
    <t>夕食</t>
    <phoneticPr fontId="2"/>
  </si>
  <si>
    <t>朝食・昼食</t>
    <phoneticPr fontId="2"/>
  </si>
  <si>
    <t>朝食・夕食</t>
    <phoneticPr fontId="2"/>
  </si>
  <si>
    <t>朝食・昼食・夕食</t>
    <phoneticPr fontId="2"/>
  </si>
  <si>
    <t>主菜</t>
  </si>
  <si>
    <t>(宛先)茅ヶ崎市保健所長</t>
    <rPh sb="1" eb="3">
      <t>アテサキ</t>
    </rPh>
    <rPh sb="4" eb="8">
      <t>チガサキシ</t>
    </rPh>
    <rPh sb="8" eb="11">
      <t>ホケンジョ</t>
    </rPh>
    <rPh sb="11" eb="12">
      <t>チョウ</t>
    </rPh>
    <phoneticPr fontId="2"/>
  </si>
  <si>
    <t>茅ヶ崎市給食施設における栄養管理に関する規則第４条により、次のとおり栄養管理状況を報告します。</t>
    <rPh sb="0" eb="4">
      <t>チガサキシ</t>
    </rPh>
    <rPh sb="4" eb="6">
      <t>キュウショク</t>
    </rPh>
    <rPh sb="6" eb="8">
      <t>シセツ</t>
    </rPh>
    <rPh sb="12" eb="14">
      <t>エイヨウ</t>
    </rPh>
    <rPh sb="14" eb="16">
      <t>カンリ</t>
    </rPh>
    <rPh sb="17" eb="18">
      <t>カン</t>
    </rPh>
    <rPh sb="20" eb="22">
      <t>キソク</t>
    </rPh>
    <rPh sb="22" eb="23">
      <t>ダイ</t>
    </rPh>
    <rPh sb="24" eb="25">
      <t>ジョウ</t>
    </rPh>
    <rPh sb="29" eb="30">
      <t>ツギ</t>
    </rPh>
    <rPh sb="34" eb="36">
      <t>エイヨウ</t>
    </rPh>
    <rPh sb="36" eb="38">
      <t>カンリ</t>
    </rPh>
    <rPh sb="38" eb="40">
      <t>ジョウキョウ</t>
    </rPh>
    <rPh sb="41" eb="43">
      <t>ホウコク</t>
    </rPh>
    <phoneticPr fontId="2"/>
  </si>
  <si>
    <t>栄養補給法
（１日当たり平均人数）</t>
    <rPh sb="0" eb="2">
      <t>エイヨウ</t>
    </rPh>
    <rPh sb="2" eb="4">
      <t>ホキュウ</t>
    </rPh>
    <rPh sb="4" eb="5">
      <t>ホウ</t>
    </rPh>
    <rPh sb="8" eb="9">
      <t>ニチ</t>
    </rPh>
    <rPh sb="9" eb="10">
      <t>ア</t>
    </rPh>
    <rPh sb="12" eb="14">
      <t>ヘイキン</t>
    </rPh>
    <rPh sb="14" eb="16">
      <t>ニンズウ</t>
    </rPh>
    <phoneticPr fontId="2"/>
  </si>
  <si>
    <r>
      <t xml:space="preserve">食種
</t>
    </r>
    <r>
      <rPr>
        <sz val="10"/>
        <rFont val="ＭＳ 明朝"/>
        <family val="1"/>
        <charset val="128"/>
      </rPr>
      <t>（１日当たりの平均人数)</t>
    </r>
    <rPh sb="0" eb="1">
      <t>ショク</t>
    </rPh>
    <rPh sb="1" eb="2">
      <t>シュ</t>
    </rPh>
    <rPh sb="5" eb="6">
      <t>ニチ</t>
    </rPh>
    <rPh sb="6" eb="7">
      <t>ア</t>
    </rPh>
    <rPh sb="10" eb="12">
      <t>ヘイキン</t>
    </rPh>
    <rPh sb="12" eb="14">
      <t>ニンズウ</t>
    </rPh>
    <phoneticPr fontId="2"/>
  </si>
  <si>
    <t>療養食加算等</t>
    <rPh sb="0" eb="2">
      <t>リョウヨウ</t>
    </rPh>
    <rPh sb="2" eb="3">
      <t>ショク</t>
    </rPh>
    <rPh sb="3" eb="5">
      <t>カサン</t>
    </rPh>
    <rPh sb="5" eb="6">
      <t>トウ</t>
    </rPh>
    <phoneticPr fontId="2"/>
  </si>
  <si>
    <t>栄養マネジメント強化加算</t>
    <rPh sb="0" eb="2">
      <t>エイヨウ</t>
    </rPh>
    <rPh sb="8" eb="10">
      <t>キョウカ</t>
    </rPh>
    <rPh sb="10" eb="12">
      <t>カサン</t>
    </rPh>
    <phoneticPr fontId="2"/>
  </si>
  <si>
    <t>代表者氏名</t>
    <phoneticPr fontId="2"/>
  </si>
  <si>
    <t>〒</t>
    <phoneticPr fontId="2"/>
  </si>
  <si>
    <t>(職名)</t>
    <phoneticPr fontId="2"/>
  </si>
  <si>
    <t>(氏名)</t>
  </si>
  <si>
    <t>栄養管理等について検討する会議</t>
    <rPh sb="13" eb="15">
      <t>カイギ</t>
    </rPh>
    <phoneticPr fontId="2"/>
  </si>
  <si>
    <t>内線</t>
    <phoneticPr fontId="2"/>
  </si>
  <si>
    <t>）</t>
    <phoneticPr fontId="2"/>
  </si>
  <si>
    <t>食　　　　数　　　(1日当たり平均食数)(食)</t>
    <phoneticPr fontId="2"/>
  </si>
  <si>
    <t>（人）</t>
    <rPh sb="1" eb="2">
      <t>ニン</t>
    </rPh>
    <phoneticPr fontId="2"/>
  </si>
  <si>
    <t>人</t>
    <rPh sb="0" eb="1">
      <t>ニン</t>
    </rPh>
    <phoneticPr fontId="2"/>
  </si>
  <si>
    <t>（人）</t>
    <rPh sb="1" eb="2">
      <t>ニン</t>
    </rPh>
    <phoneticPr fontId="2"/>
  </si>
  <si>
    <t>(人）</t>
    <rPh sb="1" eb="2">
      <t>ニン</t>
    </rPh>
    <phoneticPr fontId="2"/>
  </si>
  <si>
    <t>対象者(利用者)の年齢区分</t>
    <rPh sb="0" eb="3">
      <t>タイショウシャ</t>
    </rPh>
    <rPh sb="4" eb="7">
      <t>リヨウシャ</t>
    </rPh>
    <rPh sb="9" eb="11">
      <t>ネンレイ</t>
    </rPh>
    <rPh sb="11" eb="13">
      <t>クブン</t>
    </rPh>
    <phoneticPr fontId="2"/>
  </si>
  <si>
    <t>年齢区分①</t>
    <rPh sb="0" eb="2">
      <t>ネンレイ</t>
    </rPh>
    <rPh sb="2" eb="4">
      <t>クブン</t>
    </rPh>
    <phoneticPr fontId="2"/>
  </si>
  <si>
    <t>年齢区分②</t>
    <rPh sb="0" eb="2">
      <t>ネンレイ</t>
    </rPh>
    <rPh sb="2" eb="4">
      <t>クブン</t>
    </rPh>
    <phoneticPr fontId="2"/>
  </si>
  <si>
    <t>年齢区分③</t>
    <rPh sb="0" eb="4">
      <t>ネンレイクブン</t>
    </rPh>
    <phoneticPr fontId="2"/>
  </si>
  <si>
    <t>年齢区分④</t>
    <rPh sb="0" eb="4">
      <t>ネンレイクブン</t>
    </rPh>
    <phoneticPr fontId="2"/>
  </si>
  <si>
    <t>身体活動ﾚﾍﾞﾙ低い・男
　(年齢区分①の人数)</t>
    <rPh sb="0" eb="2">
      <t>シンタイ</t>
    </rPh>
    <rPh sb="2" eb="4">
      <t>カツドウ</t>
    </rPh>
    <rPh sb="11" eb="12">
      <t>オトコ</t>
    </rPh>
    <rPh sb="15" eb="17">
      <t>ネンレイ</t>
    </rPh>
    <rPh sb="17" eb="19">
      <t>クブン</t>
    </rPh>
    <rPh sb="21" eb="23">
      <t>ニンズウ</t>
    </rPh>
    <phoneticPr fontId="2"/>
  </si>
  <si>
    <t>　(年齢区分②の人数)</t>
    <rPh sb="2" eb="6">
      <t>ネンレイクブン</t>
    </rPh>
    <rPh sb="8" eb="10">
      <t>ニンズウ</t>
    </rPh>
    <phoneticPr fontId="2"/>
  </si>
  <si>
    <t>　(年齢区分③の人数)</t>
    <rPh sb="2" eb="6">
      <t>ネンレイクブン</t>
    </rPh>
    <rPh sb="8" eb="10">
      <t>ニンズウ</t>
    </rPh>
    <phoneticPr fontId="2"/>
  </si>
  <si>
    <t>　(年齢区分④の人数)</t>
    <rPh sb="2" eb="4">
      <t>ネンレイ</t>
    </rPh>
    <rPh sb="4" eb="6">
      <t>クブン</t>
    </rPh>
    <rPh sb="8" eb="10">
      <t>ニンズウ</t>
    </rPh>
    <phoneticPr fontId="2"/>
  </si>
  <si>
    <t>身体活動ﾚﾍﾞﾙ低い・女
　(年齢区分①の人数)</t>
    <rPh sb="0" eb="2">
      <t>シンタイ</t>
    </rPh>
    <rPh sb="2" eb="4">
      <t>カツドウ</t>
    </rPh>
    <rPh sb="15" eb="17">
      <t>ネンレイ</t>
    </rPh>
    <rPh sb="17" eb="19">
      <t>クブン</t>
    </rPh>
    <phoneticPr fontId="2"/>
  </si>
  <si>
    <t>　(年齢区分②の人数)</t>
    <rPh sb="2" eb="4">
      <t>ネンレイ</t>
    </rPh>
    <rPh sb="4" eb="6">
      <t>クブン</t>
    </rPh>
    <rPh sb="8" eb="10">
      <t>ニンズウ</t>
    </rPh>
    <phoneticPr fontId="2"/>
  </si>
  <si>
    <t>　(年齢区分③の人数)</t>
    <rPh sb="2" eb="4">
      <t>ネンレイ</t>
    </rPh>
    <rPh sb="4" eb="6">
      <t>クブン</t>
    </rPh>
    <rPh sb="8" eb="10">
      <t>ニンズウ</t>
    </rPh>
    <phoneticPr fontId="2"/>
  </si>
  <si>
    <t>人数合計(年齢区分①)</t>
    <rPh sb="0" eb="2">
      <t>ニンズウ</t>
    </rPh>
    <rPh sb="2" eb="4">
      <t>ゴウケイ</t>
    </rPh>
    <rPh sb="5" eb="10">
      <t>ネンレイクブン１</t>
    </rPh>
    <phoneticPr fontId="2"/>
  </si>
  <si>
    <t>　　　　(年齢区分②)</t>
    <rPh sb="5" eb="7">
      <t>ネンレイ</t>
    </rPh>
    <rPh sb="7" eb="9">
      <t>クブン</t>
    </rPh>
    <phoneticPr fontId="2"/>
  </si>
  <si>
    <t>　　　　(年齢区分③)</t>
    <rPh sb="5" eb="10">
      <t>ネンレイクブン３</t>
    </rPh>
    <phoneticPr fontId="2"/>
  </si>
  <si>
    <t>　　　　(年齢区分④)</t>
    <rPh sb="5" eb="7">
      <t>ネンレイ</t>
    </rPh>
    <rPh sb="7" eb="9">
      <t>クブン</t>
    </rPh>
    <phoneticPr fontId="2"/>
  </si>
  <si>
    <t>身体活動ﾚﾍﾞﾙその他・女
　(年齢区分①の人数)</t>
    <rPh sb="0" eb="2">
      <t>シンタイ</t>
    </rPh>
    <rPh sb="2" eb="4">
      <t>カツドウ</t>
    </rPh>
    <rPh sb="16" eb="21">
      <t>ネンレイクブン１</t>
    </rPh>
    <phoneticPr fontId="2"/>
  </si>
  <si>
    <t>　(年齢区分②の人数)</t>
    <rPh sb="2" eb="7">
      <t>ネンレイクブン２</t>
    </rPh>
    <rPh sb="8" eb="10">
      <t>ニンズウ</t>
    </rPh>
    <phoneticPr fontId="2"/>
  </si>
  <si>
    <t>　(年齢区分③の人数)</t>
    <rPh sb="2" eb="7">
      <t>ネンレイクブン３</t>
    </rPh>
    <rPh sb="8" eb="10">
      <t>ニンズウ</t>
    </rPh>
    <phoneticPr fontId="2"/>
  </si>
  <si>
    <t>身体活動ﾚﾍﾞﾙその他・男
　(年齢区分①の人数)</t>
    <rPh sb="0" eb="2">
      <t>シンタイ</t>
    </rPh>
    <rPh sb="2" eb="4">
      <t>カツドウ</t>
    </rPh>
    <rPh sb="12" eb="13">
      <t>オトコ</t>
    </rPh>
    <rPh sb="16" eb="21">
      <t>ネンレイクブン１</t>
    </rPh>
    <phoneticPr fontId="2"/>
  </si>
  <si>
    <t>　(年齢区分④の人数)</t>
    <rPh sb="2" eb="7">
      <t>ネンレイクブン４</t>
    </rPh>
    <rPh sb="8" eb="10">
      <t>ニンズウ</t>
    </rPh>
    <phoneticPr fontId="2"/>
  </si>
  <si>
    <t>身体活動ﾚﾍﾞﾙ高い・女
　(年齢区分①の人数)</t>
    <rPh sb="0" eb="2">
      <t>シンタイ</t>
    </rPh>
    <rPh sb="2" eb="4">
      <t>カツドウ</t>
    </rPh>
    <rPh sb="15" eb="20">
      <t>ネンレイクブン１</t>
    </rPh>
    <phoneticPr fontId="2"/>
  </si>
  <si>
    <t>身体活動ﾚﾍﾞﾙ高い・男
　年齢区分①の人数)</t>
    <rPh sb="0" eb="2">
      <t>シンタイ</t>
    </rPh>
    <rPh sb="2" eb="4">
      <t>カツドウ</t>
    </rPh>
    <rPh sb="11" eb="12">
      <t>オトコ</t>
    </rPh>
    <rPh sb="14" eb="19">
      <t>ネンレイクブン１</t>
    </rPh>
    <phoneticPr fontId="2"/>
  </si>
  <si>
    <t>身体活動ﾚﾍﾞﾙ普通・男
　(年齢区分①の人数)</t>
    <rPh sb="0" eb="2">
      <t>シンタイ</t>
    </rPh>
    <rPh sb="2" eb="4">
      <t>カツドウ</t>
    </rPh>
    <rPh sb="11" eb="12">
      <t>オトコ</t>
    </rPh>
    <rPh sb="15" eb="17">
      <t>ネンレイ</t>
    </rPh>
    <rPh sb="17" eb="19">
      <t>クブン</t>
    </rPh>
    <phoneticPr fontId="2"/>
  </si>
  <si>
    <t>身体活動ﾚﾍﾞﾙ普通・女
　(年齢区分①の人数)</t>
    <rPh sb="0" eb="2">
      <t>シンタイ</t>
    </rPh>
    <rPh sb="2" eb="4">
      <t>カツドウ</t>
    </rPh>
    <rPh sb="15" eb="20">
      <t>ネンレイクブン１</t>
    </rPh>
    <phoneticPr fontId="2"/>
  </si>
  <si>
    <t>合計</t>
    <phoneticPr fontId="2"/>
  </si>
  <si>
    <t>)</t>
    <phoneticPr fontId="2"/>
  </si>
  <si>
    <t>療養食加算(有/無)</t>
    <phoneticPr fontId="2"/>
  </si>
  <si>
    <t>経口維持加算Ⅰ(有/無)</t>
    <phoneticPr fontId="2"/>
  </si>
  <si>
    <t>※1人1日(朝食/昼食/夕食)当たり</t>
    <phoneticPr fontId="2"/>
  </si>
  <si>
    <t>該当のものを選択してください。</t>
    <rPh sb="0" eb="2">
      <t>ガイトウ</t>
    </rPh>
    <rPh sb="6" eb="8">
      <t>センタク</t>
    </rPh>
    <phoneticPr fontId="2"/>
  </si>
  <si>
    <t xml:space="preserve">※自動計算されます。
</t>
    <phoneticPr fontId="2"/>
  </si>
  <si>
    <t>記入例：令和○年○月○日
当該年（１月～１２月）の内容について、１年分の内容を御報告ください。提出日は１月末日までです。</t>
    <rPh sb="0" eb="2">
      <t>キニュウ</t>
    </rPh>
    <rPh sb="2" eb="3">
      <t>レイ</t>
    </rPh>
    <rPh sb="4" eb="6">
      <t>レイワ</t>
    </rPh>
    <rPh sb="7" eb="8">
      <t>ネン</t>
    </rPh>
    <rPh sb="9" eb="10">
      <t>ガツ</t>
    </rPh>
    <rPh sb="11" eb="12">
      <t>ニチ</t>
    </rPh>
    <phoneticPr fontId="2"/>
  </si>
  <si>
    <t>施設の管理者の職名と氏名を入力してください。給食を委託している場合も施設側の管理者が報告してください。</t>
    <rPh sb="0" eb="2">
      <t>シセツ</t>
    </rPh>
    <rPh sb="3" eb="6">
      <t>カンリシャ</t>
    </rPh>
    <rPh sb="7" eb="9">
      <t>ショクメイ</t>
    </rPh>
    <rPh sb="10" eb="12">
      <t>シメイ</t>
    </rPh>
    <rPh sb="13" eb="15">
      <t>ニュウリョク</t>
    </rPh>
    <rPh sb="34" eb="36">
      <t>シセツ</t>
    </rPh>
    <rPh sb="36" eb="37">
      <t>ガワ</t>
    </rPh>
    <phoneticPr fontId="2"/>
  </si>
  <si>
    <r>
      <t>該当者は有を選択し、その他には、具体</t>
    </r>
    <r>
      <rPr>
        <sz val="10"/>
        <color theme="1"/>
        <rFont val="ＭＳ 明朝"/>
        <family val="1"/>
        <charset val="128"/>
      </rPr>
      <t>的な職種を入力してください。</t>
    </r>
    <rPh sb="12" eb="13">
      <t>タ</t>
    </rPh>
    <rPh sb="16" eb="19">
      <t>グタイテキ</t>
    </rPh>
    <rPh sb="23" eb="25">
      <t>ニュウリョク</t>
    </rPh>
    <phoneticPr fontId="2"/>
  </si>
  <si>
    <t>部門責任者の職名と氏名を入力してください。</t>
    <rPh sb="0" eb="2">
      <t>ブモン</t>
    </rPh>
    <rPh sb="2" eb="5">
      <t>セキニンシャ</t>
    </rPh>
    <rPh sb="6" eb="8">
      <t>ショクメイ</t>
    </rPh>
    <rPh sb="9" eb="11">
      <t>シメイ</t>
    </rPh>
    <rPh sb="12" eb="14">
      <t>ニュウリョク</t>
    </rPh>
    <phoneticPr fontId="2"/>
  </si>
  <si>
    <t>施設における給食関係会議の有無について入力してください（打ち合わせ、朝礼等は含まない）</t>
    <rPh sb="13" eb="15">
      <t>ウム</t>
    </rPh>
    <rPh sb="19" eb="21">
      <t>ニュウリョク</t>
    </rPh>
    <phoneticPr fontId="2"/>
  </si>
  <si>
    <t>残菜量の確認を行う調査です。</t>
    <rPh sb="4" eb="6">
      <t>カクニン</t>
    </rPh>
    <phoneticPr fontId="2"/>
  </si>
  <si>
    <t>主食・副食量から摂取量を把握する調査です。</t>
    <rPh sb="8" eb="10">
      <t>セッシュ</t>
    </rPh>
    <rPh sb="10" eb="11">
      <t>リョウ</t>
    </rPh>
    <rPh sb="12" eb="14">
      <t>ハアク</t>
    </rPh>
    <phoneticPr fontId="2"/>
  </si>
  <si>
    <t>上記以外に算出している栄養素がありましたら栄養素名(括弧書きで単位)と目標栄養量を入力してください。
例：マグネシウム（ｍｇ）</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rPh sb="51" eb="52">
      <t>レイ</t>
    </rPh>
    <phoneticPr fontId="2"/>
  </si>
  <si>
    <t>厨房で使用する調理の指示書や詳細献立等の計画書を指します。</t>
    <rPh sb="0" eb="2">
      <t>チュウボウ</t>
    </rPh>
    <rPh sb="3" eb="5">
      <t>シヨウ</t>
    </rPh>
    <rPh sb="7" eb="9">
      <t>チョウリ</t>
    </rPh>
    <rPh sb="10" eb="13">
      <t>シジショ</t>
    </rPh>
    <rPh sb="14" eb="16">
      <t>ショウサイ</t>
    </rPh>
    <rPh sb="16" eb="18">
      <t>コンダテ</t>
    </rPh>
    <rPh sb="18" eb="19">
      <t>トウ</t>
    </rPh>
    <rPh sb="20" eb="23">
      <t>ケイカクショ</t>
    </rPh>
    <rPh sb="24" eb="25">
      <t>サ</t>
    </rPh>
    <phoneticPr fontId="2"/>
  </si>
  <si>
    <t>施設側の報告担当者の部門名、職名、氏名を入力してください。
所在地については、報告担当者の所在地が施設の所在地と違う場合に入力してください。</t>
    <rPh sb="0" eb="2">
      <t>シセツ</t>
    </rPh>
    <rPh sb="2" eb="3">
      <t>ガワ</t>
    </rPh>
    <rPh sb="4" eb="6">
      <t>ホウコク</t>
    </rPh>
    <rPh sb="6" eb="8">
      <t>タントウ</t>
    </rPh>
    <rPh sb="8" eb="9">
      <t>シャ</t>
    </rPh>
    <rPh sb="10" eb="12">
      <t>ブモン</t>
    </rPh>
    <rPh sb="12" eb="13">
      <t>メイ</t>
    </rPh>
    <rPh sb="14" eb="16">
      <t>ショクメイ</t>
    </rPh>
    <rPh sb="17" eb="19">
      <t>シメイ</t>
    </rPh>
    <rPh sb="20" eb="22">
      <t>ニュウリョク</t>
    </rPh>
    <rPh sb="30" eb="33">
      <t>ショザイチ</t>
    </rPh>
    <rPh sb="39" eb="41">
      <t>ホウコク</t>
    </rPh>
    <rPh sb="41" eb="44">
      <t>タントウシャ</t>
    </rPh>
    <rPh sb="62" eb="63">
      <t>チカラ</t>
    </rPh>
    <phoneticPr fontId="2"/>
  </si>
  <si>
    <t>施設の正式名称を入力</t>
    <phoneticPr fontId="2"/>
  </si>
  <si>
    <t>施設の所在地を入力</t>
    <rPh sb="7" eb="9">
      <t>ニュウリョク</t>
    </rPh>
    <phoneticPr fontId="2"/>
  </si>
  <si>
    <t>管理栄養士の場合は管理栄養士の免許番号のみ入力してください。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ニュウリョク</t>
    </rPh>
    <rPh sb="32" eb="34">
      <t>エイヨウ</t>
    </rPh>
    <rPh sb="34" eb="35">
      <t>シ</t>
    </rPh>
    <rPh sb="36" eb="38">
      <t>メンキョ</t>
    </rPh>
    <rPh sb="38" eb="40">
      <t>バンゴウ</t>
    </rPh>
    <rPh sb="41" eb="43">
      <t>フヨウ</t>
    </rPh>
    <phoneticPr fontId="2"/>
  </si>
  <si>
    <t>上記代表者について入力してください。</t>
    <rPh sb="0" eb="2">
      <t>ジョウキ</t>
    </rPh>
    <rPh sb="2" eb="5">
      <t>ダイヒョウシャ</t>
    </rPh>
    <rPh sb="9" eb="11">
      <t>ニュウリョク</t>
    </rPh>
    <phoneticPr fontId="2"/>
  </si>
  <si>
    <t>栄養量を考慮し、調整するものについて入力してください。
※調整している場合は、種類数を入力してください。</t>
    <rPh sb="18" eb="20">
      <t>ニュウリョク</t>
    </rPh>
    <phoneticPr fontId="2"/>
  </si>
  <si>
    <t>①</t>
    <phoneticPr fontId="2"/>
  </si>
  <si>
    <t>②</t>
    <phoneticPr fontId="2"/>
  </si>
  <si>
    <t>③</t>
    <phoneticPr fontId="2"/>
  </si>
  <si>
    <t>④</t>
    <phoneticPr fontId="2"/>
  </si>
  <si>
    <r>
      <rPr>
        <b/>
        <u/>
        <sz val="14"/>
        <rFont val="BIZ UDPゴシック"/>
        <family val="3"/>
        <charset val="128"/>
      </rPr>
      <t>印刷する際は、印刷用シートのみを印刷</t>
    </r>
    <r>
      <rPr>
        <b/>
        <sz val="14"/>
        <rFont val="BIZ UDPゴシック"/>
        <family val="3"/>
        <charset val="128"/>
      </rPr>
      <t>してください。</t>
    </r>
    <rPh sb="0" eb="2">
      <t>インサツ</t>
    </rPh>
    <rPh sb="4" eb="5">
      <t>サイ</t>
    </rPh>
    <rPh sb="7" eb="9">
      <t>インサツ</t>
    </rPh>
    <rPh sb="9" eb="10">
      <t>ヨウ</t>
    </rPh>
    <rPh sb="16" eb="18">
      <t>インサツ</t>
    </rPh>
    <phoneticPr fontId="2"/>
  </si>
  <si>
    <t>１回100食以上又は１日250食以上の食事を提供している場合は特定給食施設、1回50食以上又は1日100食以上の食事を提供する施設は、小規模特定給食施設に該当します。</t>
    <phoneticPr fontId="2"/>
  </si>
  <si>
    <r>
      <t>管理栄養士がいる施設にあっては管理栄養士、栄養士のみがいる施設にあっては栄養士の代表１名の氏名</t>
    </r>
    <r>
      <rPr>
        <sz val="10"/>
        <color rgb="FFFF0000"/>
        <rFont val="ＭＳ 明朝"/>
        <family val="1"/>
        <charset val="128"/>
      </rPr>
      <t>（常勤者のみ）</t>
    </r>
    <rPh sb="0" eb="5">
      <t>カンリエイヨウシ</t>
    </rPh>
    <rPh sb="8" eb="10">
      <t>シセツ</t>
    </rPh>
    <rPh sb="15" eb="20">
      <t>カンリエイヨウシ</t>
    </rPh>
    <rPh sb="21" eb="24">
      <t>エイヨウシ</t>
    </rPh>
    <rPh sb="29" eb="31">
      <t>シセツ</t>
    </rPh>
    <rPh sb="36" eb="39">
      <t>エイヨウシ</t>
    </rPh>
    <rPh sb="40" eb="42">
      <t>ダイヒョウ</t>
    </rPh>
    <rPh sb="43" eb="44">
      <t>メイ</t>
    </rPh>
    <rPh sb="45" eb="47">
      <t>シメイ</t>
    </rPh>
    <phoneticPr fontId="2"/>
  </si>
  <si>
    <r>
      <t>以下の食品は１人１</t>
    </r>
    <r>
      <rPr>
        <sz val="10"/>
        <color theme="1"/>
        <rFont val="ＭＳ 明朝"/>
        <family val="1"/>
        <charset val="128"/>
      </rPr>
      <t>日（あるいは1食、2食）</t>
    </r>
    <r>
      <rPr>
        <sz val="10"/>
        <rFont val="ＭＳ 明朝"/>
        <family val="1"/>
        <charset val="128"/>
      </rPr>
      <t xml:space="preserve">当たりの平均量を入力してください。
きのこ類は「その他の野菜」に含めてください。
※使用をしていない食品がある場合は、0を入力してください。
</t>
    </r>
    <r>
      <rPr>
        <sz val="10"/>
        <color rgb="FFFF0000"/>
        <rFont val="ＭＳ 明朝"/>
        <family val="1"/>
        <charset val="128"/>
      </rPr>
      <t xml:space="preserve">※１月～１２月の平均値でご入力ください。
</t>
    </r>
    <rPh sb="0" eb="2">
      <t>イカ</t>
    </rPh>
    <rPh sb="3" eb="5">
      <t>ショクヒン</t>
    </rPh>
    <rPh sb="7" eb="8">
      <t>ニン</t>
    </rPh>
    <rPh sb="21" eb="22">
      <t>ア</t>
    </rPh>
    <rPh sb="25" eb="27">
      <t>ヘイキン</t>
    </rPh>
    <rPh sb="27" eb="28">
      <t>リョウ</t>
    </rPh>
    <rPh sb="29" eb="31">
      <t>ニュウリョク</t>
    </rPh>
    <rPh sb="47" eb="48">
      <t>タ</t>
    </rPh>
    <rPh sb="49" eb="51">
      <t>ヤサイ</t>
    </rPh>
    <rPh sb="63" eb="65">
      <t>シヨウ</t>
    </rPh>
    <rPh sb="71" eb="73">
      <t>ショクヒン</t>
    </rPh>
    <rPh sb="76" eb="78">
      <t>バアイ</t>
    </rPh>
    <rPh sb="82" eb="84">
      <t>ニュウリョク</t>
    </rPh>
    <rPh sb="94" eb="95">
      <t>ガツ</t>
    </rPh>
    <rPh sb="105" eb="107">
      <t>ニュウリョク</t>
    </rPh>
    <phoneticPr fontId="2"/>
  </si>
  <si>
    <r>
      <t xml:space="preserve">１人１日（あるいは1食、2食）当たりの目標栄養量の平均を入力してください。
※エネルギー比を自動計算しますので、○～○ｇではなく、中央値を入力してください。
</t>
    </r>
    <r>
      <rPr>
        <sz val="10"/>
        <color rgb="FFFF0000"/>
        <rFont val="ＭＳ 明朝"/>
        <family val="1"/>
        <charset val="128"/>
      </rPr>
      <t>※１月～１２月の平均値でご入力ください。</t>
    </r>
    <rPh sb="15" eb="16">
      <t>ア</t>
    </rPh>
    <rPh sb="19" eb="21">
      <t>モクヒョウ</t>
    </rPh>
    <rPh sb="21" eb="23">
      <t>エイヨウ</t>
    </rPh>
    <rPh sb="23" eb="24">
      <t>リョウ</t>
    </rPh>
    <rPh sb="25" eb="27">
      <t>ヘイキン</t>
    </rPh>
    <rPh sb="28" eb="30">
      <t>ニュウリョク</t>
    </rPh>
    <rPh sb="44" eb="45">
      <t>ヒ</t>
    </rPh>
    <rPh sb="46" eb="48">
      <t>ジドウ</t>
    </rPh>
    <rPh sb="48" eb="50">
      <t>ケイサン</t>
    </rPh>
    <rPh sb="65" eb="67">
      <t>チュウオウ</t>
    </rPh>
    <rPh sb="67" eb="68">
      <t>アタイ</t>
    </rPh>
    <rPh sb="69" eb="71">
      <t>ニュウリョク</t>
    </rPh>
    <rPh sb="81" eb="82">
      <t>ガツ</t>
    </rPh>
    <rPh sb="92" eb="94">
      <t>ニュウリョク</t>
    </rPh>
    <phoneticPr fontId="2"/>
  </si>
  <si>
    <r>
      <t xml:space="preserve">１人１日（あるいは1食、2食）当たりの提供栄養量の平均を入力してください
</t>
    </r>
    <r>
      <rPr>
        <sz val="10"/>
        <color rgb="FFFF0000"/>
        <rFont val="ＭＳ 明朝"/>
        <family val="1"/>
        <charset val="128"/>
      </rPr>
      <t>※１月～１２月の平均値でご入力ください。</t>
    </r>
    <rPh sb="15" eb="16">
      <t>ア</t>
    </rPh>
    <rPh sb="19" eb="21">
      <t>テイキョウ</t>
    </rPh>
    <rPh sb="21" eb="23">
      <t>エイヨウ</t>
    </rPh>
    <rPh sb="23" eb="24">
      <t>リョウ</t>
    </rPh>
    <rPh sb="25" eb="27">
      <t>ヘイキン</t>
    </rPh>
    <rPh sb="28" eb="30">
      <t>ニュウリョク</t>
    </rPh>
    <rPh sb="39" eb="40">
      <t>ガツ</t>
    </rPh>
    <rPh sb="50" eb="52">
      <t>ニュウリョク</t>
    </rPh>
    <phoneticPr fontId="2"/>
  </si>
  <si>
    <t>１人１日（あるいは1食、2食）の給食費として設定している金額入力してください。</t>
    <rPh sb="16" eb="18">
      <t>キュウショク</t>
    </rPh>
    <rPh sb="18" eb="19">
      <t>ヒ</t>
    </rPh>
    <rPh sb="22" eb="24">
      <t>セッテイ</t>
    </rPh>
    <rPh sb="28" eb="30">
      <t>キンガク</t>
    </rPh>
    <rPh sb="30" eb="32">
      <t>ニュウリョク</t>
    </rPh>
    <phoneticPr fontId="2"/>
  </si>
  <si>
    <r>
      <t xml:space="preserve">推定摂取量については、残食の調査又は摂取量の調査から算出し、１人１日（あるいは1食、2食）当たりの平均を入力してください
</t>
    </r>
    <r>
      <rPr>
        <sz val="10"/>
        <color rgb="FFFF0000"/>
        <rFont val="ＭＳ 明朝"/>
        <family val="1"/>
        <charset val="128"/>
      </rPr>
      <t>※１月～１２月の平均値でご入力ください。</t>
    </r>
    <rPh sb="11" eb="13">
      <t>ザンショク</t>
    </rPh>
    <rPh sb="14" eb="16">
      <t>チョウサ</t>
    </rPh>
    <rPh sb="16" eb="17">
      <t>マタ</t>
    </rPh>
    <rPh sb="45" eb="46">
      <t>ア</t>
    </rPh>
    <rPh sb="49" eb="51">
      <t>ヘイキン</t>
    </rPh>
    <rPh sb="52" eb="54">
      <t>ニュウリョク</t>
    </rPh>
    <rPh sb="63" eb="64">
      <t>ガツ</t>
    </rPh>
    <rPh sb="74" eb="76">
      <t>ニュウリョク</t>
    </rPh>
    <phoneticPr fontId="2"/>
  </si>
  <si>
    <t>入力例　1234（56）7891</t>
    <rPh sb="0" eb="2">
      <t>ニュウリョク</t>
    </rPh>
    <rPh sb="2" eb="3">
      <t>レイ</t>
    </rPh>
    <phoneticPr fontId="2"/>
  </si>
  <si>
    <t>副菜</t>
  </si>
  <si>
    <t>)の量</t>
    <phoneticPr fontId="2"/>
  </si>
  <si>
    <t>その他(</t>
  </si>
  <si>
    <r>
      <t xml:space="preserve">施設側、受託側それぞれに常勤、非常勤別、職種別に人数を入力してください。
管理栄養士・栄養士・調理師の資格を併せ持っている場合は、いずれか主な業務の資格について入力してください。
</t>
    </r>
    <r>
      <rPr>
        <sz val="10"/>
        <color rgb="FFFF0000"/>
        <rFont val="ＭＳ 明朝"/>
        <family val="1"/>
        <charset val="128"/>
      </rPr>
      <t>※直営・委託関わらず、いない場合は“０”を入力してください。</t>
    </r>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2"/>
  </si>
  <si>
    <t>茅ヶ崎市保健所長に管理栄養士配置施設と指定されている場合は有を選択してください。</t>
    <rPh sb="0" eb="4">
      <t>チガサキシ</t>
    </rPh>
    <rPh sb="4" eb="7">
      <t>ホケンジョ</t>
    </rPh>
    <rPh sb="7" eb="8">
      <t>チョウ</t>
    </rPh>
    <rPh sb="26" eb="28">
      <t>バアイ</t>
    </rPh>
    <rPh sb="29" eb="30">
      <t>アリ</t>
    </rPh>
    <rPh sb="31" eb="33">
      <t>センタク</t>
    </rPh>
    <phoneticPr fontId="2"/>
  </si>
  <si>
    <r>
      <t xml:space="preserve">１日当たりの平均食数を区別に入力してください。
職員は区別のその他欄に入力してください。
</t>
    </r>
    <r>
      <rPr>
        <sz val="10"/>
        <color rgb="FFFF0000"/>
        <rFont val="ＭＳ 明朝"/>
        <family val="1"/>
        <charset val="128"/>
      </rPr>
      <t>該当のない人数の所には“０”を入力してください。</t>
    </r>
    <r>
      <rPr>
        <sz val="10"/>
        <rFont val="ＭＳ 明朝"/>
        <family val="1"/>
        <charset val="128"/>
      </rPr>
      <t xml:space="preserve">
</t>
    </r>
    <rPh sb="1" eb="2">
      <t>ニチ</t>
    </rPh>
    <rPh sb="2" eb="3">
      <t>ア</t>
    </rPh>
    <rPh sb="6" eb="8">
      <t>ヘイキン</t>
    </rPh>
    <rPh sb="8" eb="9">
      <t>ショク</t>
    </rPh>
    <rPh sb="9" eb="10">
      <t>スウ</t>
    </rPh>
    <rPh sb="11" eb="13">
      <t>クベツ</t>
    </rPh>
    <rPh sb="14" eb="16">
      <t>ニュウリョク</t>
    </rPh>
    <rPh sb="24" eb="26">
      <t>ショクイン</t>
    </rPh>
    <rPh sb="27" eb="29">
      <t>クベツ</t>
    </rPh>
    <rPh sb="32" eb="33">
      <t>タ</t>
    </rPh>
    <rPh sb="33" eb="34">
      <t>ラン</t>
    </rPh>
    <rPh sb="35" eb="37">
      <t>ニュウリョク</t>
    </rPh>
    <phoneticPr fontId="2"/>
  </si>
  <si>
    <t>該当のない人数の所には“０”を入力してください。</t>
    <phoneticPr fontId="2"/>
  </si>
  <si>
    <r>
      <t xml:space="preserve">※身体活動レベルが低い男性の人数
・自宅にいてほとんど外出しない者。
・高齢者施設で自立に近い状態で過ごしている者にも適用。
(年齢区分ごとに入力)
</t>
    </r>
    <r>
      <rPr>
        <sz val="10"/>
        <color rgb="FFFF0000"/>
        <rFont val="ＭＳ 明朝"/>
        <family val="1"/>
        <charset val="128"/>
      </rPr>
      <t>該当のない人数の所には“０”を入力してください。</t>
    </r>
    <rPh sb="1" eb="3">
      <t>シンタイ</t>
    </rPh>
    <rPh sb="3" eb="5">
      <t>カツドウ</t>
    </rPh>
    <rPh sb="9" eb="10">
      <t>ヒク</t>
    </rPh>
    <rPh sb="11" eb="13">
      <t>ダンセイ</t>
    </rPh>
    <rPh sb="14" eb="16">
      <t>ニンズウ</t>
    </rPh>
    <rPh sb="18" eb="20">
      <t>ジタク</t>
    </rPh>
    <rPh sb="27" eb="29">
      <t>ガイシュツ</t>
    </rPh>
    <rPh sb="32" eb="33">
      <t>モノ</t>
    </rPh>
    <rPh sb="36" eb="38">
      <t>コウレイ</t>
    </rPh>
    <rPh sb="38" eb="39">
      <t>シャ</t>
    </rPh>
    <rPh sb="39" eb="41">
      <t>シセツ</t>
    </rPh>
    <rPh sb="42" eb="44">
      <t>ジリツ</t>
    </rPh>
    <rPh sb="45" eb="46">
      <t>チカ</t>
    </rPh>
    <rPh sb="47" eb="49">
      <t>ジョウタイ</t>
    </rPh>
    <rPh sb="50" eb="51">
      <t>ス</t>
    </rPh>
    <rPh sb="56" eb="57">
      <t>モノ</t>
    </rPh>
    <rPh sb="59" eb="61">
      <t>テキヨウ</t>
    </rPh>
    <rPh sb="64" eb="66">
      <t>ネンレイ</t>
    </rPh>
    <rPh sb="66" eb="68">
      <t>クブン</t>
    </rPh>
    <rPh sb="71" eb="73">
      <t>ニュウリョク</t>
    </rPh>
    <phoneticPr fontId="2"/>
  </si>
  <si>
    <r>
      <t xml:space="preserve">※身体活動レベルが低い女性の人数
・自宅にいてほとんど外出しない者。
・高齢者施設で自立に近い状態で過ごしている者にも適用。
(年齢区分ごとに入力)
</t>
    </r>
    <r>
      <rPr>
        <sz val="10"/>
        <color rgb="FFFF0000"/>
        <rFont val="ＭＳ 明朝"/>
        <family val="1"/>
        <charset val="128"/>
      </rPr>
      <t>該当のない人数の所には“０”を入力してください。</t>
    </r>
    <rPh sb="1" eb="3">
      <t>シンタイ</t>
    </rPh>
    <rPh sb="3" eb="5">
      <t>カツドウ</t>
    </rPh>
    <rPh sb="9" eb="10">
      <t>ヒク</t>
    </rPh>
    <rPh sb="11" eb="13">
      <t>ジョセイ</t>
    </rPh>
    <rPh sb="14" eb="16">
      <t>ニンズウ</t>
    </rPh>
    <rPh sb="64" eb="66">
      <t>ネンレイ</t>
    </rPh>
    <rPh sb="66" eb="68">
      <t>クブン</t>
    </rPh>
    <rPh sb="71" eb="73">
      <t>ニュウリョク</t>
    </rPh>
    <phoneticPr fontId="2"/>
  </si>
  <si>
    <r>
      <t xml:space="preserve">※身体活動レベルが普通の男性の人数
・座位中心の仕事だが、職場内での移動や立位での作業等あるいは通勤・買い物・家事・軽いスポーツ等を含む者。
(年齢区分ごとに入力)
</t>
    </r>
    <r>
      <rPr>
        <sz val="10"/>
        <color rgb="FFFF0000"/>
        <rFont val="ＭＳ 明朝"/>
        <family val="1"/>
        <charset val="128"/>
      </rPr>
      <t>該当のない人数の所には“０”を入力してください。</t>
    </r>
    <rPh sb="1" eb="3">
      <t>シンタイ</t>
    </rPh>
    <rPh sb="3" eb="5">
      <t>カツドウ</t>
    </rPh>
    <rPh sb="9" eb="11">
      <t>フツウ</t>
    </rPh>
    <rPh sb="12" eb="14">
      <t>ダンセイ</t>
    </rPh>
    <rPh sb="15" eb="17">
      <t>ニンズウ</t>
    </rPh>
    <rPh sb="19" eb="21">
      <t>ザイ</t>
    </rPh>
    <rPh sb="21" eb="23">
      <t>チュウシン</t>
    </rPh>
    <rPh sb="24" eb="26">
      <t>シゴト</t>
    </rPh>
    <rPh sb="29" eb="31">
      <t>ショクバ</t>
    </rPh>
    <rPh sb="31" eb="32">
      <t>ナイ</t>
    </rPh>
    <rPh sb="34" eb="36">
      <t>イドウ</t>
    </rPh>
    <rPh sb="37" eb="39">
      <t>リツイ</t>
    </rPh>
    <rPh sb="41" eb="43">
      <t>サギョウ</t>
    </rPh>
    <rPh sb="43" eb="44">
      <t>トウ</t>
    </rPh>
    <rPh sb="48" eb="50">
      <t>ツウキン</t>
    </rPh>
    <rPh sb="51" eb="52">
      <t>カ</t>
    </rPh>
    <rPh sb="53" eb="54">
      <t>モノ</t>
    </rPh>
    <rPh sb="55" eb="57">
      <t>カジ</t>
    </rPh>
    <rPh sb="58" eb="59">
      <t>カル</t>
    </rPh>
    <rPh sb="64" eb="65">
      <t>トウ</t>
    </rPh>
    <rPh sb="66" eb="67">
      <t>フク</t>
    </rPh>
    <rPh sb="68" eb="69">
      <t>モノ</t>
    </rPh>
    <rPh sb="72" eb="74">
      <t>ネンレイ</t>
    </rPh>
    <rPh sb="74" eb="76">
      <t>クブン</t>
    </rPh>
    <rPh sb="79" eb="81">
      <t>ニュウリョク</t>
    </rPh>
    <phoneticPr fontId="2"/>
  </si>
  <si>
    <r>
      <t xml:space="preserve">※身体活動レベルが普通の女性の人数
・座位中心の仕事だが、職場内での移動や立位での作業等あるいは通勤・買い物・家事・軽いスポーツ等を含む者。
(年齢区分ごとに入力)
</t>
    </r>
    <r>
      <rPr>
        <sz val="10"/>
        <color rgb="FFFF0000"/>
        <rFont val="ＭＳ 明朝"/>
        <family val="1"/>
        <charset val="128"/>
      </rPr>
      <t>該当のない人数の所には“０”を入力してください。</t>
    </r>
    <rPh sb="1" eb="3">
      <t>シンタイ</t>
    </rPh>
    <rPh sb="3" eb="5">
      <t>カツドウ</t>
    </rPh>
    <rPh sb="9" eb="11">
      <t>フツウ</t>
    </rPh>
    <rPh sb="12" eb="14">
      <t>ジョセイ</t>
    </rPh>
    <rPh sb="15" eb="17">
      <t>ニンズウ</t>
    </rPh>
    <rPh sb="72" eb="74">
      <t>ネンレイ</t>
    </rPh>
    <rPh sb="74" eb="76">
      <t>クブン</t>
    </rPh>
    <rPh sb="79" eb="81">
      <t>ニュウリョク</t>
    </rPh>
    <phoneticPr fontId="2"/>
  </si>
  <si>
    <r>
      <t xml:space="preserve">※身体活動レベルが高い男性の人数
・移動や立位の多い仕事への従事者。あるいは、スポーツなど余暇における活発な運動習慣を持っている者。
(年齢区分ごとに入力)
</t>
    </r>
    <r>
      <rPr>
        <sz val="10"/>
        <color rgb="FFFF0000"/>
        <rFont val="ＭＳ 明朝"/>
        <family val="1"/>
        <charset val="128"/>
      </rPr>
      <t>該当のない人数の所には“０”を入力してください。</t>
    </r>
    <rPh sb="1" eb="3">
      <t>シンタイ</t>
    </rPh>
    <rPh sb="3" eb="5">
      <t>カツドウ</t>
    </rPh>
    <rPh sb="9" eb="10">
      <t>タカ</t>
    </rPh>
    <rPh sb="11" eb="13">
      <t>ダンセイ</t>
    </rPh>
    <rPh sb="14" eb="16">
      <t>ニンズウ</t>
    </rPh>
    <rPh sb="18" eb="20">
      <t>イドウ</t>
    </rPh>
    <rPh sb="21" eb="23">
      <t>リツイ</t>
    </rPh>
    <rPh sb="24" eb="25">
      <t>オオ</t>
    </rPh>
    <rPh sb="26" eb="28">
      <t>シゴト</t>
    </rPh>
    <rPh sb="30" eb="33">
      <t>ジュウジシャ</t>
    </rPh>
    <rPh sb="45" eb="47">
      <t>ヨカ</t>
    </rPh>
    <rPh sb="51" eb="53">
      <t>カッパツ</t>
    </rPh>
    <rPh sb="54" eb="56">
      <t>ウンドウ</t>
    </rPh>
    <rPh sb="56" eb="58">
      <t>シュウカン</t>
    </rPh>
    <rPh sb="59" eb="60">
      <t>モ</t>
    </rPh>
    <rPh sb="64" eb="65">
      <t>モノ</t>
    </rPh>
    <rPh sb="68" eb="70">
      <t>ネンレイ</t>
    </rPh>
    <rPh sb="70" eb="72">
      <t>クブン</t>
    </rPh>
    <rPh sb="75" eb="77">
      <t>ニュウリョク</t>
    </rPh>
    <phoneticPr fontId="2"/>
  </si>
  <si>
    <r>
      <t xml:space="preserve">※身体活動レベルが高い女性の人数
・移動や立位の多い仕事への従事者。あるいは、スポーツなど余暇における活発な運動習慣を持っている者。
(年齢区分ごとに入力)
</t>
    </r>
    <r>
      <rPr>
        <sz val="10"/>
        <color rgb="FFFF0000"/>
        <rFont val="ＭＳ 明朝"/>
        <family val="1"/>
        <charset val="128"/>
      </rPr>
      <t>該当のない人数の所には“０”を入力してください。</t>
    </r>
    <rPh sb="1" eb="3">
      <t>シンタイ</t>
    </rPh>
    <rPh sb="3" eb="5">
      <t>カツドウ</t>
    </rPh>
    <rPh sb="9" eb="10">
      <t>タカ</t>
    </rPh>
    <rPh sb="11" eb="13">
      <t>ジョセイ</t>
    </rPh>
    <rPh sb="14" eb="16">
      <t>ニンズウ</t>
    </rPh>
    <rPh sb="68" eb="70">
      <t>ネンレイ</t>
    </rPh>
    <rPh sb="70" eb="72">
      <t>クブン</t>
    </rPh>
    <rPh sb="75" eb="77">
      <t>ニュウリョク</t>
    </rPh>
    <phoneticPr fontId="2"/>
  </si>
  <si>
    <r>
      <t xml:space="preserve">※身体活動レベルがその他(低い・普通・高い)以外の男性の人数
(年齢区分ごとに入力)
</t>
    </r>
    <r>
      <rPr>
        <sz val="10"/>
        <color rgb="FFFF0000"/>
        <rFont val="ＭＳ 明朝"/>
        <family val="1"/>
        <charset val="128"/>
      </rPr>
      <t>該当のない人数の所には“０”を入力してください。</t>
    </r>
    <rPh sb="1" eb="3">
      <t>シンタイ</t>
    </rPh>
    <rPh sb="3" eb="5">
      <t>カツドウ</t>
    </rPh>
    <rPh sb="11" eb="12">
      <t>タ</t>
    </rPh>
    <rPh sb="13" eb="14">
      <t>ヒク</t>
    </rPh>
    <rPh sb="16" eb="18">
      <t>フツウ</t>
    </rPh>
    <rPh sb="19" eb="20">
      <t>タカ</t>
    </rPh>
    <rPh sb="22" eb="24">
      <t>イガイ</t>
    </rPh>
    <rPh sb="25" eb="27">
      <t>ダンセイ</t>
    </rPh>
    <rPh sb="28" eb="30">
      <t>ニンズウ</t>
    </rPh>
    <rPh sb="32" eb="34">
      <t>ネンレイ</t>
    </rPh>
    <rPh sb="34" eb="35">
      <t>ク</t>
    </rPh>
    <rPh sb="35" eb="36">
      <t>ブン</t>
    </rPh>
    <rPh sb="39" eb="41">
      <t>ニュウリョク</t>
    </rPh>
    <phoneticPr fontId="2"/>
  </si>
  <si>
    <r>
      <t xml:space="preserve">※身体活動レベルがその他(低い・普通・高い)以外の女性の人数
(年齢区分ごとに入力)
</t>
    </r>
    <r>
      <rPr>
        <sz val="10"/>
        <color rgb="FFFF0000"/>
        <rFont val="ＭＳ 明朝"/>
        <family val="1"/>
        <charset val="128"/>
      </rPr>
      <t>該当のない人数の所には“０”を入力してください。</t>
    </r>
    <rPh sb="1" eb="3">
      <t>シンタイ</t>
    </rPh>
    <rPh sb="3" eb="5">
      <t>カツドウ</t>
    </rPh>
    <rPh sb="11" eb="12">
      <t>タ</t>
    </rPh>
    <rPh sb="13" eb="14">
      <t>ヒク</t>
    </rPh>
    <rPh sb="16" eb="18">
      <t>フツウ</t>
    </rPh>
    <rPh sb="19" eb="20">
      <t>タカ</t>
    </rPh>
    <rPh sb="22" eb="24">
      <t>イガイ</t>
    </rPh>
    <rPh sb="25" eb="27">
      <t>ジョセイ</t>
    </rPh>
    <rPh sb="28" eb="30">
      <t>ニンズウ</t>
    </rPh>
    <rPh sb="32" eb="34">
      <t>ネンレイ</t>
    </rPh>
    <rPh sb="34" eb="36">
      <t>クブン</t>
    </rPh>
    <rPh sb="39" eb="41">
      <t>ニュウリョク</t>
    </rPh>
    <phoneticPr fontId="2"/>
  </si>
  <si>
    <t>該当がいない場合は“０”を入力してください。</t>
    <rPh sb="0" eb="2">
      <t>ガイトウ</t>
    </rPh>
    <rPh sb="6" eb="8">
      <t>バアイ</t>
    </rPh>
    <rPh sb="13" eb="15">
      <t>ニュウリョク</t>
    </rPh>
    <phoneticPr fontId="2"/>
  </si>
  <si>
    <t>Ⅱ</t>
    <phoneticPr fontId="2"/>
  </si>
  <si>
    <t>）</t>
  </si>
  <si>
    <t>経口移行加算</t>
  </si>
  <si>
    <t>※印刷用シートの(Ⅰ・Ⅱ)に色がつきます。</t>
    <rPh sb="1" eb="4">
      <t>インサツヨウ</t>
    </rPh>
    <rPh sb="14" eb="15">
      <t>イロ</t>
    </rPh>
    <phoneticPr fontId="2"/>
  </si>
  <si>
    <t>（該当年の総数）</t>
    <rPh sb="1" eb="3">
      <t>ガイトウ</t>
    </rPh>
    <rPh sb="3" eb="4">
      <t>ネン</t>
    </rPh>
    <rPh sb="5" eb="7">
      <t>ソウスウ</t>
    </rPh>
    <phoneticPr fontId="2"/>
  </si>
  <si>
    <r>
      <rPr>
        <b/>
        <u/>
        <sz val="14"/>
        <rFont val="BIZ UDPゴシック"/>
        <family val="3"/>
        <charset val="128"/>
      </rPr>
      <t>D列</t>
    </r>
    <r>
      <rPr>
        <b/>
        <sz val="14"/>
        <rFont val="BIZ UDPゴシック"/>
        <family val="3"/>
        <charset val="128"/>
      </rPr>
      <t>に報告内容を入力してください。</t>
    </r>
    <rPh sb="1" eb="2">
      <t>レツ</t>
    </rPh>
    <rPh sb="3" eb="5">
      <t>ホウコク</t>
    </rPh>
    <rPh sb="5" eb="7">
      <t>ナイヨウ</t>
    </rPh>
    <rPh sb="8" eb="10">
      <t>ニュウリョク</t>
    </rPh>
    <phoneticPr fontId="2"/>
  </si>
  <si>
    <t>←黄色の部分については、該当する項目のみ入力をお願いします。</t>
    <rPh sb="1" eb="3">
      <t>キイロ</t>
    </rPh>
    <rPh sb="4" eb="6">
      <t>ブブン</t>
    </rPh>
    <rPh sb="12" eb="14">
      <t>ガイトウ</t>
    </rPh>
    <rPh sb="16" eb="18">
      <t>コウモク</t>
    </rPh>
    <rPh sb="20" eb="22">
      <t>ニュウリョク</t>
    </rPh>
    <rPh sb="24" eb="25">
      <t>ネガ</t>
    </rPh>
    <phoneticPr fontId="2"/>
  </si>
  <si>
    <r>
      <t>ビタミンＡ</t>
    </r>
    <r>
      <rPr>
        <sz val="9"/>
        <rFont val="ＭＳ Ｐ明朝"/>
        <family val="1"/>
        <charset val="128"/>
      </rPr>
      <t>(ﾚﾁﾉｰﾙ活性当量)</t>
    </r>
    <r>
      <rPr>
        <sz val="8"/>
        <rFont val="ＭＳ Ｐ明朝"/>
        <family val="1"/>
        <charset val="128"/>
      </rPr>
      <t>(μgRAE)</t>
    </r>
    <rPh sb="11" eb="13">
      <t>カッセイ</t>
    </rPh>
    <phoneticPr fontId="2"/>
  </si>
  <si>
    <t>氏名</t>
  </si>
  <si>
    <t>職名</t>
  </si>
  <si>
    <t>(</t>
  </si>
  <si>
    <t>)人分を(</t>
  </si>
  <si>
    <t>厨房内</t>
  </si>
  <si>
    <t>「有」を選択した場合、該当がないものについては“０”を入力してください。</t>
    <rPh sb="1" eb="2">
      <t>アリ</t>
    </rPh>
    <rPh sb="4" eb="6">
      <t>センタク</t>
    </rPh>
    <rPh sb="8" eb="10">
      <t>バアイ</t>
    </rPh>
    <rPh sb="11" eb="13">
      <t>ガイトウ</t>
    </rPh>
    <rPh sb="27" eb="29">
      <t>ニュウリョク</t>
    </rPh>
    <phoneticPr fontId="2"/>
  </si>
  <si>
    <r>
      <t xml:space="preserve">対象者全体に対する該当者の割合(%)を入力してください。
(単位(％)は入力しないでください)
</t>
    </r>
    <r>
      <rPr>
        <sz val="10"/>
        <color rgb="FFFF0000"/>
        <rFont val="ＭＳ 明朝"/>
        <family val="1"/>
        <charset val="128"/>
      </rPr>
      <t>対象者がいない場合は“０”、把握をしていない場合は空欄のままにし、網掛けが残った状態で差し支えありません。</t>
    </r>
    <rPh sb="0" eb="3">
      <t>タイショウシャ</t>
    </rPh>
    <rPh sb="3" eb="5">
      <t>ゼンタイ</t>
    </rPh>
    <rPh sb="6" eb="7">
      <t>タイ</t>
    </rPh>
    <rPh sb="9" eb="12">
      <t>ガイトウシャ</t>
    </rPh>
    <rPh sb="13" eb="15">
      <t>ワリアイ</t>
    </rPh>
    <rPh sb="19" eb="21">
      <t>ニュウリョク</t>
    </rPh>
    <rPh sb="30" eb="32">
      <t>タンイ</t>
    </rPh>
    <rPh sb="36" eb="38">
      <t>ニュウリョク</t>
    </rPh>
    <rPh sb="49" eb="52">
      <t>タイショウシャ</t>
    </rPh>
    <rPh sb="56" eb="58">
      <t>バアイ</t>
    </rPh>
    <rPh sb="63" eb="65">
      <t>ハアク</t>
    </rPh>
    <rPh sb="71" eb="73">
      <t>バアイ</t>
    </rPh>
    <rPh sb="74" eb="76">
      <t>クウラン</t>
    </rPh>
    <rPh sb="82" eb="84">
      <t>アミカ</t>
    </rPh>
    <rPh sb="86" eb="87">
      <t>ノコ</t>
    </rPh>
    <rPh sb="89" eb="91">
      <t>ジョウタイ</t>
    </rPh>
    <rPh sb="92" eb="93">
      <t>サ</t>
    </rPh>
    <rPh sb="94" eb="95">
      <t>ツカ</t>
    </rPh>
    <phoneticPr fontId="2"/>
  </si>
  <si>
    <t>その他の対象者定員について、内容を入力してください（例：職員食）</t>
    <rPh sb="2" eb="3">
      <t>タ</t>
    </rPh>
    <rPh sb="4" eb="6">
      <t>タイショウ</t>
    </rPh>
    <rPh sb="6" eb="7">
      <t>シャ</t>
    </rPh>
    <rPh sb="7" eb="9">
      <t>テイイン</t>
    </rPh>
    <rPh sb="14" eb="16">
      <t>ナイヨウ</t>
    </rPh>
    <rPh sb="17" eb="19">
      <t>ニュウリョク</t>
    </rPh>
    <rPh sb="26" eb="27">
      <t>レイ</t>
    </rPh>
    <rPh sb="28" eb="30">
      <t>ショクイン</t>
    </rPh>
    <rPh sb="30" eb="31">
      <t>ショク</t>
    </rPh>
    <phoneticPr fontId="2"/>
  </si>
  <si>
    <t>経口維持加算</t>
  </si>
  <si>
    <t>・</t>
  </si>
  <si>
    <t>Ⅰ</t>
  </si>
  <si>
    <t>（</t>
  </si>
  <si>
    <r>
      <t xml:space="preserve">例：職員食等
</t>
    </r>
    <r>
      <rPr>
        <sz val="10"/>
        <color rgb="FFFF0000"/>
        <rFont val="ＭＳ 明朝"/>
        <family val="1"/>
        <charset val="128"/>
      </rPr>
      <t>該当のない人数の所には“０”を入力してください。</t>
    </r>
    <rPh sb="0" eb="1">
      <t>レイ</t>
    </rPh>
    <rPh sb="2" eb="4">
      <t>ショクイン</t>
    </rPh>
    <rPh sb="4" eb="5">
      <t>ショク</t>
    </rPh>
    <rPh sb="5" eb="6">
      <t>トウ</t>
    </rPh>
    <phoneticPr fontId="2"/>
  </si>
  <si>
    <t>←網掛け部分が無くなるよう入力をお願いします。</t>
    <rPh sb="7" eb="8">
      <t>ナ</t>
    </rPh>
    <phoneticPr fontId="2"/>
  </si>
  <si>
    <r>
      <rPr>
        <b/>
        <u/>
        <sz val="14"/>
        <rFont val="BIZ UDPゴシック"/>
        <family val="3"/>
        <charset val="128"/>
      </rPr>
      <t>メールにて提出する際は、印刷用ページをPDFに変換</t>
    </r>
    <r>
      <rPr>
        <b/>
        <sz val="14"/>
        <rFont val="BIZ UDPゴシック"/>
        <family val="3"/>
        <charset val="128"/>
      </rPr>
      <t>し提出をお願いします。</t>
    </r>
    <rPh sb="5" eb="7">
      <t>テイシュツ</t>
    </rPh>
    <rPh sb="9" eb="10">
      <t>サイ</t>
    </rPh>
    <rPh sb="12" eb="14">
      <t>インサツ</t>
    </rPh>
    <rPh sb="14" eb="15">
      <t>ヨウ</t>
    </rPh>
    <rPh sb="23" eb="25">
      <t>ヘンカン</t>
    </rPh>
    <rPh sb="26" eb="28">
      <t>テイシュツ</t>
    </rPh>
    <rPh sb="30" eb="31">
      <t>ネガ</t>
    </rPh>
    <phoneticPr fontId="2"/>
  </si>
  <si>
    <t>※下記の留意事項を確認の上、入力をお願いします。</t>
    <rPh sb="1" eb="3">
      <t>カキ</t>
    </rPh>
    <rPh sb="4" eb="6">
      <t>リュウイ</t>
    </rPh>
    <rPh sb="6" eb="8">
      <t>ジコウ</t>
    </rPh>
    <rPh sb="9" eb="11">
      <t>カクニン</t>
    </rPh>
    <rPh sb="12" eb="13">
      <t>ウエ</t>
    </rPh>
    <rPh sb="14" eb="16">
      <t>ニュウリョク</t>
    </rPh>
    <rPh sb="18" eb="19">
      <t>ネガ</t>
    </rPh>
    <phoneticPr fontId="2"/>
  </si>
  <si>
    <t>)</t>
  </si>
  <si>
    <t>%) 2高血圧症(</t>
    <rPh sb="4" eb="8">
      <t>コウケツアツショウ</t>
    </rPh>
    <phoneticPr fontId="2"/>
  </si>
  <si>
    <t>%) 3糖尿病(</t>
    <rPh sb="4" eb="7">
      <t>トウニョウビョウ</t>
    </rPh>
    <phoneticPr fontId="2"/>
  </si>
  <si>
    <t>%) 4貧血(</t>
    <phoneticPr fontId="2"/>
  </si>
  <si>
    <t>%)</t>
    <phoneticPr fontId="2"/>
  </si>
  <si>
    <t>5低アルブミン血症(</t>
    <phoneticPr fontId="2"/>
  </si>
  <si>
    <t>その他の疾病状況(内容％)</t>
    <rPh sb="2" eb="3">
      <t>タ</t>
    </rPh>
    <rPh sb="4" eb="6">
      <t>シッペイ</t>
    </rPh>
    <rPh sb="6" eb="8">
      <t>ジョウキョウ</t>
    </rPh>
    <rPh sb="9" eb="11">
      <t>ナイヨウ</t>
    </rPh>
    <phoneticPr fontId="2"/>
  </si>
  <si>
    <t>その他の疾病状況には疾病と％を入力してください。例：心疾患〇％等</t>
    <rPh sb="2" eb="3">
      <t>タ</t>
    </rPh>
    <rPh sb="4" eb="6">
      <t>シッペイ</t>
    </rPh>
    <rPh sb="6" eb="8">
      <t>ジョウキョウ</t>
    </rPh>
    <rPh sb="10" eb="12">
      <t>シッペイ</t>
    </rPh>
    <rPh sb="15" eb="17">
      <t>ニュウリョク</t>
    </rPh>
    <rPh sb="24" eb="25">
      <t>レイ</t>
    </rPh>
    <rPh sb="26" eb="29">
      <t>シンシッカン</t>
    </rPh>
    <rPh sb="31" eb="32">
      <t>トウ</t>
    </rPh>
    <phoneticPr fontId="2"/>
  </si>
  <si>
    <t>その他</t>
    <phoneticPr fontId="2"/>
  </si>
  <si>
    <r>
      <t>記入例：0～29</t>
    </r>
    <r>
      <rPr>
        <sz val="10"/>
        <color rgb="FFFF0000"/>
        <rFont val="ＭＳ 明朝"/>
        <family val="1"/>
        <charset val="128"/>
      </rPr>
      <t>歳</t>
    </r>
    <r>
      <rPr>
        <sz val="10"/>
        <rFont val="ＭＳ 明朝"/>
        <family val="1"/>
        <charset val="128"/>
      </rPr>
      <t>　等
記入例を参考に年齢区分を設定してください。必ず「</t>
    </r>
    <r>
      <rPr>
        <sz val="10"/>
        <color rgb="FFFF0000"/>
        <rFont val="ＭＳ 明朝"/>
        <family val="1"/>
        <charset val="128"/>
      </rPr>
      <t>歳</t>
    </r>
    <r>
      <rPr>
        <sz val="10"/>
        <rFont val="ＭＳ 明朝"/>
        <family val="1"/>
        <charset val="128"/>
      </rPr>
      <t xml:space="preserve">」まで入力してください。1日当たりの平均食数を年齢区分別に入力してください。
</t>
    </r>
    <r>
      <rPr>
        <sz val="10"/>
        <color rgb="FFFF0000"/>
        <rFont val="ＭＳ 明朝"/>
        <family val="1"/>
        <charset val="128"/>
      </rPr>
      <t>使わない年齢区分については網掛けが残った状態で差し支えありません。</t>
    </r>
    <rPh sb="0" eb="2">
      <t>キニュウ</t>
    </rPh>
    <rPh sb="2" eb="3">
      <t>レイ</t>
    </rPh>
    <rPh sb="8" eb="9">
      <t>サイ</t>
    </rPh>
    <rPh sb="10" eb="11">
      <t>トウ</t>
    </rPh>
    <rPh sb="12" eb="14">
      <t>キニュウ</t>
    </rPh>
    <rPh sb="14" eb="15">
      <t>レイ</t>
    </rPh>
    <rPh sb="16" eb="18">
      <t>サンコウ</t>
    </rPh>
    <rPh sb="19" eb="21">
      <t>ネンレイ</t>
    </rPh>
    <rPh sb="21" eb="23">
      <t>クブン</t>
    </rPh>
    <rPh sb="24" eb="26">
      <t>セッテイ</t>
    </rPh>
    <rPh sb="33" eb="34">
      <t>カナラ</t>
    </rPh>
    <rPh sb="36" eb="37">
      <t>サイ</t>
    </rPh>
    <rPh sb="40" eb="42">
      <t>ニュウリョク</t>
    </rPh>
    <rPh sb="50" eb="51">
      <t>ニチ</t>
    </rPh>
    <rPh sb="51" eb="52">
      <t>ア</t>
    </rPh>
    <rPh sb="55" eb="57">
      <t>ヘイキン</t>
    </rPh>
    <rPh sb="57" eb="59">
      <t>ショクスウ</t>
    </rPh>
    <rPh sb="60" eb="62">
      <t>ネンレイ</t>
    </rPh>
    <rPh sb="62" eb="64">
      <t>クブン</t>
    </rPh>
    <rPh sb="64" eb="65">
      <t>ベツ</t>
    </rPh>
    <rPh sb="66" eb="68">
      <t>ニュウリョク</t>
    </rPh>
    <rPh sb="76" eb="77">
      <t>ツカ</t>
    </rPh>
    <rPh sb="80" eb="82">
      <t>ネンレイ</t>
    </rPh>
    <rPh sb="82" eb="84">
      <t>クブン</t>
    </rPh>
    <rPh sb="89" eb="91">
      <t>アミカ</t>
    </rPh>
    <rPh sb="93" eb="94">
      <t>ノコ</t>
    </rPh>
    <rPh sb="96" eb="98">
      <t>ジョウタイ</t>
    </rPh>
    <rPh sb="99" eb="100">
      <t>サ</t>
    </rPh>
    <rPh sb="101" eb="102">
      <t>ツカ</t>
    </rPh>
    <phoneticPr fontId="2"/>
  </si>
  <si>
    <t>２０２４（令和６）年１１月作成(Excel)</t>
    <phoneticPr fontId="2"/>
  </si>
  <si>
    <t>回</t>
  </si>
  <si>
    <t>【使い方】(社会福祉・介護保険施設用)</t>
    <rPh sb="1" eb="2">
      <t>ツカ</t>
    </rPh>
    <rPh sb="3" eb="4">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</si>
</sst>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yyyy&quot;年&quot;m&quot;月&quot;;@"/>
    <numFmt numFmtId="178" formatCode="0.0_ "/>
    <numFmt numFmtId="179" formatCode="[$-411]ggge&quot;年&quot;m&quot;月&quot;"/>
    <numFmt numFmtId="180" formatCode="0.0"/>
    <numFmt numFmtId="181" formatCode="0.00_ "/>
  </numFmts>
  <fonts count="27" x14ac:knownFonts="1">
    <font>
      <sz val="12"/>
      <color theme="1"/>
      <name val="ＭＳ 明朝"/>
      <family val="2"/>
      <charset val="128"/>
    </font>
    <font>
      <sz val="11"/>
      <color theme="1"/>
      <name val="ＭＳ 明朝"/>
      <family val="2"/>
      <charset val="128"/>
    </font>
    <font>
      <sz val="6"/>
      <name val="ＭＳ 明朝"/>
      <family val="2"/>
      <charset val="128"/>
    </font>
    <font>
      <sz val="8"/>
      <name val="ＭＳ 明朝"/>
      <family val="2"/>
      <charset val="128"/>
    </font>
    <font>
      <sz val="10"/>
      <name val="ＭＳ 明朝"/>
      <family val="1"/>
      <charset val="128"/>
    </font>
    <font>
      <sz val="10"/>
      <name val="ＭＳ 明朝"/>
      <family val="2"/>
      <charset val="128"/>
    </font>
    <font>
      <sz val="10"/>
      <name val="ＭＳ Ｐ明朝"/>
      <family val="1"/>
      <charset val="128"/>
    </font>
    <font>
      <sz val="9"/>
      <name val="ＭＳ 明朝"/>
      <family val="1"/>
      <charset val="128"/>
    </font>
    <font>
      <sz val="9"/>
      <name val="ＭＳ Ｐ明朝"/>
      <family val="1"/>
      <charset val="128"/>
    </font>
    <font>
      <vertAlign val="superscript"/>
      <sz val="9"/>
      <name val="ＭＳ Ｐ明朝"/>
      <family val="1"/>
      <charset val="128"/>
    </font>
    <font>
      <sz val="8"/>
      <name val="ＭＳ 明朝"/>
      <family val="1"/>
      <charset val="128"/>
    </font>
    <font>
      <sz val="10"/>
      <name val="Century"/>
      <family val="1"/>
    </font>
    <font>
      <sz val="10"/>
      <color theme="1"/>
      <name val="ＭＳ 明朝"/>
      <family val="1"/>
      <charset val="128"/>
    </font>
    <font>
      <sz val="11"/>
      <name val="ＭＳ 明朝"/>
      <family val="2"/>
      <charset val="128"/>
    </font>
    <font>
      <sz val="11"/>
      <name val="ＭＳ 明朝"/>
      <family val="1"/>
      <charset val="128"/>
    </font>
    <font>
      <sz val="10"/>
      <color theme="1"/>
      <name val="ＭＳ 明朝"/>
      <family val="2"/>
      <charset val="128"/>
    </font>
    <font>
      <vertAlign val="subscript"/>
      <sz val="10"/>
      <name val="ＭＳ 明朝"/>
      <family val="1"/>
      <charset val="128"/>
    </font>
    <font>
      <vertAlign val="subscript"/>
      <sz val="10"/>
      <name val="ＭＳ Ｐ明朝"/>
      <family val="1"/>
      <charset val="128"/>
    </font>
    <font>
      <sz val="10"/>
      <color rgb="FFFF0000"/>
      <name val="ＭＳ 明朝"/>
      <family val="1"/>
      <charset val="128"/>
    </font>
    <font>
      <b/>
      <sz val="12"/>
      <name val="BIZ UDPゴシック"/>
      <family val="3"/>
      <charset val="128"/>
    </font>
    <font>
      <b/>
      <sz val="12"/>
      <color theme="1"/>
      <name val="BIZ UDPゴシック"/>
      <family val="3"/>
      <charset val="128"/>
    </font>
    <font>
      <b/>
      <sz val="14"/>
      <color theme="1"/>
      <name val="BIZ UDPゴシック"/>
      <family val="3"/>
      <charset val="128"/>
    </font>
    <font>
      <b/>
      <sz val="20"/>
      <name val="BIZ UDPゴシック"/>
      <family val="3"/>
      <charset val="128"/>
    </font>
    <font>
      <b/>
      <sz val="14"/>
      <name val="BIZ UDPゴシック"/>
      <family val="3"/>
      <charset val="128"/>
    </font>
    <font>
      <b/>
      <u/>
      <sz val="14"/>
      <name val="BIZ UDPゴシック"/>
      <family val="3"/>
      <charset val="128"/>
    </font>
    <font>
      <b/>
      <sz val="10"/>
      <name val="ＭＳ 明朝"/>
      <family val="1"/>
      <charset val="128"/>
    </font>
    <font>
      <sz val="8"/>
      <name val="ＭＳ Ｐ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gray125">
        <bgColor theme="8" tint="0.79995117038483843"/>
      </patternFill>
    </fill>
    <fill>
      <patternFill patternType="solid">
        <fgColor rgb="FFFFFF66"/>
        <bgColor indexed="64"/>
      </patternFill>
    </fill>
  </fills>
  <borders count="77">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top style="hair">
        <color auto="1"/>
      </top>
      <bottom/>
      <diagonal/>
    </border>
    <border>
      <left style="medium">
        <color indexed="64"/>
      </left>
      <right/>
      <top/>
      <bottom/>
      <diagonal/>
    </border>
    <border>
      <left style="medium">
        <color indexed="64"/>
      </left>
      <right/>
      <top/>
      <bottom style="hair">
        <color auto="1"/>
      </bottom>
      <diagonal/>
    </border>
    <border>
      <left/>
      <right style="thin">
        <color indexed="64"/>
      </right>
      <top style="hair">
        <color auto="1"/>
      </top>
      <bottom/>
      <diagonal/>
    </border>
    <border>
      <left style="medium">
        <color indexed="64"/>
      </left>
      <right/>
      <top style="hair">
        <color auto="1"/>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style="hair">
        <color auto="1"/>
      </bottom>
      <diagonal/>
    </border>
    <border>
      <left style="hair">
        <color auto="1"/>
      </left>
      <right style="thin">
        <color indexed="64"/>
      </right>
      <top/>
      <bottom/>
      <diagonal/>
    </border>
    <border>
      <left style="hair">
        <color auto="1"/>
      </left>
      <right style="thin">
        <color indexed="64"/>
      </right>
      <top style="hair">
        <color auto="1"/>
      </top>
      <bottom style="hair">
        <color auto="1"/>
      </bottom>
      <diagonal/>
    </border>
    <border>
      <left/>
      <right style="hair">
        <color auto="1"/>
      </right>
      <top style="thin">
        <color indexed="64"/>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medium">
        <color indexed="64"/>
      </right>
      <top style="thin">
        <color indexed="64"/>
      </top>
      <bottom style="hair">
        <color auto="1"/>
      </bottom>
      <diagonal/>
    </border>
    <border>
      <left style="medium">
        <color indexed="64"/>
      </left>
      <right style="medium">
        <color indexed="64"/>
      </right>
      <top style="thin">
        <color indexed="64"/>
      </top>
      <bottom style="hair">
        <color auto="1"/>
      </bottom>
      <diagonal/>
    </border>
    <border>
      <left/>
      <right style="hair">
        <color auto="1"/>
      </right>
      <top style="thin">
        <color indexed="64"/>
      </top>
      <bottom style="hair">
        <color auto="1"/>
      </bottom>
      <diagonal/>
    </border>
    <border>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auto="1"/>
      </bottom>
      <diagonal/>
    </border>
    <border>
      <left style="hair">
        <color indexed="64"/>
      </left>
      <right style="thin">
        <color indexed="64"/>
      </right>
      <top style="thin">
        <color indexed="64"/>
      </top>
      <bottom style="thin">
        <color indexed="64"/>
      </bottom>
      <diagonal/>
    </border>
    <border>
      <left/>
      <right style="hair">
        <color auto="1"/>
      </right>
      <top/>
      <bottom style="thin">
        <color indexed="64"/>
      </bottom>
      <diagonal/>
    </border>
    <border>
      <left/>
      <right style="medium">
        <color indexed="64"/>
      </right>
      <top/>
      <bottom style="thin">
        <color indexed="64"/>
      </bottom>
      <diagonal/>
    </border>
    <border>
      <left style="hair">
        <color auto="1"/>
      </left>
      <right/>
      <top style="thin">
        <color indexed="64"/>
      </top>
      <bottom/>
      <diagonal/>
    </border>
    <border>
      <left style="hair">
        <color auto="1"/>
      </left>
      <right/>
      <top/>
      <bottom/>
      <diagonal/>
    </border>
    <border>
      <left style="hair">
        <color auto="1"/>
      </left>
      <right/>
      <top/>
      <bottom style="thin">
        <color indexed="64"/>
      </bottom>
      <diagonal/>
    </border>
    <border>
      <left style="thin">
        <color indexed="64"/>
      </left>
      <right style="hair">
        <color auto="1"/>
      </right>
      <top style="hair">
        <color auto="1"/>
      </top>
      <bottom style="medium">
        <color indexed="64"/>
      </bottom>
      <diagonal/>
    </border>
  </borders>
  <cellStyleXfs count="1">
    <xf numFmtId="0" fontId="0" fillId="0" borderId="0">
      <alignment vertical="center"/>
    </xf>
  </cellStyleXfs>
  <cellXfs count="457">
    <xf numFmtId="0" fontId="0" fillId="0" borderId="0" xfId="0">
      <alignment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25" xfId="0" applyFont="1" applyFill="1" applyBorder="1" applyAlignment="1">
      <alignment vertical="center"/>
    </xf>
    <xf numFmtId="0" fontId="4" fillId="0" borderId="22" xfId="0" applyFont="1" applyFill="1" applyBorder="1" applyAlignment="1">
      <alignment vertical="top"/>
    </xf>
    <xf numFmtId="0" fontId="4" fillId="0" borderId="23" xfId="0" applyFont="1" applyFill="1" applyBorder="1" applyAlignment="1">
      <alignment vertical="top"/>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17" xfId="0" applyFont="1" applyFill="1" applyBorder="1" applyAlignment="1">
      <alignment vertical="center" wrapText="1"/>
    </xf>
    <xf numFmtId="0" fontId="6" fillId="0" borderId="8" xfId="0" applyFont="1" applyFill="1" applyBorder="1" applyAlignment="1">
      <alignment vertical="center"/>
    </xf>
    <xf numFmtId="0" fontId="4" fillId="0" borderId="24" xfId="0" applyFont="1" applyFill="1" applyBorder="1" applyAlignment="1">
      <alignment vertical="center"/>
    </xf>
    <xf numFmtId="0" fontId="5" fillId="0" borderId="24" xfId="0" applyFont="1" applyFill="1" applyBorder="1" applyAlignment="1">
      <alignment vertical="center"/>
    </xf>
    <xf numFmtId="0" fontId="5" fillId="0" borderId="0" xfId="0" applyFont="1" applyFill="1" applyBorder="1" applyAlignment="1">
      <alignment vertical="center"/>
    </xf>
    <xf numFmtId="0" fontId="4" fillId="0" borderId="8"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vertical="top"/>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1" fillId="3" borderId="6" xfId="0" applyFont="1" applyFill="1" applyBorder="1">
      <alignment vertical="center"/>
    </xf>
    <xf numFmtId="0" fontId="1" fillId="0" borderId="31" xfId="0" applyFont="1" applyBorder="1">
      <alignment vertical="center"/>
    </xf>
    <xf numFmtId="0" fontId="14" fillId="3" borderId="6" xfId="0" applyFont="1" applyFill="1" applyBorder="1">
      <alignment vertical="center"/>
    </xf>
    <xf numFmtId="0" fontId="14" fillId="0" borderId="31" xfId="0" applyFont="1" applyBorder="1">
      <alignment vertical="center"/>
    </xf>
    <xf numFmtId="0" fontId="15" fillId="0" borderId="31" xfId="0" applyFont="1" applyBorder="1">
      <alignment vertical="center"/>
    </xf>
    <xf numFmtId="0" fontId="12" fillId="0" borderId="31" xfId="0" applyFont="1" applyBorder="1">
      <alignment vertical="center"/>
    </xf>
    <xf numFmtId="0" fontId="4" fillId="0" borderId="0" xfId="0" applyFont="1" applyFill="1" applyAlignment="1">
      <alignment vertical="center"/>
    </xf>
    <xf numFmtId="0" fontId="4" fillId="0" borderId="15" xfId="0" applyFont="1" applyFill="1" applyBorder="1" applyAlignment="1">
      <alignment vertical="center"/>
    </xf>
    <xf numFmtId="0" fontId="5" fillId="0" borderId="17" xfId="0" applyFont="1" applyFill="1" applyBorder="1" applyAlignment="1">
      <alignment vertical="center"/>
    </xf>
    <xf numFmtId="0" fontId="5" fillId="0" borderId="20" xfId="0" applyFont="1" applyFill="1" applyBorder="1" applyAlignment="1">
      <alignment vertical="center"/>
    </xf>
    <xf numFmtId="0" fontId="4" fillId="0" borderId="14" xfId="0" applyFont="1" applyFill="1" applyBorder="1" applyAlignment="1">
      <alignment vertical="center"/>
    </xf>
    <xf numFmtId="0" fontId="4" fillId="0" borderId="18" xfId="0" applyFont="1" applyFill="1" applyBorder="1" applyAlignment="1">
      <alignment vertical="center"/>
    </xf>
    <xf numFmtId="0" fontId="5" fillId="0" borderId="25" xfId="0" applyFont="1" applyFill="1" applyBorder="1" applyAlignment="1">
      <alignment vertical="center"/>
    </xf>
    <xf numFmtId="0" fontId="3" fillId="0" borderId="0" xfId="0" applyFont="1" applyFill="1" applyAlignment="1">
      <alignment vertical="center"/>
    </xf>
    <xf numFmtId="0" fontId="10" fillId="0" borderId="15" xfId="0" applyFont="1" applyFill="1" applyBorder="1" applyAlignment="1">
      <alignment vertical="center"/>
    </xf>
    <xf numFmtId="0" fontId="4" fillId="0" borderId="25" xfId="0" applyFont="1" applyFill="1" applyBorder="1" applyAlignment="1">
      <alignment vertical="center" wrapText="1"/>
    </xf>
    <xf numFmtId="0" fontId="11" fillId="0" borderId="0" xfId="0" applyFont="1" applyFill="1" applyAlignment="1">
      <alignment vertical="center"/>
    </xf>
    <xf numFmtId="0" fontId="4" fillId="0" borderId="0" xfId="0" applyFont="1" applyFill="1" applyAlignment="1">
      <alignment horizontal="justify" vertical="center"/>
    </xf>
    <xf numFmtId="0" fontId="4" fillId="0" borderId="10" xfId="0" applyFont="1" applyFill="1" applyBorder="1" applyAlignment="1">
      <alignment vertical="top" wrapText="1"/>
    </xf>
    <xf numFmtId="0" fontId="4" fillId="0" borderId="51" xfId="0" applyFont="1" applyFill="1" applyBorder="1" applyAlignment="1">
      <alignment vertical="top" wrapText="1" shrinkToFit="1"/>
    </xf>
    <xf numFmtId="0" fontId="4" fillId="0" borderId="1" xfId="0" applyFont="1" applyFill="1" applyBorder="1" applyAlignment="1">
      <alignment vertical="top" wrapText="1"/>
    </xf>
    <xf numFmtId="0" fontId="4" fillId="0" borderId="59" xfId="0" applyFont="1" applyFill="1" applyBorder="1" applyAlignment="1">
      <alignment vertical="top" wrapText="1"/>
    </xf>
    <xf numFmtId="0" fontId="4" fillId="0" borderId="54" xfId="0" applyFont="1" applyFill="1" applyBorder="1" applyAlignment="1">
      <alignment vertical="top" wrapText="1" shrinkToFit="1"/>
    </xf>
    <xf numFmtId="0" fontId="4" fillId="0" borderId="57" xfId="0" applyFont="1" applyFill="1" applyBorder="1" applyAlignment="1">
      <alignment vertical="top" wrapText="1" shrinkToFit="1"/>
    </xf>
    <xf numFmtId="0" fontId="4" fillId="0" borderId="62" xfId="0" applyFont="1" applyFill="1" applyBorder="1" applyAlignment="1">
      <alignment vertical="top" wrapText="1" shrinkToFit="1"/>
    </xf>
    <xf numFmtId="0" fontId="4" fillId="0" borderId="47" xfId="0" applyFont="1" applyFill="1" applyBorder="1" applyAlignment="1">
      <alignment vertical="top" wrapText="1"/>
    </xf>
    <xf numFmtId="0" fontId="4" fillId="0" borderId="55" xfId="0" applyFont="1" applyFill="1" applyBorder="1" applyAlignment="1">
      <alignment vertical="top" wrapText="1" shrinkToFit="1"/>
    </xf>
    <xf numFmtId="0" fontId="4" fillId="0" borderId="8" xfId="0" applyFont="1" applyFill="1" applyBorder="1" applyAlignment="1">
      <alignment vertical="top" wrapText="1"/>
    </xf>
    <xf numFmtId="0" fontId="8" fillId="0" borderId="0" xfId="0" applyFont="1" applyFill="1" applyBorder="1" applyAlignment="1">
      <alignment vertical="center"/>
    </xf>
    <xf numFmtId="0" fontId="4" fillId="0" borderId="19"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5"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5" xfId="0" applyFont="1" applyFill="1" applyBorder="1" applyAlignment="1">
      <alignment horizontal="left" vertical="center"/>
    </xf>
    <xf numFmtId="0" fontId="4" fillId="0" borderId="23" xfId="0" applyFont="1" applyFill="1" applyBorder="1" applyAlignment="1">
      <alignment horizontal="left" vertical="center"/>
    </xf>
    <xf numFmtId="0" fontId="4" fillId="0" borderId="0" xfId="0" applyFont="1" applyFill="1" applyAlignment="1">
      <alignment horizontal="left" vertical="center"/>
    </xf>
    <xf numFmtId="0" fontId="4" fillId="0" borderId="17" xfId="0" applyFont="1" applyFill="1" applyBorder="1" applyAlignment="1">
      <alignment vertical="center"/>
    </xf>
    <xf numFmtId="0" fontId="4" fillId="0" borderId="22" xfId="0" applyFont="1" applyFill="1" applyBorder="1" applyAlignment="1">
      <alignment vertical="center"/>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5" xfId="0" applyFont="1" applyFill="1" applyBorder="1" applyAlignment="1">
      <alignment vertical="top" wrapText="1"/>
    </xf>
    <xf numFmtId="0" fontId="4" fillId="0" borderId="6" xfId="0" applyFont="1" applyFill="1" applyBorder="1" applyAlignment="1">
      <alignment horizontal="left" vertical="top" wrapText="1" shrinkToFit="1"/>
    </xf>
    <xf numFmtId="0" fontId="4" fillId="0" borderId="55" xfId="0" applyFont="1" applyFill="1" applyBorder="1" applyAlignment="1">
      <alignment vertical="top" wrapText="1"/>
    </xf>
    <xf numFmtId="0" fontId="14" fillId="0" borderId="3" xfId="0" applyFont="1" applyFill="1" applyBorder="1" applyAlignment="1">
      <alignment vertical="top" wrapText="1"/>
    </xf>
    <xf numFmtId="0" fontId="14" fillId="0" borderId="45" xfId="0" applyFont="1" applyFill="1" applyBorder="1" applyAlignment="1">
      <alignment vertical="top" wrapText="1"/>
    </xf>
    <xf numFmtId="0" fontId="14" fillId="0" borderId="60" xfId="0" applyFont="1" applyFill="1" applyBorder="1" applyAlignment="1">
      <alignment vertical="top" wrapText="1"/>
    </xf>
    <xf numFmtId="0" fontId="14" fillId="0" borderId="2" xfId="0" applyFont="1" applyFill="1" applyBorder="1" applyAlignment="1">
      <alignment vertical="top" wrapText="1"/>
    </xf>
    <xf numFmtId="0" fontId="4" fillId="0" borderId="31" xfId="0" applyFont="1" applyFill="1" applyBorder="1" applyAlignment="1">
      <alignment vertical="top" wrapText="1" shrinkToFit="1"/>
    </xf>
    <xf numFmtId="0" fontId="4" fillId="0" borderId="47" xfId="0" applyFont="1" applyFill="1" applyBorder="1" applyAlignment="1">
      <alignment vertical="top" wrapText="1" shrinkToFit="1"/>
    </xf>
    <xf numFmtId="0" fontId="4" fillId="0" borderId="4" xfId="0" applyFont="1" applyFill="1" applyBorder="1" applyAlignment="1">
      <alignment horizontal="left" vertical="top" wrapText="1" shrinkToFit="1"/>
    </xf>
    <xf numFmtId="0" fontId="4" fillId="0" borderId="31" xfId="0" applyFont="1" applyFill="1" applyBorder="1" applyAlignment="1">
      <alignment horizontal="left" vertical="top" wrapText="1" shrinkToFit="1"/>
    </xf>
    <xf numFmtId="0" fontId="4" fillId="0" borderId="66" xfId="0" applyFont="1" applyFill="1" applyBorder="1" applyAlignment="1">
      <alignment vertical="top" wrapText="1"/>
    </xf>
    <xf numFmtId="0" fontId="4" fillId="0" borderId="4" xfId="0" applyFont="1" applyFill="1" applyBorder="1" applyAlignment="1">
      <alignment vertical="top" wrapText="1"/>
    </xf>
    <xf numFmtId="0" fontId="4" fillId="0" borderId="46" xfId="0" applyFont="1" applyFill="1" applyBorder="1" applyAlignment="1">
      <alignment vertical="top" wrapText="1" shrinkToFit="1"/>
    </xf>
    <xf numFmtId="178" fontId="4" fillId="0" borderId="62" xfId="0" applyNumberFormat="1" applyFont="1" applyFill="1" applyBorder="1" applyAlignment="1">
      <alignment vertical="top" wrapText="1" shrinkToFit="1"/>
    </xf>
    <xf numFmtId="0" fontId="4" fillId="0" borderId="30" xfId="0" applyFont="1" applyFill="1" applyBorder="1" applyAlignment="1">
      <alignment horizontal="left" vertical="top" wrapText="1" shrinkToFit="1"/>
    </xf>
    <xf numFmtId="0" fontId="4" fillId="0" borderId="53" xfId="0" applyFont="1" applyFill="1" applyBorder="1" applyAlignment="1">
      <alignment vertical="top" wrapText="1" shrinkToFit="1"/>
    </xf>
    <xf numFmtId="0" fontId="14" fillId="0" borderId="0" xfId="0" applyFont="1" applyFill="1" applyAlignment="1">
      <alignment vertical="top" wrapText="1"/>
    </xf>
    <xf numFmtId="0" fontId="4" fillId="0" borderId="44" xfId="0" applyFont="1" applyFill="1" applyBorder="1" applyAlignment="1">
      <alignment horizontal="center" vertical="top" wrapText="1"/>
    </xf>
    <xf numFmtId="0" fontId="4" fillId="0" borderId="39" xfId="0" applyFont="1" applyFill="1" applyBorder="1" applyAlignment="1">
      <alignment vertical="top" wrapText="1"/>
    </xf>
    <xf numFmtId="0" fontId="13" fillId="3" borderId="6" xfId="0" applyFont="1" applyFill="1" applyBorder="1">
      <alignment vertical="center"/>
    </xf>
    <xf numFmtId="176" fontId="5" fillId="0" borderId="0" xfId="0" applyNumberFormat="1" applyFont="1" applyFill="1" applyAlignment="1">
      <alignment vertical="center"/>
    </xf>
    <xf numFmtId="0" fontId="4" fillId="0" borderId="9" xfId="0" applyFont="1" applyFill="1" applyBorder="1" applyAlignment="1">
      <alignment vertical="top" wrapText="1"/>
    </xf>
    <xf numFmtId="0" fontId="4" fillId="0" borderId="65" xfId="0" applyFont="1" applyFill="1" applyBorder="1" applyAlignment="1">
      <alignment vertical="top" wrapText="1"/>
    </xf>
    <xf numFmtId="0" fontId="4" fillId="0" borderId="23" xfId="0" applyFont="1" applyFill="1" applyBorder="1" applyAlignment="1">
      <alignment vertical="top" wrapText="1"/>
    </xf>
    <xf numFmtId="0" fontId="4" fillId="0" borderId="70" xfId="0" applyFont="1" applyFill="1" applyBorder="1" applyAlignment="1">
      <alignment vertical="top" wrapText="1" shrinkToFit="1"/>
    </xf>
    <xf numFmtId="0" fontId="7" fillId="0" borderId="59" xfId="0" applyFont="1" applyFill="1" applyBorder="1" applyAlignment="1">
      <alignment vertical="top" wrapText="1"/>
    </xf>
    <xf numFmtId="0" fontId="14" fillId="0" borderId="5" xfId="0" applyFont="1" applyFill="1" applyBorder="1" applyAlignment="1">
      <alignment horizontal="center" vertical="top" wrapText="1"/>
    </xf>
    <xf numFmtId="0" fontId="4" fillId="0" borderId="44" xfId="0" applyFont="1" applyFill="1" applyBorder="1" applyAlignment="1">
      <alignment vertical="top" wrapText="1"/>
    </xf>
    <xf numFmtId="176" fontId="4" fillId="0" borderId="38" xfId="0" applyNumberFormat="1" applyFont="1" applyFill="1" applyBorder="1" applyAlignment="1">
      <alignment vertical="top" wrapText="1"/>
    </xf>
    <xf numFmtId="0" fontId="4" fillId="0" borderId="48" xfId="0" applyFont="1" applyFill="1" applyBorder="1" applyAlignment="1">
      <alignment vertical="top" wrapText="1"/>
    </xf>
    <xf numFmtId="0" fontId="4" fillId="0" borderId="64" xfId="0" applyFont="1" applyFill="1" applyBorder="1" applyAlignment="1">
      <alignment vertical="top" wrapText="1"/>
    </xf>
    <xf numFmtId="0" fontId="4" fillId="0" borderId="38" xfId="0" applyFont="1" applyFill="1" applyBorder="1" applyAlignment="1">
      <alignment vertical="top" wrapText="1"/>
    </xf>
    <xf numFmtId="0" fontId="4" fillId="0" borderId="20" xfId="0" applyFont="1" applyFill="1" applyBorder="1" applyAlignment="1">
      <alignment vertical="center" wrapText="1"/>
    </xf>
    <xf numFmtId="0" fontId="4" fillId="0" borderId="43" xfId="0" applyFont="1" applyFill="1" applyBorder="1" applyAlignment="1">
      <alignment vertical="center" wrapText="1"/>
    </xf>
    <xf numFmtId="177" fontId="4" fillId="0" borderId="71" xfId="0" applyNumberFormat="1" applyFont="1" applyFill="1" applyBorder="1" applyAlignment="1">
      <alignment vertical="top" wrapText="1"/>
    </xf>
    <xf numFmtId="0" fontId="4" fillId="0" borderId="25" xfId="0" applyFont="1" applyFill="1" applyBorder="1" applyAlignment="1">
      <alignment vertical="top" wrapText="1"/>
    </xf>
    <xf numFmtId="0" fontId="4" fillId="0" borderId="37" xfId="0" applyFont="1" applyFill="1" applyBorder="1" applyAlignment="1">
      <alignment vertical="top" wrapText="1"/>
    </xf>
    <xf numFmtId="0" fontId="4" fillId="0" borderId="0" xfId="0" applyFont="1" applyFill="1" applyAlignment="1">
      <alignment vertical="top" wrapText="1"/>
    </xf>
    <xf numFmtId="0" fontId="14" fillId="0" borderId="63" xfId="0" applyFont="1" applyBorder="1" applyAlignment="1" applyProtection="1">
      <alignment vertical="top" wrapText="1"/>
      <protection locked="0"/>
    </xf>
    <xf numFmtId="0" fontId="14" fillId="0" borderId="11" xfId="0" applyFont="1" applyFill="1" applyBorder="1" applyAlignment="1">
      <alignment horizontal="center" vertical="top" wrapText="1"/>
    </xf>
    <xf numFmtId="0" fontId="14" fillId="0" borderId="0" xfId="0" applyFont="1" applyAlignment="1">
      <alignment vertical="top"/>
    </xf>
    <xf numFmtId="0" fontId="14" fillId="0" borderId="56" xfId="0" applyFont="1" applyBorder="1" applyAlignment="1" applyProtection="1">
      <alignment vertical="top" wrapText="1"/>
      <protection locked="0"/>
    </xf>
    <xf numFmtId="176" fontId="14" fillId="0" borderId="12" xfId="0" applyNumberFormat="1" applyFont="1" applyBorder="1" applyAlignment="1" applyProtection="1">
      <alignment vertical="top" wrapText="1"/>
      <protection locked="0"/>
    </xf>
    <xf numFmtId="0" fontId="14" fillId="0" borderId="58" xfId="0" applyFont="1" applyBorder="1" applyAlignment="1" applyProtection="1">
      <alignment vertical="top" wrapText="1"/>
      <protection locked="0"/>
    </xf>
    <xf numFmtId="0" fontId="14" fillId="0" borderId="13"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2" borderId="12" xfId="0" applyFont="1" applyFill="1" applyBorder="1" applyAlignment="1" applyProtection="1">
      <alignment vertical="top" wrapText="1"/>
    </xf>
    <xf numFmtId="0" fontId="14" fillId="2" borderId="13" xfId="0" applyFont="1" applyFill="1" applyBorder="1" applyAlignment="1" applyProtection="1">
      <alignment vertical="top" wrapText="1"/>
    </xf>
    <xf numFmtId="0" fontId="14" fillId="2" borderId="58" xfId="0" applyFont="1" applyFill="1" applyBorder="1" applyAlignment="1" applyProtection="1">
      <alignment vertical="top" wrapText="1"/>
    </xf>
    <xf numFmtId="0" fontId="14" fillId="0" borderId="13" xfId="0" applyFont="1" applyFill="1" applyBorder="1" applyAlignment="1" applyProtection="1">
      <alignment vertical="top" wrapText="1"/>
      <protection locked="0"/>
    </xf>
    <xf numFmtId="0" fontId="14" fillId="0" borderId="63" xfId="0" applyFont="1" applyFill="1" applyBorder="1" applyAlignment="1" applyProtection="1">
      <alignment vertical="top"/>
      <protection locked="0"/>
    </xf>
    <xf numFmtId="0" fontId="14" fillId="0" borderId="13" xfId="0" applyFont="1" applyFill="1" applyBorder="1" applyAlignment="1" applyProtection="1">
      <alignment vertical="top"/>
      <protection locked="0"/>
    </xf>
    <xf numFmtId="178" fontId="14" fillId="2" borderId="12" xfId="0" applyNumberFormat="1" applyFont="1" applyFill="1" applyBorder="1" applyAlignment="1" applyProtection="1">
      <alignment vertical="top" wrapText="1"/>
    </xf>
    <xf numFmtId="178" fontId="14" fillId="2" borderId="13" xfId="0" applyNumberFormat="1" applyFont="1" applyFill="1" applyBorder="1" applyAlignment="1" applyProtection="1">
      <alignment vertical="top" wrapText="1"/>
    </xf>
    <xf numFmtId="0" fontId="14" fillId="0" borderId="50" xfId="0" applyFont="1" applyBorder="1" applyAlignment="1" applyProtection="1">
      <alignment vertical="top" wrapText="1"/>
      <protection locked="0"/>
    </xf>
    <xf numFmtId="0" fontId="14" fillId="0" borderId="0" xfId="0" applyFont="1" applyAlignment="1">
      <alignment vertical="top" wrapText="1"/>
    </xf>
    <xf numFmtId="0" fontId="4" fillId="0" borderId="0" xfId="0" applyFont="1" applyFill="1" applyBorder="1" applyAlignment="1">
      <alignment horizontal="center" vertical="center"/>
    </xf>
    <xf numFmtId="0" fontId="4" fillId="0" borderId="31" xfId="0" applyFont="1" applyFill="1" applyBorder="1" applyAlignment="1">
      <alignment horizontal="left" vertical="top" wrapText="1" shrinkToFit="1"/>
    </xf>
    <xf numFmtId="0" fontId="4" fillId="0" borderId="46" xfId="0" applyFont="1" applyFill="1" applyBorder="1" applyAlignment="1">
      <alignment horizontal="left" vertical="top" wrapText="1" shrinkToFit="1"/>
    </xf>
    <xf numFmtId="0" fontId="4" fillId="0" borderId="22" xfId="0" applyFont="1" applyFill="1" applyBorder="1" applyAlignment="1">
      <alignment vertical="center"/>
    </xf>
    <xf numFmtId="0" fontId="7" fillId="0" borderId="17" xfId="0" applyFont="1" applyFill="1" applyBorder="1" applyAlignment="1">
      <alignment vertical="center"/>
    </xf>
    <xf numFmtId="177" fontId="4" fillId="0" borderId="37" xfId="0" applyNumberFormat="1" applyFont="1" applyFill="1" applyBorder="1" applyAlignment="1">
      <alignment vertical="top" wrapText="1"/>
    </xf>
    <xf numFmtId="177" fontId="4" fillId="0" borderId="39" xfId="0" applyNumberFormat="1" applyFont="1" applyFill="1" applyBorder="1" applyAlignment="1">
      <alignment vertical="top" wrapText="1"/>
    </xf>
    <xf numFmtId="179" fontId="14" fillId="0" borderId="72" xfId="0" applyNumberFormat="1" applyFont="1" applyBorder="1" applyAlignment="1" applyProtection="1">
      <alignment vertical="top" wrapText="1"/>
      <protection locked="0"/>
    </xf>
    <xf numFmtId="177" fontId="4" fillId="0" borderId="48" xfId="0" applyNumberFormat="1" applyFont="1" applyFill="1" applyBorder="1" applyAlignment="1">
      <alignment vertical="top" wrapText="1"/>
    </xf>
    <xf numFmtId="0" fontId="14" fillId="0" borderId="76" xfId="0" applyFont="1" applyFill="1" applyBorder="1" applyAlignment="1">
      <alignment vertical="top" wrapText="1"/>
    </xf>
    <xf numFmtId="180" fontId="14" fillId="2" borderId="63" xfId="0" applyNumberFormat="1" applyFont="1" applyFill="1" applyBorder="1" applyAlignment="1" applyProtection="1">
      <alignment vertical="top" wrapText="1"/>
    </xf>
    <xf numFmtId="0" fontId="4" fillId="0" borderId="41" xfId="0" applyFont="1" applyFill="1" applyBorder="1" applyAlignment="1">
      <alignment vertical="top" wrapText="1"/>
    </xf>
    <xf numFmtId="0" fontId="12" fillId="0" borderId="9" xfId="0" applyFont="1" applyFill="1" applyBorder="1" applyAlignment="1">
      <alignment vertical="top" wrapText="1"/>
    </xf>
    <xf numFmtId="0" fontId="12" fillId="0" borderId="65" xfId="0" applyFont="1" applyFill="1" applyBorder="1" applyAlignment="1">
      <alignment vertical="top" wrapText="1"/>
    </xf>
    <xf numFmtId="0" fontId="12" fillId="0" borderId="10" xfId="0" applyFont="1" applyFill="1" applyBorder="1" applyAlignment="1">
      <alignment vertical="top" wrapText="1"/>
    </xf>
    <xf numFmtId="0" fontId="12" fillId="0" borderId="38" xfId="0" applyFont="1" applyFill="1" applyBorder="1" applyAlignment="1">
      <alignment vertical="top" wrapText="1"/>
    </xf>
    <xf numFmtId="0" fontId="12" fillId="0" borderId="39" xfId="0" applyFont="1" applyFill="1" applyBorder="1" applyAlignment="1">
      <alignment vertical="top" wrapText="1"/>
    </xf>
    <xf numFmtId="0" fontId="19" fillId="0" borderId="0" xfId="0" applyFont="1" applyFill="1" applyAlignment="1">
      <alignment horizontal="left" vertical="top"/>
    </xf>
    <xf numFmtId="0" fontId="19" fillId="0" borderId="0" xfId="0" applyFont="1" applyFill="1" applyAlignment="1">
      <alignment vertical="top" wrapText="1"/>
    </xf>
    <xf numFmtId="0" fontId="20" fillId="0" borderId="0" xfId="0" applyFont="1" applyFill="1" applyAlignment="1">
      <alignment vertical="top" wrapText="1"/>
    </xf>
    <xf numFmtId="0" fontId="20" fillId="0" borderId="0" xfId="0" applyFont="1" applyAlignment="1">
      <alignment vertical="top" wrapText="1"/>
    </xf>
    <xf numFmtId="0" fontId="21" fillId="0" borderId="0" xfId="0" applyFont="1" applyAlignment="1">
      <alignment vertical="top"/>
    </xf>
    <xf numFmtId="0" fontId="12" fillId="0" borderId="8" xfId="0" applyFont="1" applyFill="1" applyBorder="1" applyAlignment="1">
      <alignment vertical="top" wrapText="1"/>
    </xf>
    <xf numFmtId="0" fontId="19" fillId="0" borderId="0" xfId="0" applyFont="1" applyFill="1" applyAlignment="1">
      <alignment horizontal="left" vertical="top" wrapText="1"/>
    </xf>
    <xf numFmtId="0" fontId="22" fillId="0" borderId="0" xfId="0" applyFont="1" applyFill="1" applyAlignment="1">
      <alignment vertical="top"/>
    </xf>
    <xf numFmtId="0" fontId="20" fillId="0" borderId="0" xfId="0" applyFont="1" applyFill="1" applyBorder="1" applyAlignment="1">
      <alignment vertical="top"/>
    </xf>
    <xf numFmtId="0" fontId="23" fillId="0" borderId="0" xfId="0" applyFont="1" applyFill="1" applyAlignment="1">
      <alignment horizontal="right" vertical="top"/>
    </xf>
    <xf numFmtId="0" fontId="23" fillId="0" borderId="0" xfId="0" applyFont="1" applyFill="1" applyAlignment="1">
      <alignment vertical="top"/>
    </xf>
    <xf numFmtId="0" fontId="23" fillId="0" borderId="0" xfId="0" applyFont="1" applyFill="1" applyAlignment="1">
      <alignment horizontal="left" vertical="top"/>
    </xf>
    <xf numFmtId="0" fontId="21" fillId="0" borderId="0" xfId="0" applyFont="1" applyFill="1" applyAlignment="1">
      <alignment vertical="top" wrapText="1"/>
    </xf>
    <xf numFmtId="0" fontId="21" fillId="0" borderId="0" xfId="0" applyFont="1" applyFill="1" applyBorder="1" applyAlignment="1">
      <alignment vertical="top"/>
    </xf>
    <xf numFmtId="0" fontId="21" fillId="0" borderId="0" xfId="0" applyFont="1" applyAlignment="1">
      <alignment vertical="top" wrapText="1"/>
    </xf>
    <xf numFmtId="0" fontId="23" fillId="5" borderId="0" xfId="0" applyFont="1" applyFill="1" applyAlignment="1">
      <alignment vertical="top"/>
    </xf>
    <xf numFmtId="0" fontId="21" fillId="6" borderId="0" xfId="0" applyFont="1" applyFill="1" applyBorder="1" applyAlignment="1">
      <alignment vertical="top"/>
    </xf>
    <xf numFmtId="0" fontId="23" fillId="0" borderId="0" xfId="0" applyFont="1" applyFill="1" applyAlignment="1">
      <alignment horizontal="left" vertical="top" wrapText="1"/>
    </xf>
    <xf numFmtId="0" fontId="23" fillId="0" borderId="0" xfId="0" applyFont="1" applyFill="1" applyAlignment="1">
      <alignment horizontal="right" vertical="top" wrapText="1"/>
    </xf>
    <xf numFmtId="0" fontId="25" fillId="0" borderId="8" xfId="0" applyFont="1" applyFill="1" applyBorder="1" applyAlignment="1">
      <alignment horizontal="center" vertical="top" wrapText="1"/>
    </xf>
    <xf numFmtId="0" fontId="4" fillId="0" borderId="0" xfId="0" applyFont="1" applyFill="1" applyBorder="1" applyAlignment="1">
      <alignment horizontal="left" vertical="center"/>
    </xf>
    <xf numFmtId="0" fontId="4" fillId="0" borderId="22" xfId="0" applyFont="1" applyFill="1" applyBorder="1" applyAlignment="1">
      <alignment vertical="center"/>
    </xf>
    <xf numFmtId="0" fontId="4" fillId="0" borderId="17" xfId="0" applyFont="1" applyFill="1" applyBorder="1" applyAlignment="1">
      <alignment vertical="center"/>
    </xf>
    <xf numFmtId="0" fontId="4" fillId="0" borderId="22" xfId="0" applyFont="1" applyFill="1" applyBorder="1" applyAlignment="1">
      <alignment vertical="center"/>
    </xf>
    <xf numFmtId="0" fontId="7" fillId="0" borderId="0" xfId="0" applyFont="1" applyFill="1" applyBorder="1" applyAlignment="1">
      <alignment wrapText="1"/>
    </xf>
    <xf numFmtId="0" fontId="4" fillId="0" borderId="17" xfId="0" applyFont="1" applyFill="1" applyBorder="1" applyAlignment="1">
      <alignment horizontal="center" vertical="center"/>
    </xf>
    <xf numFmtId="0" fontId="4" fillId="0" borderId="17" xfId="0" applyFont="1" applyFill="1" applyBorder="1" applyAlignment="1">
      <alignment vertical="center"/>
    </xf>
    <xf numFmtId="0" fontId="4" fillId="0" borderId="42" xfId="0" applyFont="1" applyFill="1" applyBorder="1" applyAlignment="1">
      <alignment vertical="top" wrapText="1"/>
    </xf>
    <xf numFmtId="0" fontId="4" fillId="0" borderId="17" xfId="0" applyFont="1" applyFill="1" applyBorder="1" applyAlignment="1">
      <alignment vertical="center"/>
    </xf>
    <xf numFmtId="0" fontId="4" fillId="0" borderId="0" xfId="0" applyFont="1" applyFill="1" applyBorder="1" applyAlignment="1">
      <alignment horizontal="left"/>
    </xf>
    <xf numFmtId="0" fontId="4" fillId="0" borderId="25" xfId="0" applyFont="1" applyFill="1" applyBorder="1" applyAlignment="1">
      <alignment horizontal="left" vertical="center"/>
    </xf>
    <xf numFmtId="0" fontId="4" fillId="0" borderId="22" xfId="0" applyFont="1" applyFill="1" applyBorder="1" applyAlignment="1">
      <alignment vertical="center"/>
    </xf>
    <xf numFmtId="0" fontId="4" fillId="0" borderId="0" xfId="0" applyFont="1" applyFill="1" applyBorder="1" applyAlignment="1">
      <alignment horizontal="center"/>
    </xf>
    <xf numFmtId="0" fontId="14" fillId="0" borderId="12" xfId="0" applyNumberFormat="1" applyFont="1" applyBorder="1" applyAlignment="1" applyProtection="1">
      <alignment vertical="top" wrapText="1"/>
      <protection locked="0"/>
    </xf>
    <xf numFmtId="0" fontId="14" fillId="0" borderId="58" xfId="0" applyNumberFormat="1" applyFont="1" applyBorder="1" applyAlignment="1" applyProtection="1">
      <alignment vertical="top" wrapText="1"/>
      <protection locked="0"/>
    </xf>
    <xf numFmtId="0" fontId="4" fillId="0" borderId="67"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5" xfId="0" applyFont="1" applyFill="1" applyBorder="1" applyAlignment="1">
      <alignment horizontal="left" vertical="top"/>
    </xf>
    <xf numFmtId="0" fontId="4" fillId="2" borderId="33" xfId="0" applyFont="1" applyFill="1" applyBorder="1" applyAlignment="1">
      <alignment horizontal="left" vertical="top"/>
    </xf>
    <xf numFmtId="0" fontId="4" fillId="2" borderId="25" xfId="0" applyFont="1" applyFill="1" applyBorder="1" applyAlignment="1">
      <alignment horizontal="left" vertical="top"/>
    </xf>
    <xf numFmtId="0" fontId="4" fillId="2" borderId="34" xfId="0" applyFont="1" applyFill="1" applyBorder="1" applyAlignment="1">
      <alignment horizontal="left" vertical="top"/>
    </xf>
    <xf numFmtId="0" fontId="4" fillId="2" borderId="9" xfId="0" applyFont="1" applyFill="1" applyBorder="1" applyAlignment="1">
      <alignment horizontal="left" vertical="top"/>
    </xf>
    <xf numFmtId="0" fontId="4" fillId="0" borderId="40" xfId="0" applyFont="1" applyFill="1" applyBorder="1" applyAlignment="1">
      <alignment horizontal="left" vertical="top" wrapText="1"/>
    </xf>
    <xf numFmtId="0" fontId="4" fillId="0" borderId="67" xfId="0" applyFont="1" applyFill="1" applyBorder="1" applyAlignment="1">
      <alignment vertical="top" wrapText="1"/>
    </xf>
    <xf numFmtId="0" fontId="4" fillId="0" borderId="42" xfId="0" applyFont="1" applyFill="1" applyBorder="1" applyAlignment="1">
      <alignment vertical="top" wrapText="1"/>
    </xf>
    <xf numFmtId="0" fontId="4" fillId="0" borderId="49" xfId="0" applyFont="1" applyFill="1" applyBorder="1" applyAlignment="1">
      <alignment vertical="top" wrapText="1"/>
    </xf>
    <xf numFmtId="0" fontId="4" fillId="2" borderId="35" xfId="0" applyFont="1" applyFill="1" applyBorder="1" applyAlignment="1">
      <alignment horizontal="left" vertical="top" wrapText="1"/>
    </xf>
    <xf numFmtId="0" fontId="4" fillId="0" borderId="61" xfId="0" applyFont="1" applyFill="1" applyBorder="1" applyAlignment="1">
      <alignment horizontal="left" vertical="top" wrapText="1" shrinkToFit="1"/>
    </xf>
    <xf numFmtId="0" fontId="4" fillId="0" borderId="31" xfId="0" applyFont="1" applyFill="1" applyBorder="1" applyAlignment="1">
      <alignment horizontal="left" vertical="top" wrapText="1" shrinkToFit="1"/>
    </xf>
    <xf numFmtId="0" fontId="4" fillId="0" borderId="46" xfId="0" applyFont="1" applyFill="1" applyBorder="1" applyAlignment="1">
      <alignment horizontal="left" vertical="top" wrapText="1" shrinkToFit="1"/>
    </xf>
    <xf numFmtId="0" fontId="4" fillId="0" borderId="3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52" xfId="0" applyFont="1" applyFill="1" applyBorder="1" applyAlignment="1">
      <alignment horizontal="left" vertical="top" wrapText="1" shrinkToFit="1"/>
    </xf>
    <xf numFmtId="0" fontId="18" fillId="0" borderId="40"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49" xfId="0" applyFont="1" applyFill="1" applyBorder="1" applyAlignment="1">
      <alignment horizontal="left" vertical="top"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12" fillId="2" borderId="36" xfId="0" applyFont="1" applyFill="1" applyBorder="1" applyAlignment="1">
      <alignment horizontal="left" vertical="top" wrapText="1"/>
    </xf>
    <xf numFmtId="0" fontId="12" fillId="2" borderId="10" xfId="0" applyFont="1" applyFill="1" applyBorder="1" applyAlignment="1">
      <alignment horizontal="left" vertical="top" wrapText="1"/>
    </xf>
    <xf numFmtId="0" fontId="4" fillId="2" borderId="68"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0" borderId="41" xfId="0" applyFont="1" applyFill="1" applyBorder="1" applyAlignment="1">
      <alignment vertical="top" wrapText="1"/>
    </xf>
    <xf numFmtId="0" fontId="12" fillId="0" borderId="42" xfId="0" applyFont="1" applyFill="1" applyBorder="1" applyAlignment="1">
      <alignment horizontal="left" vertical="top" wrapText="1"/>
    </xf>
    <xf numFmtId="0" fontId="12" fillId="0" borderId="41" xfId="0" applyFont="1" applyFill="1" applyBorder="1" applyAlignment="1">
      <alignment horizontal="left" vertical="top" wrapText="1"/>
    </xf>
    <xf numFmtId="0" fontId="4" fillId="0" borderId="73"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75" xfId="0" applyFont="1" applyFill="1" applyBorder="1" applyAlignment="1">
      <alignment horizontal="left" vertical="top" wrapText="1"/>
    </xf>
    <xf numFmtId="0" fontId="18" fillId="0" borderId="67" xfId="0" applyFont="1" applyFill="1" applyBorder="1" applyAlignment="1">
      <alignment horizontal="left" vertical="top" wrapText="1"/>
    </xf>
    <xf numFmtId="0" fontId="4" fillId="2" borderId="69" xfId="0" applyFont="1" applyFill="1" applyBorder="1" applyAlignment="1">
      <alignment horizontal="left" vertical="top" wrapText="1"/>
    </xf>
    <xf numFmtId="0" fontId="4" fillId="2" borderId="65" xfId="0" applyFont="1" applyFill="1" applyBorder="1" applyAlignment="1">
      <alignment horizontal="left" vertical="top" wrapText="1"/>
    </xf>
    <xf numFmtId="0" fontId="18" fillId="0" borderId="42" xfId="0" applyFont="1" applyFill="1" applyBorder="1" applyAlignment="1">
      <alignment horizontal="left" vertical="top" wrapText="1"/>
    </xf>
    <xf numFmtId="0" fontId="18" fillId="0" borderId="41" xfId="0" applyFont="1" applyFill="1" applyBorder="1" applyAlignment="1">
      <alignment horizontal="left" vertical="top" wrapText="1"/>
    </xf>
    <xf numFmtId="0" fontId="4" fillId="0" borderId="24"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8"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2"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2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2" xfId="0" applyFont="1" applyFill="1" applyBorder="1" applyAlignment="1">
      <alignment horizontal="left" vertical="top" wrapTex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22" xfId="0" applyFont="1" applyFill="1" applyBorder="1" applyAlignment="1">
      <alignment horizontal="left" vertical="center" shrinkToFit="1"/>
    </xf>
    <xf numFmtId="0" fontId="4" fillId="0" borderId="23"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2" xfId="0" applyFont="1" applyFill="1" applyBorder="1" applyAlignment="1">
      <alignment horizontal="left" vertical="center" shrinkToFit="1"/>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8" fillId="0" borderId="15"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8" xfId="0" applyFont="1" applyFill="1" applyBorder="1" applyAlignment="1">
      <alignment horizontal="distributed" vertical="center"/>
    </xf>
    <xf numFmtId="0" fontId="4" fillId="0" borderId="14" xfId="0" applyNumberFormat="1" applyFont="1" applyFill="1" applyBorder="1" applyAlignment="1">
      <alignment horizontal="left" vertical="center"/>
    </xf>
    <xf numFmtId="0" fontId="4" fillId="0" borderId="1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5" xfId="0" applyFont="1" applyFill="1" applyBorder="1" applyAlignment="1">
      <alignment horizont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5"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19" xfId="0" applyFont="1" applyFill="1" applyBorder="1" applyAlignment="1">
      <alignment horizontal="distributed" vertical="center" wrapText="1"/>
    </xf>
    <xf numFmtId="0" fontId="4" fillId="0" borderId="15" xfId="0" applyFont="1" applyFill="1" applyBorder="1" applyAlignment="1">
      <alignment horizontal="left" vertical="center"/>
    </xf>
    <xf numFmtId="0" fontId="4" fillId="0" borderId="19" xfId="0" applyFont="1" applyFill="1" applyBorder="1" applyAlignment="1">
      <alignment horizontal="distributed" vertical="center"/>
    </xf>
    <xf numFmtId="0" fontId="4" fillId="0" borderId="17" xfId="0" applyFont="1" applyFill="1" applyBorder="1" applyAlignment="1">
      <alignment horizontal="distributed" vertical="center"/>
    </xf>
    <xf numFmtId="0" fontId="6" fillId="0" borderId="16"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shrinkToFit="1"/>
    </xf>
    <xf numFmtId="0" fontId="7"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20" xfId="0" applyFont="1" applyFill="1" applyBorder="1" applyAlignment="1">
      <alignment horizontal="distributed" vertical="center"/>
    </xf>
    <xf numFmtId="179" fontId="5" fillId="0" borderId="0" xfId="0" applyNumberFormat="1" applyFont="1" applyFill="1" applyBorder="1" applyAlignment="1">
      <alignment horizontal="center" vertical="center" shrinkToFi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5" xfId="0" applyFont="1" applyFill="1" applyBorder="1" applyAlignment="1">
      <alignment horizontal="distributed" vertical="center" indent="1"/>
    </xf>
    <xf numFmtId="0" fontId="4" fillId="0" borderId="16"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19"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23" xfId="0" applyFont="1" applyFill="1" applyBorder="1" applyAlignment="1">
      <alignment horizontal="left" vertical="center" wrapText="1" shrinkToFit="1"/>
    </xf>
    <xf numFmtId="0" fontId="7" fillId="0" borderId="0" xfId="0" applyFont="1" applyFill="1" applyBorder="1" applyAlignment="1">
      <alignment horizontal="left" vertical="center" wrapText="1"/>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20"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7" fillId="0" borderId="16"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14" xfId="0" applyFont="1" applyFill="1" applyBorder="1" applyAlignment="1">
      <alignment horizontal="center" vertical="center" wrapText="1"/>
    </xf>
    <xf numFmtId="0" fontId="4" fillId="0" borderId="15" xfId="0" applyFont="1" applyFill="1" applyBorder="1" applyAlignment="1">
      <alignment horizontal="distributed" vertical="center" wrapText="1"/>
    </xf>
    <xf numFmtId="0" fontId="4" fillId="0" borderId="16"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24" xfId="0" applyFont="1" applyFill="1" applyBorder="1" applyAlignment="1">
      <alignment horizontal="distributed" vertical="center"/>
    </xf>
    <xf numFmtId="0" fontId="4" fillId="0" borderId="8" xfId="0" applyNumberFormat="1" applyFont="1" applyFill="1" applyBorder="1" applyAlignment="1">
      <alignment horizontal="left" vertical="center"/>
    </xf>
    <xf numFmtId="0" fontId="4" fillId="0" borderId="15" xfId="0" applyNumberFormat="1" applyFont="1" applyFill="1" applyBorder="1" applyAlignment="1">
      <alignment horizontal="right" vertical="center"/>
    </xf>
    <xf numFmtId="0" fontId="4" fillId="0" borderId="16" xfId="0" applyNumberFormat="1" applyFont="1" applyFill="1" applyBorder="1" applyAlignment="1">
      <alignment horizontal="right" vertical="center"/>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178" fontId="4" fillId="0" borderId="14" xfId="0" applyNumberFormat="1" applyFont="1" applyFill="1" applyBorder="1" applyAlignment="1">
      <alignment horizontal="left" vertical="center"/>
    </xf>
    <xf numFmtId="0" fontId="4" fillId="0" borderId="22" xfId="0" applyFont="1" applyFill="1" applyBorder="1" applyAlignment="1">
      <alignment horizontal="left" vertical="top"/>
    </xf>
    <xf numFmtId="0" fontId="4" fillId="0" borderId="23" xfId="0" applyFont="1" applyFill="1" applyBorder="1" applyAlignment="1">
      <alignment horizontal="left" vertical="top"/>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4" fillId="0" borderId="24" xfId="0" applyFont="1" applyFill="1" applyBorder="1" applyAlignment="1">
      <alignment horizontal="center" vertical="top"/>
    </xf>
    <xf numFmtId="0" fontId="4" fillId="0" borderId="0" xfId="0" applyFont="1" applyFill="1" applyBorder="1" applyAlignment="1">
      <alignment horizontal="center" vertical="top"/>
    </xf>
    <xf numFmtId="0" fontId="4" fillId="0" borderId="25" xfId="0" applyFont="1" applyFill="1" applyBorder="1" applyAlignment="1">
      <alignment horizontal="center" vertical="top"/>
    </xf>
    <xf numFmtId="0" fontId="4" fillId="0" borderId="19"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4" fillId="0" borderId="23" xfId="0" applyFont="1" applyFill="1" applyBorder="1" applyAlignment="1">
      <alignment horizontal="distributed" vertical="center" wrapText="1"/>
    </xf>
    <xf numFmtId="0" fontId="5" fillId="0" borderId="1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6" xfId="0" applyFont="1" applyFill="1" applyBorder="1" applyAlignment="1">
      <alignment horizontal="left" vertical="center"/>
    </xf>
    <xf numFmtId="0" fontId="5" fillId="0" borderId="8"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5" fillId="0" borderId="0" xfId="0" applyNumberFormat="1" applyFont="1" applyFill="1" applyAlignment="1">
      <alignment horizontal="distributed" vertical="center"/>
    </xf>
    <xf numFmtId="0" fontId="4" fillId="0" borderId="22" xfId="0" applyFont="1" applyFill="1" applyBorder="1" applyAlignment="1">
      <alignment horizontal="right" vertical="center"/>
    </xf>
    <xf numFmtId="0" fontId="5" fillId="0" borderId="17" xfId="0" applyFont="1" applyFill="1" applyBorder="1" applyAlignment="1">
      <alignment horizontal="left" vertical="center"/>
    </xf>
    <xf numFmtId="0" fontId="4" fillId="0" borderId="17" xfId="0" applyFont="1" applyFill="1" applyBorder="1" applyAlignment="1">
      <alignment horizontal="right" vertical="center"/>
    </xf>
    <xf numFmtId="0" fontId="5" fillId="0" borderId="19" xfId="0" applyFont="1" applyFill="1" applyBorder="1" applyAlignment="1">
      <alignment horizontal="left" vertical="center"/>
    </xf>
    <xf numFmtId="0" fontId="4" fillId="0" borderId="24" xfId="0" applyFont="1" applyFill="1" applyBorder="1" applyAlignment="1">
      <alignment horizontal="left" wrapText="1"/>
    </xf>
    <xf numFmtId="0" fontId="4" fillId="0" borderId="0" xfId="0" applyFont="1" applyFill="1" applyBorder="1" applyAlignment="1">
      <alignment horizontal="left" wrapText="1"/>
    </xf>
    <xf numFmtId="0" fontId="4" fillId="0" borderId="25" xfId="0" applyFont="1" applyFill="1" applyBorder="1" applyAlignment="1">
      <alignment horizontal="left" wrapText="1"/>
    </xf>
    <xf numFmtId="0" fontId="4" fillId="0" borderId="0" xfId="0" applyFont="1" applyFill="1" applyBorder="1" applyAlignment="1">
      <alignment horizontal="left" vertical="center" shrinkToFit="1"/>
    </xf>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0" xfId="0" applyFont="1" applyFill="1" applyBorder="1" applyAlignment="1">
      <alignment horizontal="center" vertical="center"/>
    </xf>
    <xf numFmtId="0" fontId="4" fillId="0" borderId="19"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8" fillId="0" borderId="8"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15"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8" xfId="0"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5" xfId="0" applyFont="1" applyFill="1" applyBorder="1" applyAlignment="1">
      <alignment horizontal="right" vertical="center"/>
    </xf>
    <xf numFmtId="0" fontId="4" fillId="0" borderId="16" xfId="0" applyFont="1" applyFill="1" applyBorder="1" applyAlignment="1">
      <alignment horizontal="right" vertical="center"/>
    </xf>
    <xf numFmtId="0" fontId="4" fillId="0" borderId="26" xfId="0" applyFont="1" applyFill="1" applyBorder="1" applyAlignment="1">
      <alignment horizontal="center" vertical="center"/>
    </xf>
    <xf numFmtId="178" fontId="4" fillId="0" borderId="8" xfId="0" applyNumberFormat="1" applyFont="1" applyFill="1" applyBorder="1" applyAlignment="1">
      <alignment horizontal="left" vertical="center"/>
    </xf>
    <xf numFmtId="0" fontId="4" fillId="0" borderId="0" xfId="0" applyFont="1" applyFill="1" applyBorder="1" applyAlignment="1">
      <alignment horizontal="left"/>
    </xf>
    <xf numFmtId="0" fontId="4" fillId="0" borderId="26"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181" fontId="4" fillId="0" borderId="14" xfId="0" applyNumberFormat="1" applyFont="1" applyFill="1" applyBorder="1" applyAlignment="1">
      <alignment horizontal="left" vertical="center"/>
    </xf>
    <xf numFmtId="181" fontId="4" fillId="0" borderId="8" xfId="0" applyNumberFormat="1" applyFont="1" applyFill="1" applyBorder="1" applyAlignment="1">
      <alignment horizontal="left" vertical="center"/>
    </xf>
    <xf numFmtId="0" fontId="7" fillId="0" borderId="16"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24"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4" fillId="0" borderId="0" xfId="0" applyFont="1" applyFill="1" applyBorder="1" applyAlignment="1">
      <alignment horizontal="left" vertical="top"/>
    </xf>
    <xf numFmtId="0" fontId="4" fillId="0" borderId="17" xfId="0" applyFont="1" applyFill="1" applyBorder="1" applyAlignment="1">
      <alignment horizontal="left"/>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4" fillId="0" borderId="14" xfId="0" applyFont="1" applyFill="1" applyBorder="1" applyAlignment="1">
      <alignment horizontal="center" vertical="center" wrapText="1"/>
    </xf>
    <xf numFmtId="0" fontId="6" fillId="0" borderId="8" xfId="0" applyFont="1" applyFill="1" applyBorder="1" applyAlignment="1">
      <alignment horizontal="center" vertical="center"/>
    </xf>
    <xf numFmtId="0" fontId="5" fillId="0" borderId="24"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17"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8" xfId="0" applyFont="1" applyFill="1" applyBorder="1" applyAlignment="1">
      <alignment horizontal="left" vertical="center"/>
    </xf>
    <xf numFmtId="178" fontId="6" fillId="0" borderId="16"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5" fillId="0" borderId="15" xfId="0" applyFont="1" applyFill="1" applyBorder="1" applyAlignment="1">
      <alignment horizontal="left" vertical="center"/>
    </xf>
    <xf numFmtId="0" fontId="6"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1" xfId="0" applyFont="1" applyFill="1" applyBorder="1" applyAlignment="1">
      <alignment horizontal="center" vertical="center" shrinkToFit="1"/>
    </xf>
  </cellXfs>
  <cellStyles count="1">
    <cellStyle name="標準" xfId="0" builtinId="0"/>
  </cellStyles>
  <dxfs count="106">
    <dxf>
      <fill>
        <patternFill>
          <bgColor theme="0" tint="-0.24994659260841701"/>
        </patternFill>
      </fill>
    </dxf>
    <dxf>
      <fill>
        <patternFill>
          <bgColor theme="0" tint="-0.24994659260841701"/>
        </patternFill>
      </fill>
    </dxf>
    <dxf>
      <fill>
        <patternFill>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patternType="gray125">
          <bgColor theme="8" tint="0.79998168889431442"/>
        </patternFill>
      </fill>
    </dxf>
    <dxf>
      <fill>
        <patternFill patternType="solid">
          <bgColor theme="0"/>
        </patternFill>
      </fill>
    </dxf>
    <dxf>
      <fill>
        <patternFill patternType="gray125">
          <bgColor theme="8" tint="0.79998168889431442"/>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gray125">
          <bgColor theme="8" tint="0.79998168889431442"/>
        </patternFill>
      </fill>
    </dxf>
    <dxf>
      <fill>
        <patternFill>
          <bgColor rgb="FFFFFF66"/>
        </patternFill>
      </fill>
    </dxf>
    <dxf>
      <fill>
        <patternFill patternType="gray125">
          <bgColor theme="8" tint="0.799981688894314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gray125">
          <bgColor theme="8" tint="0.79998168889431442"/>
        </patternFill>
      </fill>
    </dxf>
    <dxf>
      <fill>
        <patternFill patternType="gray125">
          <fgColor auto="1"/>
          <bgColor theme="8" tint="0.79998168889431442"/>
        </patternFill>
      </fill>
    </dxf>
    <dxf>
      <fill>
        <patternFill>
          <bgColor rgb="FFFFFF66"/>
        </patternFill>
      </fill>
    </dxf>
    <dxf>
      <fill>
        <patternFill patternType="gray125">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patternType="gray125">
          <fgColor rgb="FF002060"/>
          <bgColor theme="8" tint="0.79998168889431442"/>
        </patternFill>
      </fill>
    </dxf>
    <dxf>
      <fill>
        <patternFill patternType="gray125">
          <bgColor theme="8" tint="0.79995117038483843"/>
        </patternFill>
      </fill>
    </dxf>
    <dxf>
      <fill>
        <patternFill patternType="gray125">
          <fgColor rgb="FF002060"/>
          <bgColor theme="8" tint="0.79998168889431442"/>
        </patternFill>
      </fill>
    </dxf>
    <dxf>
      <fill>
        <patternFill patternType="gray125">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bgColor theme="8" tint="0.79995117038483843"/>
        </patternFill>
      </fill>
    </dxf>
    <dxf>
      <fill>
        <patternFill>
          <bgColor theme="5" tint="0.59996337778862885"/>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bgColor theme="8" tint="0.79995117038483843"/>
        </patternFill>
      </fill>
    </dxf>
  </dxfs>
  <tableStyles count="0" defaultTableStyle="TableStyleMedium9" defaultPivotStyle="PivotStyleLight16"/>
  <colors>
    <mruColors>
      <color rgb="FFFFFF66"/>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77</xdr:col>
      <xdr:colOff>63138</xdr:colOff>
      <xdr:row>105</xdr:row>
      <xdr:rowOff>223157</xdr:rowOff>
    </xdr:from>
    <xdr:to>
      <xdr:col>78</xdr:col>
      <xdr:colOff>10886</xdr:colOff>
      <xdr:row>108</xdr:row>
      <xdr:rowOff>0</xdr:rowOff>
    </xdr:to>
    <xdr:sp macro="" textlink="">
      <xdr:nvSpPr>
        <xdr:cNvPr id="2" name="左大かっこ 1"/>
        <xdr:cNvSpPr/>
      </xdr:nvSpPr>
      <xdr:spPr>
        <a:xfrm>
          <a:off x="6202681" y="22974300"/>
          <a:ext cx="45719" cy="46264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66989</xdr:colOff>
      <xdr:row>106</xdr:row>
      <xdr:rowOff>0</xdr:rowOff>
    </xdr:from>
    <xdr:to>
      <xdr:col>90</xdr:col>
      <xdr:colOff>40276</xdr:colOff>
      <xdr:row>107</xdr:row>
      <xdr:rowOff>223157</xdr:rowOff>
    </xdr:to>
    <xdr:sp macro="" textlink="">
      <xdr:nvSpPr>
        <xdr:cNvPr id="3" name="右大かっこ 2"/>
        <xdr:cNvSpPr/>
      </xdr:nvSpPr>
      <xdr:spPr>
        <a:xfrm>
          <a:off x="6961624" y="22918615"/>
          <a:ext cx="46556" cy="45029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18757</xdr:colOff>
      <xdr:row>106</xdr:row>
      <xdr:rowOff>7327</xdr:rowOff>
    </xdr:from>
    <xdr:to>
      <xdr:col>20</xdr:col>
      <xdr:colOff>7327</xdr:colOff>
      <xdr:row>107</xdr:row>
      <xdr:rowOff>220855</xdr:rowOff>
    </xdr:to>
    <xdr:sp macro="" textlink="">
      <xdr:nvSpPr>
        <xdr:cNvPr id="4" name="左大かっこ 3"/>
        <xdr:cNvSpPr/>
      </xdr:nvSpPr>
      <xdr:spPr>
        <a:xfrm>
          <a:off x="1410872" y="22925942"/>
          <a:ext cx="61840" cy="44066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6909</xdr:colOff>
      <xdr:row>105</xdr:row>
      <xdr:rowOff>218342</xdr:rowOff>
    </xdr:from>
    <xdr:to>
      <xdr:col>45</xdr:col>
      <xdr:colOff>53465</xdr:colOff>
      <xdr:row>107</xdr:row>
      <xdr:rowOff>214365</xdr:rowOff>
    </xdr:to>
    <xdr:sp macro="" textlink="">
      <xdr:nvSpPr>
        <xdr:cNvPr id="5" name="右大かっこ 4"/>
        <xdr:cNvSpPr/>
      </xdr:nvSpPr>
      <xdr:spPr>
        <a:xfrm>
          <a:off x="3304024" y="22909823"/>
          <a:ext cx="46556" cy="45029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6"/>
  <sheetViews>
    <sheetView tabSelected="1" view="pageBreakPreview" zoomScale="85" zoomScaleNormal="100" zoomScaleSheetLayoutView="85" workbookViewId="0">
      <pane xSplit="3" ySplit="9" topLeftCell="D10" activePane="bottomRight" state="frozen"/>
      <selection pane="topRight" activeCell="D1" sqref="D1"/>
      <selection pane="bottomLeft" activeCell="A2" sqref="A2"/>
      <selection pane="bottomRight" activeCell="A2" sqref="A2"/>
    </sheetView>
  </sheetViews>
  <sheetFormatPr defaultColWidth="9" defaultRowHeight="13.5" x14ac:dyDescent="0.15"/>
  <cols>
    <col min="1" max="1" width="4.5" style="90" bestFit="1" customWidth="1"/>
    <col min="2" max="3" width="23.625" style="90" customWidth="1"/>
    <col min="4" max="4" width="23.625" style="129" customWidth="1"/>
    <col min="5" max="5" width="8.5" style="110" bestFit="1" customWidth="1"/>
    <col min="6" max="6" width="60.5" style="111" customWidth="1"/>
    <col min="7" max="16384" width="9" style="114"/>
  </cols>
  <sheetData>
    <row r="1" spans="1:6" s="151" customFormat="1" ht="27.75" customHeight="1" x14ac:dyDescent="0.15">
      <c r="A1" s="154" t="s">
        <v>659</v>
      </c>
      <c r="B1" s="147"/>
      <c r="C1" s="148"/>
      <c r="D1" s="149"/>
      <c r="E1" s="155"/>
      <c r="F1" s="150"/>
    </row>
    <row r="2" spans="1:6" s="151" customFormat="1" ht="17.25" customHeight="1" x14ac:dyDescent="0.15">
      <c r="A2" s="156" t="s">
        <v>594</v>
      </c>
      <c r="B2" s="157" t="s">
        <v>628</v>
      </c>
      <c r="C2" s="158"/>
      <c r="D2" s="159"/>
      <c r="E2" s="160"/>
      <c r="F2" s="161"/>
    </row>
    <row r="3" spans="1:6" s="151" customFormat="1" ht="17.25" customHeight="1" x14ac:dyDescent="0.15">
      <c r="A3" s="156" t="s">
        <v>595</v>
      </c>
      <c r="B3" s="162"/>
      <c r="C3" s="158" t="s">
        <v>644</v>
      </c>
      <c r="D3" s="159"/>
      <c r="E3" s="160"/>
      <c r="F3" s="161"/>
    </row>
    <row r="4" spans="1:6" s="151" customFormat="1" ht="17.25" customHeight="1" x14ac:dyDescent="0.15">
      <c r="A4" s="156" t="s">
        <v>596</v>
      </c>
      <c r="B4" s="163"/>
      <c r="C4" s="151" t="s">
        <v>629</v>
      </c>
      <c r="D4" s="161"/>
      <c r="E4" s="160"/>
      <c r="F4" s="161"/>
    </row>
    <row r="5" spans="1:6" s="151" customFormat="1" ht="17.25" customHeight="1" x14ac:dyDescent="0.15">
      <c r="A5" s="156" t="s">
        <v>597</v>
      </c>
      <c r="B5" s="158" t="s">
        <v>598</v>
      </c>
      <c r="C5" s="164"/>
      <c r="D5" s="164"/>
      <c r="E5" s="164"/>
      <c r="F5" s="164"/>
    </row>
    <row r="6" spans="1:6" s="151" customFormat="1" ht="17.25" customHeight="1" x14ac:dyDescent="0.15">
      <c r="A6" s="165"/>
      <c r="B6" s="158" t="s">
        <v>645</v>
      </c>
      <c r="C6" s="164"/>
      <c r="D6" s="164"/>
      <c r="E6" s="164"/>
      <c r="F6" s="164"/>
    </row>
    <row r="7" spans="1:6" s="151" customFormat="1" ht="17.25" customHeight="1" x14ac:dyDescent="0.15">
      <c r="A7" s="153"/>
      <c r="B7" s="147"/>
      <c r="C7" s="153"/>
      <c r="D7" s="153"/>
      <c r="E7" s="153"/>
      <c r="F7" s="153"/>
    </row>
    <row r="8" spans="1:6" s="151" customFormat="1" ht="17.25" customHeight="1" thickBot="1" x14ac:dyDescent="0.2">
      <c r="A8" s="153"/>
      <c r="B8" s="153"/>
      <c r="C8" s="153"/>
      <c r="D8" s="153"/>
      <c r="E8" s="153"/>
      <c r="F8" s="153" t="s">
        <v>646</v>
      </c>
    </row>
    <row r="9" spans="1:6" x14ac:dyDescent="0.15">
      <c r="A9" s="100" t="s">
        <v>3</v>
      </c>
      <c r="B9" s="71" t="s">
        <v>1</v>
      </c>
      <c r="C9" s="72" t="s">
        <v>2</v>
      </c>
      <c r="D9" s="113" t="s">
        <v>0</v>
      </c>
      <c r="E9" s="91" t="s">
        <v>402</v>
      </c>
      <c r="F9" s="166"/>
    </row>
    <row r="10" spans="1:6" ht="36" x14ac:dyDescent="0.15">
      <c r="A10" s="73">
        <v>1</v>
      </c>
      <c r="B10" s="74" t="s">
        <v>219</v>
      </c>
      <c r="C10" s="75" t="s">
        <v>429</v>
      </c>
      <c r="D10" s="115"/>
      <c r="E10" s="101" t="s">
        <v>409</v>
      </c>
      <c r="F10" s="152" t="s">
        <v>599</v>
      </c>
    </row>
    <row r="11" spans="1:6" ht="36" x14ac:dyDescent="0.15">
      <c r="A11" s="73">
        <v>2</v>
      </c>
      <c r="B11" s="82" t="s">
        <v>220</v>
      </c>
      <c r="C11" s="43" t="s">
        <v>220</v>
      </c>
      <c r="D11" s="116"/>
      <c r="E11" s="102" t="s">
        <v>403</v>
      </c>
      <c r="F11" s="142" t="s">
        <v>579</v>
      </c>
    </row>
    <row r="12" spans="1:6" x14ac:dyDescent="0.15">
      <c r="A12" s="78">
        <v>3</v>
      </c>
      <c r="B12" s="201" t="s">
        <v>222</v>
      </c>
      <c r="C12" s="45" t="s">
        <v>4</v>
      </c>
      <c r="D12" s="112"/>
      <c r="E12" s="104" t="s">
        <v>403</v>
      </c>
      <c r="F12" s="143" t="s">
        <v>589</v>
      </c>
    </row>
    <row r="13" spans="1:6" x14ac:dyDescent="0.15">
      <c r="A13" s="76">
        <v>4</v>
      </c>
      <c r="B13" s="202"/>
      <c r="C13" s="40" t="s">
        <v>5</v>
      </c>
      <c r="D13" s="118"/>
      <c r="E13" s="92" t="s">
        <v>403</v>
      </c>
      <c r="F13" s="144" t="s">
        <v>590</v>
      </c>
    </row>
    <row r="14" spans="1:6" ht="23.25" customHeight="1" x14ac:dyDescent="0.15">
      <c r="A14" s="79">
        <v>5</v>
      </c>
      <c r="B14" s="202"/>
      <c r="C14" s="40" t="s">
        <v>223</v>
      </c>
      <c r="D14" s="118"/>
      <c r="E14" s="92" t="s">
        <v>403</v>
      </c>
      <c r="F14" s="208" t="s">
        <v>580</v>
      </c>
    </row>
    <row r="15" spans="1:6" ht="30" customHeight="1" x14ac:dyDescent="0.15">
      <c r="A15" s="77">
        <v>6</v>
      </c>
      <c r="B15" s="203"/>
      <c r="C15" s="44" t="s">
        <v>430</v>
      </c>
      <c r="D15" s="117"/>
      <c r="E15" s="103" t="s">
        <v>403</v>
      </c>
      <c r="F15" s="209"/>
    </row>
    <row r="16" spans="1:6" x14ac:dyDescent="0.15">
      <c r="A16" s="76">
        <v>7</v>
      </c>
      <c r="B16" s="80" t="s">
        <v>95</v>
      </c>
      <c r="C16" s="43" t="s">
        <v>95</v>
      </c>
      <c r="D16" s="119"/>
      <c r="E16" s="105" t="s">
        <v>409</v>
      </c>
      <c r="F16" s="95"/>
    </row>
    <row r="17" spans="1:6" ht="24" x14ac:dyDescent="0.15">
      <c r="A17" s="77">
        <v>8</v>
      </c>
      <c r="B17" s="81" t="s">
        <v>224</v>
      </c>
      <c r="C17" s="44" t="s">
        <v>225</v>
      </c>
      <c r="D17" s="117"/>
      <c r="E17" s="103" t="s">
        <v>225</v>
      </c>
      <c r="F17" s="42" t="s">
        <v>611</v>
      </c>
    </row>
    <row r="18" spans="1:6" ht="13.5" customHeight="1" x14ac:dyDescent="0.15">
      <c r="A18" s="78">
        <v>9</v>
      </c>
      <c r="B18" s="201" t="s">
        <v>493</v>
      </c>
      <c r="C18" s="45" t="s">
        <v>225</v>
      </c>
      <c r="D18" s="112"/>
      <c r="E18" s="104" t="s">
        <v>225</v>
      </c>
      <c r="F18" s="96"/>
    </row>
    <row r="19" spans="1:6" ht="24" x14ac:dyDescent="0.15">
      <c r="A19" s="79">
        <v>10</v>
      </c>
      <c r="B19" s="202"/>
      <c r="C19" s="40" t="s">
        <v>226</v>
      </c>
      <c r="D19" s="118"/>
      <c r="E19" s="92" t="s">
        <v>225</v>
      </c>
      <c r="F19" s="39"/>
    </row>
    <row r="20" spans="1:6" x14ac:dyDescent="0.15">
      <c r="A20" s="79">
        <v>11</v>
      </c>
      <c r="B20" s="202"/>
      <c r="C20" s="40" t="s">
        <v>116</v>
      </c>
      <c r="D20" s="118"/>
      <c r="E20" s="92" t="s">
        <v>225</v>
      </c>
      <c r="F20" s="39"/>
    </row>
    <row r="21" spans="1:6" x14ac:dyDescent="0.15">
      <c r="A21" s="79">
        <v>12</v>
      </c>
      <c r="B21" s="202"/>
      <c r="C21" s="40" t="s">
        <v>117</v>
      </c>
      <c r="D21" s="118"/>
      <c r="E21" s="92" t="s">
        <v>225</v>
      </c>
      <c r="F21" s="39"/>
    </row>
    <row r="22" spans="1:6" x14ac:dyDescent="0.15">
      <c r="A22" s="77">
        <v>13</v>
      </c>
      <c r="B22" s="203"/>
      <c r="C22" s="44" t="s">
        <v>227</v>
      </c>
      <c r="D22" s="117"/>
      <c r="E22" s="103" t="s">
        <v>403</v>
      </c>
      <c r="F22" s="42" t="s">
        <v>418</v>
      </c>
    </row>
    <row r="23" spans="1:6" ht="13.5" customHeight="1" x14ac:dyDescent="0.15">
      <c r="A23" s="76">
        <v>14</v>
      </c>
      <c r="B23" s="202" t="s">
        <v>228</v>
      </c>
      <c r="C23" s="43" t="s">
        <v>229</v>
      </c>
      <c r="D23" s="119"/>
      <c r="E23" s="105" t="s">
        <v>409</v>
      </c>
      <c r="F23" s="95"/>
    </row>
    <row r="24" spans="1:6" x14ac:dyDescent="0.15">
      <c r="A24" s="79">
        <v>15</v>
      </c>
      <c r="B24" s="202"/>
      <c r="C24" s="40" t="s">
        <v>227</v>
      </c>
      <c r="D24" s="118"/>
      <c r="E24" s="92" t="s">
        <v>403</v>
      </c>
      <c r="F24" s="39" t="s">
        <v>416</v>
      </c>
    </row>
    <row r="25" spans="1:6" x14ac:dyDescent="0.15">
      <c r="A25" s="79">
        <v>16</v>
      </c>
      <c r="B25" s="202"/>
      <c r="C25" s="40" t="s">
        <v>230</v>
      </c>
      <c r="D25" s="118"/>
      <c r="E25" s="92" t="s">
        <v>403</v>
      </c>
      <c r="F25" s="210" t="s">
        <v>582</v>
      </c>
    </row>
    <row r="26" spans="1:6" x14ac:dyDescent="0.15">
      <c r="A26" s="79">
        <v>17</v>
      </c>
      <c r="B26" s="202"/>
      <c r="C26" s="40" t="s">
        <v>430</v>
      </c>
      <c r="D26" s="118"/>
      <c r="E26" s="92" t="s">
        <v>403</v>
      </c>
      <c r="F26" s="211"/>
    </row>
    <row r="27" spans="1:6" x14ac:dyDescent="0.15">
      <c r="A27" s="79">
        <v>18</v>
      </c>
      <c r="B27" s="202"/>
      <c r="C27" s="40" t="s">
        <v>231</v>
      </c>
      <c r="D27" s="118"/>
      <c r="E27" s="92" t="s">
        <v>403</v>
      </c>
      <c r="F27" s="39"/>
    </row>
    <row r="28" spans="1:6" x14ac:dyDescent="0.15">
      <c r="A28" s="79">
        <v>19</v>
      </c>
      <c r="B28" s="202"/>
      <c r="C28" s="40" t="s">
        <v>232</v>
      </c>
      <c r="D28" s="118"/>
      <c r="E28" s="92" t="s">
        <v>403</v>
      </c>
      <c r="F28" s="39"/>
    </row>
    <row r="29" spans="1:6" x14ac:dyDescent="0.15">
      <c r="A29" s="77">
        <v>20</v>
      </c>
      <c r="B29" s="203"/>
      <c r="C29" s="44" t="s">
        <v>233</v>
      </c>
      <c r="D29" s="117"/>
      <c r="E29" s="103" t="s">
        <v>225</v>
      </c>
      <c r="F29" s="42"/>
    </row>
    <row r="30" spans="1:6" ht="24" x14ac:dyDescent="0.15">
      <c r="A30" s="76">
        <v>21</v>
      </c>
      <c r="B30" s="202" t="s">
        <v>234</v>
      </c>
      <c r="C30" s="43" t="s">
        <v>258</v>
      </c>
      <c r="D30" s="119"/>
      <c r="E30" s="105" t="s">
        <v>225</v>
      </c>
      <c r="F30" s="95" t="s">
        <v>583</v>
      </c>
    </row>
    <row r="31" spans="1:6" x14ac:dyDescent="0.15">
      <c r="A31" s="79">
        <v>22</v>
      </c>
      <c r="B31" s="205"/>
      <c r="C31" s="40" t="s">
        <v>235</v>
      </c>
      <c r="D31" s="118"/>
      <c r="E31" s="92" t="s">
        <v>403</v>
      </c>
      <c r="F31" s="39" t="s">
        <v>411</v>
      </c>
    </row>
    <row r="32" spans="1:6" ht="13.5" customHeight="1" x14ac:dyDescent="0.15">
      <c r="A32" s="79">
        <v>23</v>
      </c>
      <c r="B32" s="204" t="s">
        <v>236</v>
      </c>
      <c r="C32" s="40" t="s">
        <v>6</v>
      </c>
      <c r="D32" s="118"/>
      <c r="E32" s="92" t="s">
        <v>225</v>
      </c>
      <c r="F32" s="196" t="s">
        <v>581</v>
      </c>
    </row>
    <row r="33" spans="1:6" x14ac:dyDescent="0.15">
      <c r="A33" s="79">
        <v>24</v>
      </c>
      <c r="B33" s="202"/>
      <c r="C33" s="40" t="s">
        <v>121</v>
      </c>
      <c r="D33" s="118"/>
      <c r="E33" s="92" t="s">
        <v>225</v>
      </c>
      <c r="F33" s="183"/>
    </row>
    <row r="34" spans="1:6" x14ac:dyDescent="0.15">
      <c r="A34" s="79">
        <v>25</v>
      </c>
      <c r="B34" s="202"/>
      <c r="C34" s="40" t="s">
        <v>73</v>
      </c>
      <c r="D34" s="118"/>
      <c r="E34" s="92" t="s">
        <v>225</v>
      </c>
      <c r="F34" s="183"/>
    </row>
    <row r="35" spans="1:6" x14ac:dyDescent="0.15">
      <c r="A35" s="79">
        <v>26</v>
      </c>
      <c r="B35" s="202"/>
      <c r="C35" s="40" t="s">
        <v>74</v>
      </c>
      <c r="D35" s="118"/>
      <c r="E35" s="92" t="s">
        <v>225</v>
      </c>
      <c r="F35" s="183"/>
    </row>
    <row r="36" spans="1:6" x14ac:dyDescent="0.15">
      <c r="A36" s="79">
        <v>27</v>
      </c>
      <c r="B36" s="202"/>
      <c r="C36" s="40" t="s">
        <v>124</v>
      </c>
      <c r="D36" s="118"/>
      <c r="E36" s="92" t="s">
        <v>225</v>
      </c>
      <c r="F36" s="183"/>
    </row>
    <row r="37" spans="1:6" x14ac:dyDescent="0.15">
      <c r="A37" s="79">
        <v>28</v>
      </c>
      <c r="B37" s="202"/>
      <c r="C37" s="40" t="s">
        <v>125</v>
      </c>
      <c r="D37" s="118"/>
      <c r="E37" s="92" t="s">
        <v>225</v>
      </c>
      <c r="F37" s="183"/>
    </row>
    <row r="38" spans="1:6" x14ac:dyDescent="0.15">
      <c r="A38" s="79">
        <v>29</v>
      </c>
      <c r="B38" s="202"/>
      <c r="C38" s="40" t="s">
        <v>126</v>
      </c>
      <c r="D38" s="118"/>
      <c r="E38" s="92" t="s">
        <v>225</v>
      </c>
      <c r="F38" s="183"/>
    </row>
    <row r="39" spans="1:6" x14ac:dyDescent="0.15">
      <c r="A39" s="79">
        <v>30</v>
      </c>
      <c r="B39" s="202"/>
      <c r="C39" s="40" t="s">
        <v>425</v>
      </c>
      <c r="D39" s="118"/>
      <c r="E39" s="92" t="s">
        <v>403</v>
      </c>
      <c r="F39" s="185"/>
    </row>
    <row r="40" spans="1:6" ht="24.75" customHeight="1" x14ac:dyDescent="0.15">
      <c r="A40" s="79">
        <v>31</v>
      </c>
      <c r="B40" s="205"/>
      <c r="C40" s="40" t="s">
        <v>237</v>
      </c>
      <c r="D40" s="118"/>
      <c r="E40" s="92" t="s">
        <v>403</v>
      </c>
      <c r="F40" s="36" t="s">
        <v>417</v>
      </c>
    </row>
    <row r="41" spans="1:6" ht="24" x14ac:dyDescent="0.15">
      <c r="A41" s="79">
        <v>32</v>
      </c>
      <c r="B41" s="204" t="s">
        <v>238</v>
      </c>
      <c r="C41" s="40" t="s">
        <v>215</v>
      </c>
      <c r="D41" s="118"/>
      <c r="E41" s="92" t="s">
        <v>225</v>
      </c>
      <c r="F41" s="144"/>
    </row>
    <row r="42" spans="1:6" ht="24" x14ac:dyDescent="0.15">
      <c r="A42" s="79">
        <v>33</v>
      </c>
      <c r="B42" s="202"/>
      <c r="C42" s="40" t="s">
        <v>131</v>
      </c>
      <c r="D42" s="118"/>
      <c r="E42" s="92" t="s">
        <v>225</v>
      </c>
      <c r="F42" s="39"/>
    </row>
    <row r="43" spans="1:6" x14ac:dyDescent="0.15">
      <c r="A43" s="79">
        <v>34</v>
      </c>
      <c r="B43" s="202"/>
      <c r="C43" s="40" t="s">
        <v>132</v>
      </c>
      <c r="D43" s="118"/>
      <c r="E43" s="92" t="s">
        <v>225</v>
      </c>
      <c r="F43" s="39"/>
    </row>
    <row r="44" spans="1:6" x14ac:dyDescent="0.15">
      <c r="A44" s="79">
        <v>35</v>
      </c>
      <c r="B44" s="202"/>
      <c r="C44" s="40" t="s">
        <v>133</v>
      </c>
      <c r="D44" s="118"/>
      <c r="E44" s="92" t="s">
        <v>225</v>
      </c>
      <c r="F44" s="39"/>
    </row>
    <row r="45" spans="1:6" x14ac:dyDescent="0.15">
      <c r="A45" s="77">
        <v>36</v>
      </c>
      <c r="B45" s="203"/>
      <c r="C45" s="44" t="s">
        <v>227</v>
      </c>
      <c r="D45" s="117"/>
      <c r="E45" s="103" t="s">
        <v>403</v>
      </c>
      <c r="F45" s="42" t="s">
        <v>418</v>
      </c>
    </row>
    <row r="46" spans="1:6" x14ac:dyDescent="0.15">
      <c r="A46" s="76">
        <v>37</v>
      </c>
      <c r="B46" s="83" t="s">
        <v>239</v>
      </c>
      <c r="C46" s="43" t="s">
        <v>240</v>
      </c>
      <c r="D46" s="119"/>
      <c r="E46" s="105" t="s">
        <v>409</v>
      </c>
      <c r="F46" s="36" t="s">
        <v>419</v>
      </c>
    </row>
    <row r="47" spans="1:6" x14ac:dyDescent="0.15">
      <c r="A47" s="79">
        <v>38</v>
      </c>
      <c r="B47" s="204" t="s">
        <v>241</v>
      </c>
      <c r="C47" s="40" t="s">
        <v>242</v>
      </c>
      <c r="D47" s="118"/>
      <c r="E47" s="92" t="s">
        <v>403</v>
      </c>
      <c r="F47" s="39"/>
    </row>
    <row r="48" spans="1:6" x14ac:dyDescent="0.15">
      <c r="A48" s="79">
        <v>39</v>
      </c>
      <c r="B48" s="202"/>
      <c r="C48" s="40" t="s">
        <v>243</v>
      </c>
      <c r="D48" s="118"/>
      <c r="E48" s="92" t="s">
        <v>403</v>
      </c>
      <c r="F48" s="39"/>
    </row>
    <row r="49" spans="1:6" x14ac:dyDescent="0.15">
      <c r="A49" s="79">
        <v>40</v>
      </c>
      <c r="B49" s="202"/>
      <c r="C49" s="40" t="s">
        <v>431</v>
      </c>
      <c r="D49" s="118"/>
      <c r="E49" s="92" t="s">
        <v>403</v>
      </c>
      <c r="F49" s="39"/>
    </row>
    <row r="50" spans="1:6" x14ac:dyDescent="0.15">
      <c r="A50" s="79">
        <v>41</v>
      </c>
      <c r="B50" s="202"/>
      <c r="C50" s="40" t="s">
        <v>244</v>
      </c>
      <c r="D50" s="118"/>
      <c r="E50" s="92" t="s">
        <v>403</v>
      </c>
      <c r="F50" s="39"/>
    </row>
    <row r="51" spans="1:6" x14ac:dyDescent="0.15">
      <c r="A51" s="79">
        <v>42</v>
      </c>
      <c r="B51" s="202"/>
      <c r="C51" s="40" t="s">
        <v>432</v>
      </c>
      <c r="D51" s="118"/>
      <c r="E51" s="92" t="s">
        <v>403</v>
      </c>
      <c r="F51" s="39"/>
    </row>
    <row r="52" spans="1:6" x14ac:dyDescent="0.15">
      <c r="A52" s="79">
        <v>43</v>
      </c>
      <c r="B52" s="202"/>
      <c r="C52" s="40" t="s">
        <v>245</v>
      </c>
      <c r="D52" s="118"/>
      <c r="E52" s="92" t="s">
        <v>403</v>
      </c>
      <c r="F52" s="39"/>
    </row>
    <row r="53" spans="1:6" x14ac:dyDescent="0.15">
      <c r="A53" s="79">
        <v>44</v>
      </c>
      <c r="B53" s="202"/>
      <c r="C53" s="40" t="s">
        <v>433</v>
      </c>
      <c r="D53" s="118"/>
      <c r="E53" s="92" t="s">
        <v>403</v>
      </c>
      <c r="F53" s="39"/>
    </row>
    <row r="54" spans="1:6" x14ac:dyDescent="0.15">
      <c r="A54" s="79">
        <v>45</v>
      </c>
      <c r="B54" s="202"/>
      <c r="C54" s="40" t="s">
        <v>231</v>
      </c>
      <c r="D54" s="118"/>
      <c r="E54" s="92" t="s">
        <v>403</v>
      </c>
      <c r="F54" s="39" t="s">
        <v>606</v>
      </c>
    </row>
    <row r="55" spans="1:6" x14ac:dyDescent="0.15">
      <c r="A55" s="79">
        <v>46</v>
      </c>
      <c r="B55" s="205"/>
      <c r="C55" s="40" t="s">
        <v>70</v>
      </c>
      <c r="D55" s="118"/>
      <c r="E55" s="92" t="s">
        <v>403</v>
      </c>
      <c r="F55" s="39"/>
    </row>
    <row r="56" spans="1:6" x14ac:dyDescent="0.15">
      <c r="A56" s="79">
        <v>47</v>
      </c>
      <c r="B56" s="204" t="s">
        <v>246</v>
      </c>
      <c r="C56" s="40" t="s">
        <v>63</v>
      </c>
      <c r="D56" s="118"/>
      <c r="E56" s="92" t="s">
        <v>225</v>
      </c>
      <c r="F56" s="39"/>
    </row>
    <row r="57" spans="1:6" x14ac:dyDescent="0.15">
      <c r="A57" s="79">
        <v>48</v>
      </c>
      <c r="B57" s="202"/>
      <c r="C57" s="40" t="s">
        <v>64</v>
      </c>
      <c r="D57" s="118"/>
      <c r="E57" s="92" t="s">
        <v>225</v>
      </c>
      <c r="F57" s="39"/>
    </row>
    <row r="58" spans="1:6" x14ac:dyDescent="0.15">
      <c r="A58" s="79">
        <v>49</v>
      </c>
      <c r="B58" s="202"/>
      <c r="C58" s="40" t="s">
        <v>65</v>
      </c>
      <c r="D58" s="118"/>
      <c r="E58" s="92" t="s">
        <v>225</v>
      </c>
      <c r="F58" s="39"/>
    </row>
    <row r="59" spans="1:6" x14ac:dyDescent="0.15">
      <c r="A59" s="79">
        <v>50</v>
      </c>
      <c r="B59" s="202"/>
      <c r="C59" s="40" t="s">
        <v>66</v>
      </c>
      <c r="D59" s="118"/>
      <c r="E59" s="92" t="s">
        <v>225</v>
      </c>
      <c r="F59" s="39"/>
    </row>
    <row r="60" spans="1:6" x14ac:dyDescent="0.15">
      <c r="A60" s="79">
        <v>51</v>
      </c>
      <c r="B60" s="202"/>
      <c r="C60" s="40" t="s">
        <v>67</v>
      </c>
      <c r="D60" s="118"/>
      <c r="E60" s="92" t="s">
        <v>225</v>
      </c>
      <c r="F60" s="39"/>
    </row>
    <row r="61" spans="1:6" x14ac:dyDescent="0.15">
      <c r="A61" s="79">
        <v>52</v>
      </c>
      <c r="B61" s="202"/>
      <c r="C61" s="40" t="s">
        <v>68</v>
      </c>
      <c r="D61" s="118"/>
      <c r="E61" s="92" t="s">
        <v>225</v>
      </c>
      <c r="F61" s="39"/>
    </row>
    <row r="62" spans="1:6" x14ac:dyDescent="0.15">
      <c r="A62" s="79">
        <v>53</v>
      </c>
      <c r="B62" s="202"/>
      <c r="C62" s="40" t="s">
        <v>71</v>
      </c>
      <c r="D62" s="118"/>
      <c r="E62" s="92" t="s">
        <v>225</v>
      </c>
      <c r="F62" s="39"/>
    </row>
    <row r="63" spans="1:6" x14ac:dyDescent="0.15">
      <c r="A63" s="79">
        <v>54</v>
      </c>
      <c r="B63" s="202"/>
      <c r="C63" s="40" t="s">
        <v>72</v>
      </c>
      <c r="D63" s="118"/>
      <c r="E63" s="92" t="s">
        <v>225</v>
      </c>
      <c r="F63" s="39"/>
    </row>
    <row r="64" spans="1:6" x14ac:dyDescent="0.15">
      <c r="A64" s="77">
        <v>55</v>
      </c>
      <c r="B64" s="203"/>
      <c r="C64" s="44" t="s">
        <v>227</v>
      </c>
      <c r="D64" s="118"/>
      <c r="E64" s="103" t="s">
        <v>403</v>
      </c>
      <c r="F64" s="42" t="s">
        <v>418</v>
      </c>
    </row>
    <row r="65" spans="1:6" ht="24" x14ac:dyDescent="0.15">
      <c r="A65" s="78">
        <v>56</v>
      </c>
      <c r="B65" s="201" t="s">
        <v>247</v>
      </c>
      <c r="C65" s="45" t="s">
        <v>248</v>
      </c>
      <c r="D65" s="112"/>
      <c r="E65" s="104" t="s">
        <v>403</v>
      </c>
      <c r="F65" s="106" t="s">
        <v>600</v>
      </c>
    </row>
    <row r="66" spans="1:6" x14ac:dyDescent="0.15">
      <c r="A66" s="79">
        <v>57</v>
      </c>
      <c r="B66" s="202"/>
      <c r="C66" s="40" t="s">
        <v>249</v>
      </c>
      <c r="D66" s="118"/>
      <c r="E66" s="92" t="s">
        <v>409</v>
      </c>
      <c r="F66" s="107" t="s">
        <v>592</v>
      </c>
    </row>
    <row r="67" spans="1:6" ht="18" customHeight="1" x14ac:dyDescent="0.15">
      <c r="A67" s="79">
        <v>58</v>
      </c>
      <c r="B67" s="202"/>
      <c r="C67" s="40" t="s">
        <v>369</v>
      </c>
      <c r="D67" s="118"/>
      <c r="E67" s="92" t="s">
        <v>403</v>
      </c>
      <c r="F67" s="196" t="s">
        <v>591</v>
      </c>
    </row>
    <row r="68" spans="1:6" ht="18" customHeight="1" x14ac:dyDescent="0.15">
      <c r="A68" s="79">
        <v>59</v>
      </c>
      <c r="B68" s="202"/>
      <c r="C68" s="40" t="s">
        <v>434</v>
      </c>
      <c r="D68" s="118"/>
      <c r="E68" s="92" t="s">
        <v>403</v>
      </c>
      <c r="F68" s="185"/>
    </row>
    <row r="69" spans="1:6" x14ac:dyDescent="0.15">
      <c r="A69" s="77">
        <v>60</v>
      </c>
      <c r="B69" s="203"/>
      <c r="C69" s="44" t="s">
        <v>250</v>
      </c>
      <c r="D69" s="117"/>
      <c r="E69" s="103" t="s">
        <v>409</v>
      </c>
      <c r="F69" s="42"/>
    </row>
    <row r="70" spans="1:6" x14ac:dyDescent="0.15">
      <c r="A70" s="78">
        <v>61</v>
      </c>
      <c r="B70" s="201" t="s">
        <v>251</v>
      </c>
      <c r="C70" s="84" t="s">
        <v>252</v>
      </c>
      <c r="D70" s="112"/>
      <c r="E70" s="104" t="s">
        <v>403</v>
      </c>
      <c r="F70" s="182" t="s">
        <v>610</v>
      </c>
    </row>
    <row r="71" spans="1:6" x14ac:dyDescent="0.15">
      <c r="A71" s="79">
        <v>62</v>
      </c>
      <c r="B71" s="202"/>
      <c r="C71" s="41" t="s">
        <v>435</v>
      </c>
      <c r="D71" s="118"/>
      <c r="E71" s="92" t="s">
        <v>403</v>
      </c>
      <c r="F71" s="183"/>
    </row>
    <row r="72" spans="1:6" x14ac:dyDescent="0.15">
      <c r="A72" s="79">
        <v>63</v>
      </c>
      <c r="B72" s="202"/>
      <c r="C72" s="41" t="s">
        <v>436</v>
      </c>
      <c r="D72" s="118"/>
      <c r="E72" s="92" t="s">
        <v>403</v>
      </c>
      <c r="F72" s="183"/>
    </row>
    <row r="73" spans="1:6" x14ac:dyDescent="0.15">
      <c r="A73" s="79">
        <v>64</v>
      </c>
      <c r="B73" s="202"/>
      <c r="C73" s="41" t="s">
        <v>437</v>
      </c>
      <c r="D73" s="118"/>
      <c r="E73" s="92" t="s">
        <v>403</v>
      </c>
      <c r="F73" s="183"/>
    </row>
    <row r="74" spans="1:6" x14ac:dyDescent="0.15">
      <c r="A74" s="79">
        <v>65</v>
      </c>
      <c r="B74" s="202"/>
      <c r="C74" s="41" t="s">
        <v>253</v>
      </c>
      <c r="D74" s="118"/>
      <c r="E74" s="92" t="s">
        <v>403</v>
      </c>
      <c r="F74" s="183"/>
    </row>
    <row r="75" spans="1:6" x14ac:dyDescent="0.15">
      <c r="A75" s="79">
        <v>66</v>
      </c>
      <c r="B75" s="202"/>
      <c r="C75" s="41" t="s">
        <v>438</v>
      </c>
      <c r="D75" s="118"/>
      <c r="E75" s="92" t="s">
        <v>403</v>
      </c>
      <c r="F75" s="183"/>
    </row>
    <row r="76" spans="1:6" x14ac:dyDescent="0.15">
      <c r="A76" s="79">
        <v>67</v>
      </c>
      <c r="B76" s="202"/>
      <c r="C76" s="41" t="s">
        <v>439</v>
      </c>
      <c r="D76" s="118"/>
      <c r="E76" s="92" t="s">
        <v>403</v>
      </c>
      <c r="F76" s="183"/>
    </row>
    <row r="77" spans="1:6" x14ac:dyDescent="0.15">
      <c r="A77" s="79">
        <v>68</v>
      </c>
      <c r="B77" s="202"/>
      <c r="C77" s="41" t="s">
        <v>440</v>
      </c>
      <c r="D77" s="118"/>
      <c r="E77" s="92" t="s">
        <v>403</v>
      </c>
      <c r="F77" s="183"/>
    </row>
    <row r="78" spans="1:6" x14ac:dyDescent="0.15">
      <c r="A78" s="79">
        <v>69</v>
      </c>
      <c r="B78" s="202"/>
      <c r="C78" s="41" t="s">
        <v>441</v>
      </c>
      <c r="D78" s="118"/>
      <c r="E78" s="92" t="s">
        <v>403</v>
      </c>
      <c r="F78" s="183"/>
    </row>
    <row r="79" spans="1:6" x14ac:dyDescent="0.15">
      <c r="A79" s="79">
        <v>70</v>
      </c>
      <c r="B79" s="202"/>
      <c r="C79" s="41" t="s">
        <v>438</v>
      </c>
      <c r="D79" s="118"/>
      <c r="E79" s="92" t="s">
        <v>403</v>
      </c>
      <c r="F79" s="183"/>
    </row>
    <row r="80" spans="1:6" x14ac:dyDescent="0.15">
      <c r="A80" s="79">
        <v>71</v>
      </c>
      <c r="B80" s="202"/>
      <c r="C80" s="41" t="s">
        <v>439</v>
      </c>
      <c r="D80" s="118"/>
      <c r="E80" s="92" t="s">
        <v>403</v>
      </c>
      <c r="F80" s="183"/>
    </row>
    <row r="81" spans="1:6" x14ac:dyDescent="0.15">
      <c r="A81" s="79">
        <v>72</v>
      </c>
      <c r="B81" s="202"/>
      <c r="C81" s="41" t="s">
        <v>440</v>
      </c>
      <c r="D81" s="118"/>
      <c r="E81" s="92" t="s">
        <v>403</v>
      </c>
      <c r="F81" s="183"/>
    </row>
    <row r="82" spans="1:6" x14ac:dyDescent="0.15">
      <c r="A82" s="79">
        <v>73</v>
      </c>
      <c r="B82" s="202"/>
      <c r="C82" s="41" t="s">
        <v>254</v>
      </c>
      <c r="D82" s="118"/>
      <c r="E82" s="92" t="s">
        <v>403</v>
      </c>
      <c r="F82" s="183"/>
    </row>
    <row r="83" spans="1:6" x14ac:dyDescent="0.15">
      <c r="A83" s="79">
        <v>74</v>
      </c>
      <c r="B83" s="202"/>
      <c r="C83" s="41" t="s">
        <v>438</v>
      </c>
      <c r="D83" s="118"/>
      <c r="E83" s="92" t="s">
        <v>403</v>
      </c>
      <c r="F83" s="183"/>
    </row>
    <row r="84" spans="1:6" x14ac:dyDescent="0.15">
      <c r="A84" s="79">
        <v>75</v>
      </c>
      <c r="B84" s="202"/>
      <c r="C84" s="41" t="s">
        <v>439</v>
      </c>
      <c r="D84" s="118"/>
      <c r="E84" s="92" t="s">
        <v>403</v>
      </c>
      <c r="F84" s="183"/>
    </row>
    <row r="85" spans="1:6" x14ac:dyDescent="0.15">
      <c r="A85" s="79">
        <v>76</v>
      </c>
      <c r="B85" s="202"/>
      <c r="C85" s="41" t="s">
        <v>440</v>
      </c>
      <c r="D85" s="118"/>
      <c r="E85" s="92" t="s">
        <v>403</v>
      </c>
      <c r="F85" s="183"/>
    </row>
    <row r="86" spans="1:6" x14ac:dyDescent="0.15">
      <c r="A86" s="79">
        <v>77</v>
      </c>
      <c r="B86" s="202"/>
      <c r="C86" s="41" t="s">
        <v>255</v>
      </c>
      <c r="D86" s="118"/>
      <c r="E86" s="92" t="s">
        <v>403</v>
      </c>
      <c r="F86" s="183"/>
    </row>
    <row r="87" spans="1:6" x14ac:dyDescent="0.15">
      <c r="A87" s="79">
        <v>78</v>
      </c>
      <c r="B87" s="202"/>
      <c r="C87" s="41" t="s">
        <v>442</v>
      </c>
      <c r="D87" s="118"/>
      <c r="E87" s="92" t="s">
        <v>403</v>
      </c>
      <c r="F87" s="183"/>
    </row>
    <row r="88" spans="1:6" x14ac:dyDescent="0.15">
      <c r="A88" s="79">
        <v>79</v>
      </c>
      <c r="B88" s="202"/>
      <c r="C88" s="41" t="s">
        <v>443</v>
      </c>
      <c r="D88" s="118"/>
      <c r="E88" s="92" t="s">
        <v>403</v>
      </c>
      <c r="F88" s="183"/>
    </row>
    <row r="89" spans="1:6" x14ac:dyDescent="0.15">
      <c r="A89" s="79">
        <v>80</v>
      </c>
      <c r="B89" s="202"/>
      <c r="C89" s="41" t="s">
        <v>444</v>
      </c>
      <c r="D89" s="118"/>
      <c r="E89" s="92" t="s">
        <v>403</v>
      </c>
      <c r="F89" s="183"/>
    </row>
    <row r="90" spans="1:6" x14ac:dyDescent="0.15">
      <c r="A90" s="79">
        <v>81</v>
      </c>
      <c r="B90" s="202"/>
      <c r="C90" s="41" t="s">
        <v>445</v>
      </c>
      <c r="D90" s="118"/>
      <c r="E90" s="92" t="s">
        <v>403</v>
      </c>
      <c r="F90" s="183"/>
    </row>
    <row r="91" spans="1:6" x14ac:dyDescent="0.15">
      <c r="A91" s="79">
        <v>82</v>
      </c>
      <c r="B91" s="202"/>
      <c r="C91" s="41" t="s">
        <v>438</v>
      </c>
      <c r="D91" s="118"/>
      <c r="E91" s="92" t="s">
        <v>403</v>
      </c>
      <c r="F91" s="183"/>
    </row>
    <row r="92" spans="1:6" x14ac:dyDescent="0.15">
      <c r="A92" s="79">
        <v>83</v>
      </c>
      <c r="B92" s="202"/>
      <c r="C92" s="41" t="s">
        <v>439</v>
      </c>
      <c r="D92" s="118"/>
      <c r="E92" s="92" t="s">
        <v>403</v>
      </c>
      <c r="F92" s="183"/>
    </row>
    <row r="93" spans="1:6" x14ac:dyDescent="0.15">
      <c r="A93" s="79">
        <v>84</v>
      </c>
      <c r="B93" s="202"/>
      <c r="C93" s="46" t="s">
        <v>440</v>
      </c>
      <c r="D93" s="117"/>
      <c r="E93" s="103" t="s">
        <v>403</v>
      </c>
      <c r="F93" s="184"/>
    </row>
    <row r="94" spans="1:6" x14ac:dyDescent="0.15">
      <c r="A94" s="79">
        <v>85</v>
      </c>
      <c r="B94" s="202"/>
      <c r="C94" s="85" t="s">
        <v>256</v>
      </c>
      <c r="D94" s="120">
        <f>SUM(D70,D74,D78,D82,D86,D90)</f>
        <v>0</v>
      </c>
      <c r="E94" s="186" t="s">
        <v>412</v>
      </c>
      <c r="F94" s="187"/>
    </row>
    <row r="95" spans="1:6" x14ac:dyDescent="0.15">
      <c r="A95" s="79">
        <v>86</v>
      </c>
      <c r="B95" s="202"/>
      <c r="C95" s="41" t="s">
        <v>446</v>
      </c>
      <c r="D95" s="121">
        <f t="shared" ref="D95:D97" si="0">SUM(D71,D75,D79,D83,D87,D91)</f>
        <v>0</v>
      </c>
      <c r="E95" s="186"/>
      <c r="F95" s="187"/>
    </row>
    <row r="96" spans="1:6" x14ac:dyDescent="0.15">
      <c r="A96" s="79">
        <v>87</v>
      </c>
      <c r="B96" s="202"/>
      <c r="C96" s="41" t="s">
        <v>447</v>
      </c>
      <c r="D96" s="121">
        <f t="shared" si="0"/>
        <v>0</v>
      </c>
      <c r="E96" s="186"/>
      <c r="F96" s="187"/>
    </row>
    <row r="97" spans="1:6" x14ac:dyDescent="0.15">
      <c r="A97" s="77">
        <v>88</v>
      </c>
      <c r="B97" s="203"/>
      <c r="C97" s="46" t="s">
        <v>448</v>
      </c>
      <c r="D97" s="122">
        <f t="shared" si="0"/>
        <v>0</v>
      </c>
      <c r="E97" s="214"/>
      <c r="F97" s="215"/>
    </row>
    <row r="98" spans="1:6" x14ac:dyDescent="0.15">
      <c r="A98" s="76">
        <v>89</v>
      </c>
      <c r="B98" s="83" t="s">
        <v>257</v>
      </c>
      <c r="C98" s="43" t="s">
        <v>258</v>
      </c>
      <c r="D98" s="119"/>
      <c r="E98" s="105" t="s">
        <v>225</v>
      </c>
      <c r="F98" s="95"/>
    </row>
    <row r="99" spans="1:6" x14ac:dyDescent="0.15">
      <c r="A99" s="79">
        <v>90</v>
      </c>
      <c r="B99" s="204" t="s">
        <v>259</v>
      </c>
      <c r="C99" s="40" t="s">
        <v>235</v>
      </c>
      <c r="D99" s="118"/>
      <c r="E99" s="92" t="s">
        <v>403</v>
      </c>
      <c r="F99" s="39" t="s">
        <v>411</v>
      </c>
    </row>
    <row r="100" spans="1:6" x14ac:dyDescent="0.15">
      <c r="A100" s="77">
        <v>91</v>
      </c>
      <c r="B100" s="203"/>
      <c r="C100" s="44" t="s">
        <v>260</v>
      </c>
      <c r="D100" s="117"/>
      <c r="E100" s="103" t="s">
        <v>403</v>
      </c>
      <c r="F100" s="42"/>
    </row>
    <row r="101" spans="1:6" ht="24" x14ac:dyDescent="0.15">
      <c r="A101" s="78">
        <v>92</v>
      </c>
      <c r="B101" s="201" t="s">
        <v>261</v>
      </c>
      <c r="C101" s="47" t="s">
        <v>519</v>
      </c>
      <c r="D101" s="115"/>
      <c r="E101" s="101" t="s">
        <v>403</v>
      </c>
      <c r="F101" s="48" t="s">
        <v>404</v>
      </c>
    </row>
    <row r="102" spans="1:6" x14ac:dyDescent="0.15">
      <c r="A102" s="79">
        <v>93</v>
      </c>
      <c r="B102" s="202"/>
      <c r="C102" s="43" t="s">
        <v>262</v>
      </c>
      <c r="D102" s="119"/>
      <c r="E102" s="105" t="s">
        <v>403</v>
      </c>
      <c r="F102" s="198" t="s">
        <v>612</v>
      </c>
    </row>
    <row r="103" spans="1:6" x14ac:dyDescent="0.15">
      <c r="A103" s="79">
        <v>94</v>
      </c>
      <c r="B103" s="202"/>
      <c r="C103" s="40" t="s">
        <v>449</v>
      </c>
      <c r="D103" s="118"/>
      <c r="E103" s="92" t="s">
        <v>403</v>
      </c>
      <c r="F103" s="198"/>
    </row>
    <row r="104" spans="1:6" x14ac:dyDescent="0.15">
      <c r="A104" s="79">
        <v>95</v>
      </c>
      <c r="B104" s="202"/>
      <c r="C104" s="40" t="s">
        <v>450</v>
      </c>
      <c r="D104" s="118"/>
      <c r="E104" s="92" t="s">
        <v>403</v>
      </c>
      <c r="F104" s="198"/>
    </row>
    <row r="105" spans="1:6" x14ac:dyDescent="0.15">
      <c r="A105" s="79">
        <v>96</v>
      </c>
      <c r="B105" s="202"/>
      <c r="C105" s="40" t="s">
        <v>451</v>
      </c>
      <c r="D105" s="118"/>
      <c r="E105" s="92" t="s">
        <v>403</v>
      </c>
      <c r="F105" s="198"/>
    </row>
    <row r="106" spans="1:6" x14ac:dyDescent="0.15">
      <c r="A106" s="79">
        <v>97</v>
      </c>
      <c r="B106" s="202"/>
      <c r="C106" s="40" t="s">
        <v>452</v>
      </c>
      <c r="D106" s="118"/>
      <c r="E106" s="92" t="s">
        <v>403</v>
      </c>
      <c r="F106" s="218"/>
    </row>
    <row r="107" spans="1:6" x14ac:dyDescent="0.15">
      <c r="A107" s="79">
        <v>98</v>
      </c>
      <c r="B107" s="202"/>
      <c r="C107" s="40" t="s">
        <v>453</v>
      </c>
      <c r="D107" s="121">
        <f>SUM(D103:D106)</f>
        <v>0</v>
      </c>
      <c r="E107" s="216" t="s">
        <v>412</v>
      </c>
      <c r="F107" s="217"/>
    </row>
    <row r="108" spans="1:6" x14ac:dyDescent="0.15">
      <c r="A108" s="79">
        <v>99</v>
      </c>
      <c r="B108" s="202"/>
      <c r="C108" s="44" t="s">
        <v>454</v>
      </c>
      <c r="D108" s="117"/>
      <c r="E108" s="103" t="s">
        <v>403</v>
      </c>
      <c r="F108" s="42"/>
    </row>
    <row r="109" spans="1:6" x14ac:dyDescent="0.15">
      <c r="A109" s="79">
        <v>100</v>
      </c>
      <c r="B109" s="202"/>
      <c r="C109" s="43" t="s">
        <v>263</v>
      </c>
      <c r="D109" s="119"/>
      <c r="E109" s="105" t="s">
        <v>403</v>
      </c>
      <c r="F109" s="224" t="s">
        <v>613</v>
      </c>
    </row>
    <row r="110" spans="1:6" ht="14.25" customHeight="1" x14ac:dyDescent="0.15">
      <c r="A110" s="79">
        <v>101</v>
      </c>
      <c r="B110" s="202"/>
      <c r="C110" s="40" t="s">
        <v>455</v>
      </c>
      <c r="D110" s="118"/>
      <c r="E110" s="92" t="s">
        <v>403</v>
      </c>
      <c r="F110" s="183"/>
    </row>
    <row r="111" spans="1:6" ht="14.25" customHeight="1" x14ac:dyDescent="0.15">
      <c r="A111" s="79">
        <v>102</v>
      </c>
      <c r="B111" s="202"/>
      <c r="C111" s="40" t="s">
        <v>456</v>
      </c>
      <c r="D111" s="118"/>
      <c r="E111" s="92" t="s">
        <v>403</v>
      </c>
      <c r="F111" s="183"/>
    </row>
    <row r="112" spans="1:6" ht="14.25" customHeight="1" x14ac:dyDescent="0.15">
      <c r="A112" s="79">
        <v>103</v>
      </c>
      <c r="B112" s="202"/>
      <c r="C112" s="40" t="s">
        <v>457</v>
      </c>
      <c r="D112" s="118"/>
      <c r="E112" s="92" t="s">
        <v>403</v>
      </c>
      <c r="F112" s="183"/>
    </row>
    <row r="113" spans="1:6" ht="14.25" customHeight="1" x14ac:dyDescent="0.15">
      <c r="A113" s="79">
        <v>104</v>
      </c>
      <c r="B113" s="202"/>
      <c r="C113" s="40" t="s">
        <v>458</v>
      </c>
      <c r="D113" s="118"/>
      <c r="E113" s="92" t="s">
        <v>403</v>
      </c>
      <c r="F113" s="185"/>
    </row>
    <row r="114" spans="1:6" x14ac:dyDescent="0.15">
      <c r="A114" s="79">
        <v>105</v>
      </c>
      <c r="B114" s="202"/>
      <c r="C114" s="40" t="s">
        <v>459</v>
      </c>
      <c r="D114" s="121">
        <f>SUM(D110:D113)</f>
        <v>0</v>
      </c>
      <c r="E114" s="216" t="s">
        <v>412</v>
      </c>
      <c r="F114" s="217"/>
    </row>
    <row r="115" spans="1:6" x14ac:dyDescent="0.15">
      <c r="A115" s="79">
        <v>106</v>
      </c>
      <c r="B115" s="202"/>
      <c r="C115" s="44" t="s">
        <v>460</v>
      </c>
      <c r="D115" s="117"/>
      <c r="E115" s="103" t="s">
        <v>403</v>
      </c>
      <c r="F115" s="42"/>
    </row>
    <row r="116" spans="1:6" x14ac:dyDescent="0.15">
      <c r="A116" s="79">
        <v>107</v>
      </c>
      <c r="B116" s="202"/>
      <c r="C116" s="43" t="s">
        <v>264</v>
      </c>
      <c r="D116" s="119"/>
      <c r="E116" s="105" t="s">
        <v>403</v>
      </c>
      <c r="F116" s="224" t="s">
        <v>613</v>
      </c>
    </row>
    <row r="117" spans="1:6" ht="14.25" customHeight="1" x14ac:dyDescent="0.15">
      <c r="A117" s="79">
        <v>108</v>
      </c>
      <c r="B117" s="202"/>
      <c r="C117" s="40" t="s">
        <v>461</v>
      </c>
      <c r="D117" s="118"/>
      <c r="E117" s="92" t="s">
        <v>403</v>
      </c>
      <c r="F117" s="183"/>
    </row>
    <row r="118" spans="1:6" ht="14.25" customHeight="1" x14ac:dyDescent="0.15">
      <c r="A118" s="79">
        <v>109</v>
      </c>
      <c r="B118" s="202"/>
      <c r="C118" s="40" t="s">
        <v>462</v>
      </c>
      <c r="D118" s="118"/>
      <c r="E118" s="92" t="s">
        <v>403</v>
      </c>
      <c r="F118" s="183"/>
    </row>
    <row r="119" spans="1:6" ht="14.25" customHeight="1" x14ac:dyDescent="0.15">
      <c r="A119" s="79">
        <v>110</v>
      </c>
      <c r="B119" s="202"/>
      <c r="C119" s="40" t="s">
        <v>463</v>
      </c>
      <c r="D119" s="118"/>
      <c r="E119" s="92" t="s">
        <v>403</v>
      </c>
      <c r="F119" s="183"/>
    </row>
    <row r="120" spans="1:6" ht="14.25" customHeight="1" x14ac:dyDescent="0.15">
      <c r="A120" s="79">
        <v>111</v>
      </c>
      <c r="B120" s="202"/>
      <c r="C120" s="40" t="s">
        <v>464</v>
      </c>
      <c r="D120" s="118"/>
      <c r="E120" s="92" t="s">
        <v>403</v>
      </c>
      <c r="F120" s="185"/>
    </row>
    <row r="121" spans="1:6" x14ac:dyDescent="0.15">
      <c r="A121" s="79">
        <v>112</v>
      </c>
      <c r="B121" s="202"/>
      <c r="C121" s="40" t="s">
        <v>465</v>
      </c>
      <c r="D121" s="121">
        <f>SUM(D117:D120)</f>
        <v>0</v>
      </c>
      <c r="E121" s="216" t="s">
        <v>412</v>
      </c>
      <c r="F121" s="217"/>
    </row>
    <row r="122" spans="1:6" x14ac:dyDescent="0.15">
      <c r="A122" s="79">
        <v>113</v>
      </c>
      <c r="B122" s="202"/>
      <c r="C122" s="44" t="s">
        <v>466</v>
      </c>
      <c r="D122" s="117"/>
      <c r="E122" s="103" t="s">
        <v>403</v>
      </c>
      <c r="F122" s="42"/>
    </row>
    <row r="123" spans="1:6" x14ac:dyDescent="0.15">
      <c r="A123" s="79">
        <v>114</v>
      </c>
      <c r="B123" s="202"/>
      <c r="C123" s="43" t="s">
        <v>265</v>
      </c>
      <c r="D123" s="119"/>
      <c r="E123" s="105" t="s">
        <v>403</v>
      </c>
      <c r="F123" s="224" t="s">
        <v>613</v>
      </c>
    </row>
    <row r="124" spans="1:6" ht="14.25" customHeight="1" x14ac:dyDescent="0.15">
      <c r="A124" s="79">
        <v>115</v>
      </c>
      <c r="B124" s="202"/>
      <c r="C124" s="40" t="s">
        <v>462</v>
      </c>
      <c r="D124" s="118"/>
      <c r="E124" s="92" t="s">
        <v>403</v>
      </c>
      <c r="F124" s="183"/>
    </row>
    <row r="125" spans="1:6" ht="14.25" customHeight="1" x14ac:dyDescent="0.15">
      <c r="A125" s="79">
        <v>116</v>
      </c>
      <c r="B125" s="202"/>
      <c r="C125" s="40" t="s">
        <v>463</v>
      </c>
      <c r="D125" s="118"/>
      <c r="E125" s="92" t="s">
        <v>403</v>
      </c>
      <c r="F125" s="183"/>
    </row>
    <row r="126" spans="1:6" ht="14.25" customHeight="1" x14ac:dyDescent="0.15">
      <c r="A126" s="79">
        <v>117</v>
      </c>
      <c r="B126" s="202"/>
      <c r="C126" s="40" t="s">
        <v>464</v>
      </c>
      <c r="D126" s="118"/>
      <c r="E126" s="92" t="s">
        <v>403</v>
      </c>
      <c r="F126" s="185"/>
    </row>
    <row r="127" spans="1:6" x14ac:dyDescent="0.15">
      <c r="A127" s="79">
        <v>118</v>
      </c>
      <c r="B127" s="202"/>
      <c r="C127" s="40" t="s">
        <v>465</v>
      </c>
      <c r="D127" s="121">
        <f>SUM(D123:D126)</f>
        <v>0</v>
      </c>
      <c r="E127" s="216" t="s">
        <v>412</v>
      </c>
      <c r="F127" s="217"/>
    </row>
    <row r="128" spans="1:6" x14ac:dyDescent="0.15">
      <c r="A128" s="79">
        <v>119</v>
      </c>
      <c r="B128" s="202"/>
      <c r="C128" s="44" t="s">
        <v>466</v>
      </c>
      <c r="D128" s="117"/>
      <c r="E128" s="103" t="s">
        <v>403</v>
      </c>
      <c r="F128" s="42"/>
    </row>
    <row r="129" spans="1:6" x14ac:dyDescent="0.15">
      <c r="A129" s="79">
        <v>120</v>
      </c>
      <c r="B129" s="202"/>
      <c r="C129" s="43" t="s">
        <v>266</v>
      </c>
      <c r="D129" s="119"/>
      <c r="E129" s="105" t="s">
        <v>403</v>
      </c>
      <c r="F129" s="183" t="s">
        <v>643</v>
      </c>
    </row>
    <row r="130" spans="1:6" x14ac:dyDescent="0.15">
      <c r="A130" s="79">
        <v>121</v>
      </c>
      <c r="B130" s="202"/>
      <c r="C130" s="40" t="s">
        <v>467</v>
      </c>
      <c r="D130" s="118"/>
      <c r="E130" s="92" t="s">
        <v>403</v>
      </c>
      <c r="F130" s="183"/>
    </row>
    <row r="131" spans="1:6" x14ac:dyDescent="0.15">
      <c r="A131" s="79">
        <v>122</v>
      </c>
      <c r="B131" s="202"/>
      <c r="C131" s="40" t="s">
        <v>468</v>
      </c>
      <c r="D131" s="118"/>
      <c r="E131" s="92" t="s">
        <v>403</v>
      </c>
      <c r="F131" s="183"/>
    </row>
    <row r="132" spans="1:6" x14ac:dyDescent="0.15">
      <c r="A132" s="79">
        <v>123</v>
      </c>
      <c r="B132" s="202"/>
      <c r="C132" s="40" t="s">
        <v>469</v>
      </c>
      <c r="D132" s="118"/>
      <c r="E132" s="92" t="s">
        <v>403</v>
      </c>
      <c r="F132" s="183"/>
    </row>
    <row r="133" spans="1:6" x14ac:dyDescent="0.15">
      <c r="A133" s="79">
        <v>124</v>
      </c>
      <c r="B133" s="202"/>
      <c r="C133" s="40" t="s">
        <v>470</v>
      </c>
      <c r="D133" s="118"/>
      <c r="E133" s="92" t="s">
        <v>403</v>
      </c>
      <c r="F133" s="185"/>
    </row>
    <row r="134" spans="1:6" x14ac:dyDescent="0.15">
      <c r="A134" s="79">
        <v>125</v>
      </c>
      <c r="B134" s="202"/>
      <c r="C134" s="40" t="s">
        <v>471</v>
      </c>
      <c r="D134" s="121">
        <f>SUM(D130:D133)</f>
        <v>0</v>
      </c>
      <c r="E134" s="216" t="s">
        <v>412</v>
      </c>
      <c r="F134" s="217"/>
    </row>
    <row r="135" spans="1:6" x14ac:dyDescent="0.15">
      <c r="A135" s="79">
        <v>126</v>
      </c>
      <c r="B135" s="202"/>
      <c r="C135" s="44" t="s">
        <v>472</v>
      </c>
      <c r="D135" s="117"/>
      <c r="E135" s="103" t="s">
        <v>403</v>
      </c>
      <c r="F135" s="42" t="s">
        <v>638</v>
      </c>
    </row>
    <row r="136" spans="1:6" x14ac:dyDescent="0.15">
      <c r="A136" s="79">
        <v>127</v>
      </c>
      <c r="B136" s="202"/>
      <c r="C136" s="43" t="s">
        <v>473</v>
      </c>
      <c r="D136" s="120">
        <f>SUM(D102,D109,D116,D129)</f>
        <v>0</v>
      </c>
      <c r="E136" s="186" t="s">
        <v>413</v>
      </c>
      <c r="F136" s="187"/>
    </row>
    <row r="137" spans="1:6" x14ac:dyDescent="0.15">
      <c r="A137" s="79">
        <v>128</v>
      </c>
      <c r="B137" s="202"/>
      <c r="C137" s="40" t="s">
        <v>474</v>
      </c>
      <c r="D137" s="121">
        <f>SUM(D103,D110,D117,D123,D130)</f>
        <v>0</v>
      </c>
      <c r="E137" s="186"/>
      <c r="F137" s="187"/>
    </row>
    <row r="138" spans="1:6" x14ac:dyDescent="0.15">
      <c r="A138" s="79">
        <v>129</v>
      </c>
      <c r="B138" s="202"/>
      <c r="C138" s="40" t="s">
        <v>475</v>
      </c>
      <c r="D138" s="121">
        <f t="shared" ref="D138:D140" si="1">SUM(D104,D111,D118,D124,D131)</f>
        <v>0</v>
      </c>
      <c r="E138" s="186"/>
      <c r="F138" s="187"/>
    </row>
    <row r="139" spans="1:6" x14ac:dyDescent="0.15">
      <c r="A139" s="79">
        <v>130</v>
      </c>
      <c r="B139" s="202"/>
      <c r="C139" s="40" t="s">
        <v>476</v>
      </c>
      <c r="D139" s="121">
        <f t="shared" si="1"/>
        <v>0</v>
      </c>
      <c r="E139" s="186"/>
      <c r="F139" s="187"/>
    </row>
    <row r="140" spans="1:6" x14ac:dyDescent="0.15">
      <c r="A140" s="79">
        <v>131</v>
      </c>
      <c r="B140" s="202"/>
      <c r="C140" s="40" t="s">
        <v>477</v>
      </c>
      <c r="D140" s="121">
        <f t="shared" si="1"/>
        <v>0</v>
      </c>
      <c r="E140" s="186"/>
      <c r="F140" s="187"/>
    </row>
    <row r="141" spans="1:6" x14ac:dyDescent="0.15">
      <c r="A141" s="79">
        <v>132</v>
      </c>
      <c r="B141" s="202"/>
      <c r="C141" s="40" t="s">
        <v>478</v>
      </c>
      <c r="D141" s="121">
        <f>SUM(D137:D140)</f>
        <v>0</v>
      </c>
      <c r="E141" s="188"/>
      <c r="F141" s="189"/>
    </row>
    <row r="142" spans="1:6" x14ac:dyDescent="0.15">
      <c r="A142" s="77">
        <v>133</v>
      </c>
      <c r="B142" s="203"/>
      <c r="C142" s="44" t="s">
        <v>479</v>
      </c>
      <c r="D142" s="117"/>
      <c r="E142" s="103" t="s">
        <v>403</v>
      </c>
      <c r="F142" s="42"/>
    </row>
    <row r="143" spans="1:6" ht="14.45" customHeight="1" x14ac:dyDescent="0.15">
      <c r="A143" s="76">
        <v>134</v>
      </c>
      <c r="B143" s="201" t="s">
        <v>267</v>
      </c>
      <c r="C143" s="45" t="s">
        <v>258</v>
      </c>
      <c r="D143" s="112"/>
      <c r="E143" s="104" t="s">
        <v>225</v>
      </c>
      <c r="F143" s="96"/>
    </row>
    <row r="144" spans="1:6" ht="24" customHeight="1" x14ac:dyDescent="0.15">
      <c r="A144" s="77">
        <v>135</v>
      </c>
      <c r="B144" s="203"/>
      <c r="C144" s="44" t="s">
        <v>268</v>
      </c>
      <c r="D144" s="137"/>
      <c r="E144" s="108" t="s">
        <v>403</v>
      </c>
      <c r="F144" s="97" t="s">
        <v>494</v>
      </c>
    </row>
    <row r="145" spans="1:6" ht="16.5" customHeight="1" x14ac:dyDescent="0.15">
      <c r="A145" s="76">
        <v>136</v>
      </c>
      <c r="B145" s="131" t="s">
        <v>547</v>
      </c>
      <c r="C145" s="43" t="s">
        <v>548</v>
      </c>
      <c r="D145" s="180"/>
      <c r="E145" s="135" t="s">
        <v>403</v>
      </c>
      <c r="F145" s="221" t="s">
        <v>656</v>
      </c>
    </row>
    <row r="146" spans="1:6" ht="15" customHeight="1" x14ac:dyDescent="0.15">
      <c r="A146" s="79">
        <v>137</v>
      </c>
      <c r="B146" s="131"/>
      <c r="C146" s="40" t="s">
        <v>549</v>
      </c>
      <c r="D146" s="180"/>
      <c r="E146" s="136" t="s">
        <v>403</v>
      </c>
      <c r="F146" s="222"/>
    </row>
    <row r="147" spans="1:6" ht="14.25" customHeight="1" x14ac:dyDescent="0.15">
      <c r="A147" s="79">
        <v>138</v>
      </c>
      <c r="B147" s="131"/>
      <c r="C147" s="40" t="s">
        <v>550</v>
      </c>
      <c r="D147" s="180"/>
      <c r="E147" s="136" t="s">
        <v>403</v>
      </c>
      <c r="F147" s="222"/>
    </row>
    <row r="148" spans="1:6" ht="19.5" customHeight="1" x14ac:dyDescent="0.15">
      <c r="A148" s="77">
        <v>139</v>
      </c>
      <c r="B148" s="132"/>
      <c r="C148" s="44" t="s">
        <v>551</v>
      </c>
      <c r="D148" s="181"/>
      <c r="E148" s="138" t="s">
        <v>403</v>
      </c>
      <c r="F148" s="223"/>
    </row>
    <row r="149" spans="1:6" ht="24" x14ac:dyDescent="0.15">
      <c r="A149" s="76">
        <v>140</v>
      </c>
      <c r="B149" s="80" t="s">
        <v>269</v>
      </c>
      <c r="C149" s="43" t="s">
        <v>552</v>
      </c>
      <c r="D149" s="119"/>
      <c r="E149" s="145" t="s">
        <v>403</v>
      </c>
      <c r="F149" s="219" t="s">
        <v>614</v>
      </c>
    </row>
    <row r="150" spans="1:6" x14ac:dyDescent="0.15">
      <c r="A150" s="79">
        <v>141</v>
      </c>
      <c r="B150" s="80"/>
      <c r="C150" s="40" t="s">
        <v>553</v>
      </c>
      <c r="D150" s="118"/>
      <c r="E150" s="146" t="s">
        <v>403</v>
      </c>
      <c r="F150" s="219"/>
    </row>
    <row r="151" spans="1:6" x14ac:dyDescent="0.15">
      <c r="A151" s="79">
        <v>142</v>
      </c>
      <c r="B151" s="80"/>
      <c r="C151" s="40" t="s">
        <v>554</v>
      </c>
      <c r="D151" s="118"/>
      <c r="E151" s="146" t="s">
        <v>403</v>
      </c>
      <c r="F151" s="219"/>
    </row>
    <row r="152" spans="1:6" x14ac:dyDescent="0.15">
      <c r="A152" s="79">
        <v>143</v>
      </c>
      <c r="B152" s="80"/>
      <c r="C152" s="40" t="s">
        <v>555</v>
      </c>
      <c r="D152" s="118"/>
      <c r="E152" s="146" t="s">
        <v>403</v>
      </c>
      <c r="F152" s="220"/>
    </row>
    <row r="153" spans="1:6" x14ac:dyDescent="0.15">
      <c r="A153" s="79">
        <v>144</v>
      </c>
      <c r="B153" s="80"/>
      <c r="C153" s="40" t="s">
        <v>480</v>
      </c>
      <c r="D153" s="121">
        <f>SUM(D149:D152)</f>
        <v>0</v>
      </c>
      <c r="E153" s="212" t="s">
        <v>413</v>
      </c>
      <c r="F153" s="213"/>
    </row>
    <row r="154" spans="1:6" ht="24" x14ac:dyDescent="0.15">
      <c r="A154" s="79">
        <v>145</v>
      </c>
      <c r="B154" s="80"/>
      <c r="C154" s="40" t="s">
        <v>556</v>
      </c>
      <c r="D154" s="119"/>
      <c r="E154" s="146" t="s">
        <v>403</v>
      </c>
      <c r="F154" s="208" t="s">
        <v>615</v>
      </c>
    </row>
    <row r="155" spans="1:6" x14ac:dyDescent="0.15">
      <c r="A155" s="79">
        <v>146</v>
      </c>
      <c r="B155" s="80"/>
      <c r="C155" s="40" t="s">
        <v>557</v>
      </c>
      <c r="D155" s="118"/>
      <c r="E155" s="146" t="s">
        <v>403</v>
      </c>
      <c r="F155" s="219"/>
    </row>
    <row r="156" spans="1:6" x14ac:dyDescent="0.15">
      <c r="A156" s="79">
        <v>147</v>
      </c>
      <c r="B156" s="80"/>
      <c r="C156" s="40" t="s">
        <v>558</v>
      </c>
      <c r="D156" s="118"/>
      <c r="E156" s="146" t="s">
        <v>403</v>
      </c>
      <c r="F156" s="219"/>
    </row>
    <row r="157" spans="1:6" x14ac:dyDescent="0.15">
      <c r="A157" s="79">
        <v>148</v>
      </c>
      <c r="B157" s="80"/>
      <c r="C157" s="40" t="s">
        <v>555</v>
      </c>
      <c r="D157" s="118"/>
      <c r="E157" s="146" t="s">
        <v>403</v>
      </c>
      <c r="F157" s="220"/>
    </row>
    <row r="158" spans="1:6" x14ac:dyDescent="0.15">
      <c r="A158" s="79">
        <v>149</v>
      </c>
      <c r="B158" s="80"/>
      <c r="C158" s="40" t="s">
        <v>480</v>
      </c>
      <c r="D158" s="121">
        <f>SUM(D154:D157)</f>
        <v>0</v>
      </c>
      <c r="E158" s="212" t="s">
        <v>413</v>
      </c>
      <c r="F158" s="213"/>
    </row>
    <row r="159" spans="1:6" ht="24" x14ac:dyDescent="0.15">
      <c r="A159" s="79">
        <v>150</v>
      </c>
      <c r="B159" s="80"/>
      <c r="C159" s="40" t="s">
        <v>570</v>
      </c>
      <c r="D159" s="119"/>
      <c r="E159" s="146" t="s">
        <v>403</v>
      </c>
      <c r="F159" s="208" t="s">
        <v>616</v>
      </c>
    </row>
    <row r="160" spans="1:6" x14ac:dyDescent="0.15">
      <c r="A160" s="79">
        <v>151</v>
      </c>
      <c r="B160" s="80"/>
      <c r="C160" s="40" t="s">
        <v>557</v>
      </c>
      <c r="D160" s="118"/>
      <c r="E160" s="146" t="s">
        <v>403</v>
      </c>
      <c r="F160" s="219"/>
    </row>
    <row r="161" spans="1:6" x14ac:dyDescent="0.15">
      <c r="A161" s="79">
        <v>152</v>
      </c>
      <c r="B161" s="80"/>
      <c r="C161" s="40" t="s">
        <v>565</v>
      </c>
      <c r="D161" s="118"/>
      <c r="E161" s="146" t="s">
        <v>403</v>
      </c>
      <c r="F161" s="219"/>
    </row>
    <row r="162" spans="1:6" x14ac:dyDescent="0.15">
      <c r="A162" s="79">
        <v>153</v>
      </c>
      <c r="B162" s="80"/>
      <c r="C162" s="40" t="s">
        <v>555</v>
      </c>
      <c r="D162" s="118"/>
      <c r="E162" s="146" t="s">
        <v>403</v>
      </c>
      <c r="F162" s="220"/>
    </row>
    <row r="163" spans="1:6" x14ac:dyDescent="0.15">
      <c r="A163" s="79">
        <v>154</v>
      </c>
      <c r="B163" s="80"/>
      <c r="C163" s="40" t="s">
        <v>480</v>
      </c>
      <c r="D163" s="121">
        <f>SUM(D159:D162)</f>
        <v>0</v>
      </c>
      <c r="E163" s="212" t="s">
        <v>413</v>
      </c>
      <c r="F163" s="213"/>
    </row>
    <row r="164" spans="1:6" ht="24" x14ac:dyDescent="0.15">
      <c r="A164" s="79">
        <v>155</v>
      </c>
      <c r="B164" s="80"/>
      <c r="C164" s="40" t="s">
        <v>571</v>
      </c>
      <c r="D164" s="119"/>
      <c r="E164" s="146" t="s">
        <v>403</v>
      </c>
      <c r="F164" s="208" t="s">
        <v>617</v>
      </c>
    </row>
    <row r="165" spans="1:6" x14ac:dyDescent="0.15">
      <c r="A165" s="79">
        <v>156</v>
      </c>
      <c r="B165" s="80"/>
      <c r="C165" s="40" t="s">
        <v>557</v>
      </c>
      <c r="D165" s="118"/>
      <c r="E165" s="146" t="s">
        <v>403</v>
      </c>
      <c r="F165" s="219"/>
    </row>
    <row r="166" spans="1:6" x14ac:dyDescent="0.15">
      <c r="A166" s="79">
        <v>157</v>
      </c>
      <c r="B166" s="80"/>
      <c r="C166" s="40" t="s">
        <v>558</v>
      </c>
      <c r="D166" s="118"/>
      <c r="E166" s="146" t="s">
        <v>403</v>
      </c>
      <c r="F166" s="219"/>
    </row>
    <row r="167" spans="1:6" x14ac:dyDescent="0.15">
      <c r="A167" s="79">
        <v>158</v>
      </c>
      <c r="B167" s="80"/>
      <c r="C167" s="40" t="s">
        <v>555</v>
      </c>
      <c r="D167" s="118"/>
      <c r="E167" s="146" t="s">
        <v>403</v>
      </c>
      <c r="F167" s="220"/>
    </row>
    <row r="168" spans="1:6" x14ac:dyDescent="0.15">
      <c r="A168" s="79">
        <v>159</v>
      </c>
      <c r="B168" s="80"/>
      <c r="C168" s="40" t="s">
        <v>480</v>
      </c>
      <c r="D168" s="121">
        <f>SUM(D164:D167)</f>
        <v>0</v>
      </c>
      <c r="E168" s="212" t="s">
        <v>413</v>
      </c>
      <c r="F168" s="213"/>
    </row>
    <row r="169" spans="1:6" ht="24" x14ac:dyDescent="0.15">
      <c r="A169" s="79">
        <v>160</v>
      </c>
      <c r="B169" s="80"/>
      <c r="C169" s="40" t="s">
        <v>569</v>
      </c>
      <c r="D169" s="119"/>
      <c r="E169" s="146" t="s">
        <v>403</v>
      </c>
      <c r="F169" s="208" t="s">
        <v>618</v>
      </c>
    </row>
    <row r="170" spans="1:6" x14ac:dyDescent="0.15">
      <c r="A170" s="79">
        <v>161</v>
      </c>
      <c r="B170" s="80"/>
      <c r="C170" s="40" t="s">
        <v>557</v>
      </c>
      <c r="D170" s="118"/>
      <c r="E170" s="146" t="s">
        <v>403</v>
      </c>
      <c r="F170" s="219"/>
    </row>
    <row r="171" spans="1:6" x14ac:dyDescent="0.15">
      <c r="A171" s="79">
        <v>162</v>
      </c>
      <c r="B171" s="80"/>
      <c r="C171" s="40" t="s">
        <v>558</v>
      </c>
      <c r="D171" s="118"/>
      <c r="E171" s="146" t="s">
        <v>403</v>
      </c>
      <c r="F171" s="219"/>
    </row>
    <row r="172" spans="1:6" x14ac:dyDescent="0.15">
      <c r="A172" s="79">
        <v>163</v>
      </c>
      <c r="B172" s="80"/>
      <c r="C172" s="40" t="s">
        <v>567</v>
      </c>
      <c r="D172" s="118"/>
      <c r="E172" s="146" t="s">
        <v>403</v>
      </c>
      <c r="F172" s="220"/>
    </row>
    <row r="173" spans="1:6" x14ac:dyDescent="0.15">
      <c r="A173" s="79">
        <v>164</v>
      </c>
      <c r="B173" s="80"/>
      <c r="C173" s="40" t="s">
        <v>480</v>
      </c>
      <c r="D173" s="121">
        <f>SUM(D169:D172)</f>
        <v>0</v>
      </c>
      <c r="E173" s="212" t="s">
        <v>413</v>
      </c>
      <c r="F173" s="213"/>
    </row>
    <row r="174" spans="1:6" ht="24" x14ac:dyDescent="0.15">
      <c r="A174" s="79">
        <v>165</v>
      </c>
      <c r="B174" s="80"/>
      <c r="C174" s="40" t="s">
        <v>568</v>
      </c>
      <c r="D174" s="119"/>
      <c r="E174" s="146" t="s">
        <v>403</v>
      </c>
      <c r="F174" s="208" t="s">
        <v>619</v>
      </c>
    </row>
    <row r="175" spans="1:6" x14ac:dyDescent="0.15">
      <c r="A175" s="79">
        <v>166</v>
      </c>
      <c r="B175" s="80"/>
      <c r="C175" s="40" t="s">
        <v>564</v>
      </c>
      <c r="D175" s="118"/>
      <c r="E175" s="146" t="s">
        <v>403</v>
      </c>
      <c r="F175" s="219"/>
    </row>
    <row r="176" spans="1:6" x14ac:dyDescent="0.15">
      <c r="A176" s="79">
        <v>167</v>
      </c>
      <c r="B176" s="80"/>
      <c r="C176" s="40" t="s">
        <v>565</v>
      </c>
      <c r="D176" s="118"/>
      <c r="E176" s="146" t="s">
        <v>403</v>
      </c>
      <c r="F176" s="219"/>
    </row>
    <row r="177" spans="1:6" x14ac:dyDescent="0.15">
      <c r="A177" s="79">
        <v>168</v>
      </c>
      <c r="B177" s="80"/>
      <c r="C177" s="40" t="s">
        <v>567</v>
      </c>
      <c r="D177" s="118"/>
      <c r="E177" s="146" t="s">
        <v>403</v>
      </c>
      <c r="F177" s="220"/>
    </row>
    <row r="178" spans="1:6" x14ac:dyDescent="0.15">
      <c r="A178" s="79">
        <v>169</v>
      </c>
      <c r="B178" s="80"/>
      <c r="C178" s="40" t="s">
        <v>480</v>
      </c>
      <c r="D178" s="121">
        <f>SUM(D174:D177)</f>
        <v>0</v>
      </c>
      <c r="E178" s="212" t="s">
        <v>413</v>
      </c>
      <c r="F178" s="213"/>
    </row>
    <row r="179" spans="1:6" ht="24" x14ac:dyDescent="0.15">
      <c r="A179" s="79">
        <v>170</v>
      </c>
      <c r="B179" s="80"/>
      <c r="C179" s="40" t="s">
        <v>566</v>
      </c>
      <c r="D179" s="119"/>
      <c r="E179" s="146" t="s">
        <v>403</v>
      </c>
      <c r="F179" s="208" t="s">
        <v>620</v>
      </c>
    </row>
    <row r="180" spans="1:6" x14ac:dyDescent="0.15">
      <c r="A180" s="79">
        <v>171</v>
      </c>
      <c r="B180" s="80"/>
      <c r="C180" s="40" t="s">
        <v>564</v>
      </c>
      <c r="D180" s="118"/>
      <c r="E180" s="146" t="s">
        <v>403</v>
      </c>
      <c r="F180" s="219"/>
    </row>
    <row r="181" spans="1:6" x14ac:dyDescent="0.15">
      <c r="A181" s="79">
        <v>172</v>
      </c>
      <c r="B181" s="80"/>
      <c r="C181" s="40" t="s">
        <v>565</v>
      </c>
      <c r="D181" s="118"/>
      <c r="E181" s="146" t="s">
        <v>403</v>
      </c>
      <c r="F181" s="219"/>
    </row>
    <row r="182" spans="1:6" x14ac:dyDescent="0.15">
      <c r="A182" s="79">
        <v>173</v>
      </c>
      <c r="B182" s="80"/>
      <c r="C182" s="40" t="s">
        <v>567</v>
      </c>
      <c r="D182" s="118"/>
      <c r="E182" s="146" t="s">
        <v>403</v>
      </c>
      <c r="F182" s="220"/>
    </row>
    <row r="183" spans="1:6" x14ac:dyDescent="0.15">
      <c r="A183" s="79">
        <v>174</v>
      </c>
      <c r="B183" s="80"/>
      <c r="C183" s="40" t="s">
        <v>480</v>
      </c>
      <c r="D183" s="121">
        <f>SUM(D179:D182)</f>
        <v>0</v>
      </c>
      <c r="E183" s="212" t="s">
        <v>413</v>
      </c>
      <c r="F183" s="213"/>
    </row>
    <row r="184" spans="1:6" ht="24" x14ac:dyDescent="0.15">
      <c r="A184" s="79">
        <v>175</v>
      </c>
      <c r="B184" s="80"/>
      <c r="C184" s="40" t="s">
        <v>563</v>
      </c>
      <c r="D184" s="119"/>
      <c r="E184" s="146" t="s">
        <v>403</v>
      </c>
      <c r="F184" s="208" t="s">
        <v>621</v>
      </c>
    </row>
    <row r="185" spans="1:6" x14ac:dyDescent="0.15">
      <c r="A185" s="79">
        <v>176</v>
      </c>
      <c r="B185" s="80"/>
      <c r="C185" s="40" t="s">
        <v>564</v>
      </c>
      <c r="D185" s="118"/>
      <c r="E185" s="146" t="s">
        <v>403</v>
      </c>
      <c r="F185" s="219"/>
    </row>
    <row r="186" spans="1:6" x14ac:dyDescent="0.15">
      <c r="A186" s="79">
        <v>177</v>
      </c>
      <c r="B186" s="80"/>
      <c r="C186" s="40" t="s">
        <v>565</v>
      </c>
      <c r="D186" s="118"/>
      <c r="E186" s="146" t="s">
        <v>403</v>
      </c>
      <c r="F186" s="219"/>
    </row>
    <row r="187" spans="1:6" x14ac:dyDescent="0.15">
      <c r="A187" s="79">
        <v>178</v>
      </c>
      <c r="B187" s="80"/>
      <c r="C187" s="40" t="s">
        <v>555</v>
      </c>
      <c r="D187" s="118"/>
      <c r="E187" s="146" t="s">
        <v>403</v>
      </c>
      <c r="F187" s="219"/>
    </row>
    <row r="188" spans="1:6" x14ac:dyDescent="0.15">
      <c r="A188" s="79">
        <v>179</v>
      </c>
      <c r="B188" s="80"/>
      <c r="C188" s="43" t="s">
        <v>480</v>
      </c>
      <c r="D188" s="120">
        <f>SUM(D184:D187)</f>
        <v>0</v>
      </c>
      <c r="E188" s="186" t="s">
        <v>413</v>
      </c>
      <c r="F188" s="187"/>
    </row>
    <row r="189" spans="1:6" x14ac:dyDescent="0.15">
      <c r="A189" s="79">
        <v>180</v>
      </c>
      <c r="B189" s="80"/>
      <c r="C189" s="40" t="s">
        <v>559</v>
      </c>
      <c r="D189" s="121">
        <f>SUM(D149,D154,D159,D164,D169,D174,D179,D184)</f>
        <v>0</v>
      </c>
      <c r="E189" s="186"/>
      <c r="F189" s="187"/>
    </row>
    <row r="190" spans="1:6" x14ac:dyDescent="0.15">
      <c r="A190" s="79">
        <v>181</v>
      </c>
      <c r="B190" s="80"/>
      <c r="C190" s="40" t="s">
        <v>560</v>
      </c>
      <c r="D190" s="121">
        <f>SUM(D150,D155,D160,D165,D170,D175,D180,D185)</f>
        <v>0</v>
      </c>
      <c r="E190" s="186"/>
      <c r="F190" s="187"/>
    </row>
    <row r="191" spans="1:6" x14ac:dyDescent="0.15">
      <c r="A191" s="79">
        <v>182</v>
      </c>
      <c r="B191" s="80"/>
      <c r="C191" s="40" t="s">
        <v>561</v>
      </c>
      <c r="D191" s="121">
        <f>SUM(D151,D156,D161,D166,D171,D176,D181,D186)</f>
        <v>0</v>
      </c>
      <c r="E191" s="186"/>
      <c r="F191" s="187"/>
    </row>
    <row r="192" spans="1:6" x14ac:dyDescent="0.15">
      <c r="A192" s="79">
        <v>183</v>
      </c>
      <c r="B192" s="80"/>
      <c r="C192" s="40" t="s">
        <v>562</v>
      </c>
      <c r="D192" s="121">
        <f>SUM(D152,D157,D162,D167,D172,D177,D182,D187)</f>
        <v>0</v>
      </c>
      <c r="E192" s="186"/>
      <c r="F192" s="187"/>
    </row>
    <row r="193" spans="1:6" x14ac:dyDescent="0.15">
      <c r="A193" s="77">
        <v>184</v>
      </c>
      <c r="B193" s="86"/>
      <c r="C193" s="44" t="s">
        <v>270</v>
      </c>
      <c r="D193" s="122">
        <f>SUM(D189:D192)</f>
        <v>0</v>
      </c>
      <c r="E193" s="214"/>
      <c r="F193" s="215"/>
    </row>
    <row r="194" spans="1:6" x14ac:dyDescent="0.15">
      <c r="A194" s="76">
        <v>185</v>
      </c>
      <c r="B194" s="201" t="s">
        <v>159</v>
      </c>
      <c r="C194" s="45" t="s">
        <v>271</v>
      </c>
      <c r="D194" s="112"/>
      <c r="E194" s="104" t="s">
        <v>225</v>
      </c>
      <c r="F194" s="96"/>
    </row>
    <row r="195" spans="1:6" x14ac:dyDescent="0.15">
      <c r="A195" s="79">
        <v>186</v>
      </c>
      <c r="B195" s="202"/>
      <c r="C195" s="40" t="s">
        <v>272</v>
      </c>
      <c r="D195" s="118"/>
      <c r="E195" s="92" t="s">
        <v>225</v>
      </c>
      <c r="F195" s="39"/>
    </row>
    <row r="196" spans="1:6" ht="13.5" customHeight="1" x14ac:dyDescent="0.15">
      <c r="A196" s="79">
        <v>187</v>
      </c>
      <c r="B196" s="202"/>
      <c r="C196" s="40" t="s">
        <v>273</v>
      </c>
      <c r="D196" s="118"/>
      <c r="E196" s="92" t="s">
        <v>403</v>
      </c>
      <c r="F196" s="196" t="s">
        <v>637</v>
      </c>
    </row>
    <row r="197" spans="1:6" x14ac:dyDescent="0.15">
      <c r="A197" s="79">
        <v>188</v>
      </c>
      <c r="B197" s="202"/>
      <c r="C197" s="40" t="s">
        <v>274</v>
      </c>
      <c r="D197" s="118"/>
      <c r="E197" s="92" t="s">
        <v>403</v>
      </c>
      <c r="F197" s="183"/>
    </row>
    <row r="198" spans="1:6" ht="24" x14ac:dyDescent="0.15">
      <c r="A198" s="79">
        <v>189</v>
      </c>
      <c r="B198" s="202"/>
      <c r="C198" s="40" t="s">
        <v>275</v>
      </c>
      <c r="D198" s="118"/>
      <c r="E198" s="92" t="s">
        <v>403</v>
      </c>
      <c r="F198" s="183"/>
    </row>
    <row r="199" spans="1:6" x14ac:dyDescent="0.15">
      <c r="A199" s="79">
        <v>190</v>
      </c>
      <c r="B199" s="202"/>
      <c r="C199" s="40" t="s">
        <v>276</v>
      </c>
      <c r="D199" s="118"/>
      <c r="E199" s="92" t="s">
        <v>403</v>
      </c>
      <c r="F199" s="183"/>
    </row>
    <row r="200" spans="1:6" x14ac:dyDescent="0.15">
      <c r="A200" s="79">
        <v>191</v>
      </c>
      <c r="B200" s="202"/>
      <c r="C200" s="40" t="s">
        <v>277</v>
      </c>
      <c r="D200" s="118"/>
      <c r="E200" s="92" t="s">
        <v>403</v>
      </c>
      <c r="F200" s="183"/>
    </row>
    <row r="201" spans="1:6" x14ac:dyDescent="0.15">
      <c r="A201" s="79">
        <v>192</v>
      </c>
      <c r="B201" s="202"/>
      <c r="C201" s="40" t="s">
        <v>278</v>
      </c>
      <c r="D201" s="118"/>
      <c r="E201" s="92" t="s">
        <v>403</v>
      </c>
      <c r="F201" s="183"/>
    </row>
    <row r="202" spans="1:6" ht="24" x14ac:dyDescent="0.15">
      <c r="A202" s="79">
        <v>193</v>
      </c>
      <c r="B202" s="202"/>
      <c r="C202" s="40" t="s">
        <v>279</v>
      </c>
      <c r="D202" s="118"/>
      <c r="E202" s="92" t="s">
        <v>403</v>
      </c>
      <c r="F202" s="183"/>
    </row>
    <row r="203" spans="1:6" x14ac:dyDescent="0.15">
      <c r="A203" s="79">
        <v>194</v>
      </c>
      <c r="B203" s="202"/>
      <c r="C203" s="40" t="s">
        <v>653</v>
      </c>
      <c r="D203" s="118"/>
      <c r="E203" s="92" t="s">
        <v>403</v>
      </c>
      <c r="F203" s="174" t="s">
        <v>654</v>
      </c>
    </row>
    <row r="204" spans="1:6" x14ac:dyDescent="0.15">
      <c r="A204" s="76">
        <v>196</v>
      </c>
      <c r="B204" s="201" t="s">
        <v>108</v>
      </c>
      <c r="C204" s="45" t="s">
        <v>405</v>
      </c>
      <c r="D204" s="112"/>
      <c r="E204" s="104" t="s">
        <v>403</v>
      </c>
      <c r="F204" s="96" t="s">
        <v>414</v>
      </c>
    </row>
    <row r="205" spans="1:6" x14ac:dyDescent="0.15">
      <c r="A205" s="77">
        <v>197</v>
      </c>
      <c r="B205" s="203"/>
      <c r="C205" s="44" t="s">
        <v>406</v>
      </c>
      <c r="D205" s="117"/>
      <c r="E205" s="103" t="s">
        <v>403</v>
      </c>
      <c r="F205" s="42" t="s">
        <v>415</v>
      </c>
    </row>
    <row r="206" spans="1:6" x14ac:dyDescent="0.15">
      <c r="A206" s="76">
        <v>198</v>
      </c>
      <c r="B206" s="201" t="s">
        <v>109</v>
      </c>
      <c r="C206" s="45" t="s">
        <v>225</v>
      </c>
      <c r="D206" s="112"/>
      <c r="E206" s="104" t="s">
        <v>225</v>
      </c>
      <c r="F206" s="96"/>
    </row>
    <row r="207" spans="1:6" x14ac:dyDescent="0.15">
      <c r="A207" s="79">
        <v>199</v>
      </c>
      <c r="B207" s="202"/>
      <c r="C207" s="40" t="s">
        <v>280</v>
      </c>
      <c r="D207" s="118"/>
      <c r="E207" s="92" t="s">
        <v>225</v>
      </c>
      <c r="F207" s="39"/>
    </row>
    <row r="208" spans="1:6" x14ac:dyDescent="0.15">
      <c r="A208" s="77">
        <v>200</v>
      </c>
      <c r="B208" s="203"/>
      <c r="C208" s="44" t="s">
        <v>281</v>
      </c>
      <c r="D208" s="118"/>
      <c r="E208" s="103" t="s">
        <v>225</v>
      </c>
      <c r="F208" s="42"/>
    </row>
    <row r="209" spans="1:6" x14ac:dyDescent="0.15">
      <c r="A209" s="76">
        <v>201</v>
      </c>
      <c r="B209" s="201" t="s">
        <v>282</v>
      </c>
      <c r="C209" s="45" t="s">
        <v>396</v>
      </c>
      <c r="D209" s="112"/>
      <c r="E209" s="104" t="s">
        <v>403</v>
      </c>
      <c r="F209" s="224" t="s">
        <v>622</v>
      </c>
    </row>
    <row r="210" spans="1:6" ht="14.25" customHeight="1" x14ac:dyDescent="0.15">
      <c r="A210" s="79">
        <v>202</v>
      </c>
      <c r="B210" s="202"/>
      <c r="C210" s="40" t="s">
        <v>397</v>
      </c>
      <c r="D210" s="118"/>
      <c r="E210" s="92" t="s">
        <v>403</v>
      </c>
      <c r="F210" s="227"/>
    </row>
    <row r="211" spans="1:6" ht="14.25" customHeight="1" x14ac:dyDescent="0.15">
      <c r="A211" s="79">
        <v>203</v>
      </c>
      <c r="B211" s="202"/>
      <c r="C211" s="40" t="s">
        <v>398</v>
      </c>
      <c r="D211" s="118"/>
      <c r="E211" s="92" t="s">
        <v>403</v>
      </c>
      <c r="F211" s="228"/>
    </row>
    <row r="212" spans="1:6" x14ac:dyDescent="0.15">
      <c r="A212" s="79">
        <v>204</v>
      </c>
      <c r="B212" s="202"/>
      <c r="C212" s="40" t="s">
        <v>283</v>
      </c>
      <c r="D212" s="118"/>
      <c r="E212" s="92" t="s">
        <v>403</v>
      </c>
      <c r="F212" s="39"/>
    </row>
    <row r="213" spans="1:6" x14ac:dyDescent="0.15">
      <c r="A213" s="77">
        <v>205</v>
      </c>
      <c r="B213" s="203"/>
      <c r="C213" s="44" t="s">
        <v>481</v>
      </c>
      <c r="D213" s="117"/>
      <c r="E213" s="103" t="s">
        <v>403</v>
      </c>
      <c r="F213" s="42"/>
    </row>
    <row r="214" spans="1:6" x14ac:dyDescent="0.15">
      <c r="A214" s="76">
        <v>206</v>
      </c>
      <c r="B214" s="201" t="s">
        <v>284</v>
      </c>
      <c r="C214" s="45" t="s">
        <v>285</v>
      </c>
      <c r="D214" s="112"/>
      <c r="E214" s="104" t="s">
        <v>403</v>
      </c>
      <c r="F214" s="182" t="s">
        <v>407</v>
      </c>
    </row>
    <row r="215" spans="1:6" x14ac:dyDescent="0.15">
      <c r="A215" s="79">
        <v>207</v>
      </c>
      <c r="B215" s="202"/>
      <c r="C215" s="40" t="s">
        <v>481</v>
      </c>
      <c r="D215" s="117"/>
      <c r="E215" s="92" t="s">
        <v>403</v>
      </c>
      <c r="F215" s="183"/>
    </row>
    <row r="216" spans="1:6" x14ac:dyDescent="0.15">
      <c r="A216" s="79">
        <v>208</v>
      </c>
      <c r="B216" s="202"/>
      <c r="C216" s="40" t="s">
        <v>286</v>
      </c>
      <c r="D216" s="118"/>
      <c r="E216" s="92" t="s">
        <v>403</v>
      </c>
      <c r="F216" s="183"/>
    </row>
    <row r="217" spans="1:6" x14ac:dyDescent="0.15">
      <c r="A217" s="79">
        <v>209</v>
      </c>
      <c r="B217" s="202"/>
      <c r="C217" s="40" t="s">
        <v>481</v>
      </c>
      <c r="D217" s="117"/>
      <c r="E217" s="92" t="s">
        <v>403</v>
      </c>
      <c r="F217" s="183"/>
    </row>
    <row r="218" spans="1:6" x14ac:dyDescent="0.15">
      <c r="A218" s="79">
        <v>210</v>
      </c>
      <c r="B218" s="202"/>
      <c r="C218" s="40" t="s">
        <v>287</v>
      </c>
      <c r="D218" s="118"/>
      <c r="E218" s="92" t="s">
        <v>403</v>
      </c>
      <c r="F218" s="183"/>
    </row>
    <row r="219" spans="1:6" x14ac:dyDescent="0.15">
      <c r="A219" s="77">
        <v>211</v>
      </c>
      <c r="B219" s="203"/>
      <c r="C219" s="44" t="s">
        <v>481</v>
      </c>
      <c r="D219" s="117"/>
      <c r="E219" s="103" t="s">
        <v>403</v>
      </c>
      <c r="F219" s="184"/>
    </row>
    <row r="220" spans="1:6" x14ac:dyDescent="0.15">
      <c r="A220" s="76">
        <v>212</v>
      </c>
      <c r="B220" s="201" t="s">
        <v>288</v>
      </c>
      <c r="C220" s="87" t="s">
        <v>289</v>
      </c>
      <c r="D220" s="140" t="e">
        <f>D221/D222*100</f>
        <v>#DIV/0!</v>
      </c>
      <c r="E220" s="225" t="s">
        <v>413</v>
      </c>
      <c r="F220" s="226"/>
    </row>
    <row r="221" spans="1:6" x14ac:dyDescent="0.15">
      <c r="A221" s="79">
        <v>213</v>
      </c>
      <c r="B221" s="202"/>
      <c r="C221" s="40" t="s">
        <v>290</v>
      </c>
      <c r="D221" s="118"/>
      <c r="E221" s="92" t="s">
        <v>403</v>
      </c>
      <c r="F221" s="39"/>
    </row>
    <row r="222" spans="1:6" x14ac:dyDescent="0.15">
      <c r="A222" s="77">
        <v>214</v>
      </c>
      <c r="B222" s="203"/>
      <c r="C222" s="44" t="s">
        <v>291</v>
      </c>
      <c r="D222" s="117"/>
      <c r="E222" s="103" t="s">
        <v>403</v>
      </c>
      <c r="F222" s="42"/>
    </row>
    <row r="223" spans="1:6" x14ac:dyDescent="0.15">
      <c r="A223" s="76">
        <v>215</v>
      </c>
      <c r="B223" s="201" t="s">
        <v>292</v>
      </c>
      <c r="C223" s="45" t="s">
        <v>574</v>
      </c>
      <c r="D223" s="112"/>
      <c r="E223" s="104" t="s">
        <v>225</v>
      </c>
      <c r="F223" s="96"/>
    </row>
    <row r="224" spans="1:6" x14ac:dyDescent="0.15">
      <c r="A224" s="79">
        <v>216</v>
      </c>
      <c r="B224" s="202"/>
      <c r="C224" s="40" t="s">
        <v>293</v>
      </c>
      <c r="D224" s="118"/>
      <c r="E224" s="92" t="s">
        <v>225</v>
      </c>
      <c r="F224" s="39"/>
    </row>
    <row r="225" spans="1:6" x14ac:dyDescent="0.15">
      <c r="A225" s="79">
        <v>217</v>
      </c>
      <c r="B225" s="202"/>
      <c r="C225" s="40" t="s">
        <v>575</v>
      </c>
      <c r="D225" s="118"/>
      <c r="E225" s="92" t="s">
        <v>225</v>
      </c>
      <c r="F225" s="196" t="s">
        <v>626</v>
      </c>
    </row>
    <row r="226" spans="1:6" ht="14.25" customHeight="1" x14ac:dyDescent="0.15">
      <c r="A226" s="79">
        <v>218</v>
      </c>
      <c r="B226" s="202"/>
      <c r="C226" s="40" t="s">
        <v>294</v>
      </c>
      <c r="D226" s="118"/>
      <c r="E226" s="92" t="s">
        <v>225</v>
      </c>
      <c r="F226" s="183"/>
    </row>
    <row r="227" spans="1:6" ht="14.25" customHeight="1" x14ac:dyDescent="0.15">
      <c r="A227" s="79">
        <v>219</v>
      </c>
      <c r="B227" s="202"/>
      <c r="C227" s="40" t="s">
        <v>534</v>
      </c>
      <c r="D227" s="123"/>
      <c r="E227" s="92" t="s">
        <v>225</v>
      </c>
      <c r="F227" s="141"/>
    </row>
    <row r="228" spans="1:6" x14ac:dyDescent="0.15">
      <c r="A228" s="77">
        <v>220</v>
      </c>
      <c r="B228" s="203"/>
      <c r="C228" s="44" t="s">
        <v>295</v>
      </c>
      <c r="D228" s="117"/>
      <c r="E228" s="103" t="s">
        <v>403</v>
      </c>
      <c r="F228" s="42" t="s">
        <v>418</v>
      </c>
    </row>
    <row r="229" spans="1:6" x14ac:dyDescent="0.15">
      <c r="A229" s="76">
        <v>221</v>
      </c>
      <c r="B229" s="202" t="s">
        <v>296</v>
      </c>
      <c r="C229" s="43" t="s">
        <v>297</v>
      </c>
      <c r="D229" s="119"/>
      <c r="E229" s="105" t="s">
        <v>225</v>
      </c>
      <c r="F229" s="95"/>
    </row>
    <row r="230" spans="1:6" x14ac:dyDescent="0.15">
      <c r="A230" s="79">
        <v>222</v>
      </c>
      <c r="B230" s="205"/>
      <c r="C230" s="40" t="s">
        <v>235</v>
      </c>
      <c r="D230" s="118"/>
      <c r="E230" s="92" t="s">
        <v>403</v>
      </c>
      <c r="F230" s="144" t="s">
        <v>411</v>
      </c>
    </row>
    <row r="231" spans="1:6" x14ac:dyDescent="0.15">
      <c r="A231" s="79">
        <v>223</v>
      </c>
      <c r="B231" s="204" t="s">
        <v>298</v>
      </c>
      <c r="C231" s="40" t="s">
        <v>299</v>
      </c>
      <c r="D231" s="118"/>
      <c r="E231" s="92" t="s">
        <v>225</v>
      </c>
      <c r="F231" s="144" t="s">
        <v>584</v>
      </c>
    </row>
    <row r="232" spans="1:6" x14ac:dyDescent="0.15">
      <c r="A232" s="79">
        <v>224</v>
      </c>
      <c r="B232" s="202"/>
      <c r="C232" s="40" t="s">
        <v>300</v>
      </c>
      <c r="D232" s="118"/>
      <c r="E232" s="92" t="s">
        <v>225</v>
      </c>
      <c r="F232" s="144" t="s">
        <v>585</v>
      </c>
    </row>
    <row r="233" spans="1:6" x14ac:dyDescent="0.15">
      <c r="A233" s="77">
        <v>225</v>
      </c>
      <c r="B233" s="203"/>
      <c r="C233" s="44" t="s">
        <v>227</v>
      </c>
      <c r="D233" s="117"/>
      <c r="E233" s="103" t="s">
        <v>403</v>
      </c>
      <c r="F233" s="42" t="s">
        <v>418</v>
      </c>
    </row>
    <row r="234" spans="1:6" ht="13.5" customHeight="1" x14ac:dyDescent="0.15">
      <c r="A234" s="76">
        <v>226</v>
      </c>
      <c r="B234" s="201" t="s">
        <v>301</v>
      </c>
      <c r="C234" s="45" t="s">
        <v>302</v>
      </c>
      <c r="D234" s="112"/>
      <c r="E234" s="104" t="s">
        <v>225</v>
      </c>
      <c r="F234" s="182" t="s">
        <v>593</v>
      </c>
    </row>
    <row r="235" spans="1:6" ht="24" x14ac:dyDescent="0.15">
      <c r="A235" s="79">
        <v>227</v>
      </c>
      <c r="B235" s="202"/>
      <c r="C235" s="40" t="s">
        <v>303</v>
      </c>
      <c r="D235" s="118"/>
      <c r="E235" s="92" t="s">
        <v>403</v>
      </c>
      <c r="F235" s="183"/>
    </row>
    <row r="236" spans="1:6" x14ac:dyDescent="0.15">
      <c r="A236" s="79">
        <v>228</v>
      </c>
      <c r="B236" s="202"/>
      <c r="C236" s="40" t="s">
        <v>400</v>
      </c>
      <c r="D236" s="118"/>
      <c r="E236" s="92" t="s">
        <v>225</v>
      </c>
      <c r="F236" s="183"/>
    </row>
    <row r="237" spans="1:6" x14ac:dyDescent="0.15">
      <c r="A237" s="79">
        <v>229</v>
      </c>
      <c r="B237" s="202"/>
      <c r="C237" s="40" t="s">
        <v>401</v>
      </c>
      <c r="D237" s="118"/>
      <c r="E237" s="92" t="s">
        <v>225</v>
      </c>
      <c r="F237" s="183"/>
    </row>
    <row r="238" spans="1:6" ht="24" x14ac:dyDescent="0.15">
      <c r="A238" s="77">
        <v>230</v>
      </c>
      <c r="B238" s="203"/>
      <c r="C238" s="44" t="s">
        <v>304</v>
      </c>
      <c r="D238" s="117"/>
      <c r="E238" s="103" t="s">
        <v>403</v>
      </c>
      <c r="F238" s="184"/>
    </row>
    <row r="239" spans="1:6" ht="24" x14ac:dyDescent="0.15">
      <c r="A239" s="77">
        <v>231</v>
      </c>
      <c r="B239" s="74" t="s">
        <v>305</v>
      </c>
      <c r="C239" s="47" t="s">
        <v>576</v>
      </c>
      <c r="D239" s="115"/>
      <c r="E239" s="101" t="s">
        <v>410</v>
      </c>
      <c r="F239" s="98" t="s">
        <v>577</v>
      </c>
    </row>
    <row r="240" spans="1:6" x14ac:dyDescent="0.15">
      <c r="A240" s="76">
        <v>232</v>
      </c>
      <c r="B240" s="201" t="s">
        <v>54</v>
      </c>
      <c r="C240" s="45" t="s">
        <v>482</v>
      </c>
      <c r="D240" s="112"/>
      <c r="E240" s="104" t="s">
        <v>403</v>
      </c>
      <c r="F240" s="182" t="s">
        <v>420</v>
      </c>
    </row>
    <row r="241" spans="1:6" x14ac:dyDescent="0.15">
      <c r="A241" s="79">
        <v>233</v>
      </c>
      <c r="B241" s="202"/>
      <c r="C241" s="40" t="s">
        <v>483</v>
      </c>
      <c r="D241" s="118"/>
      <c r="E241" s="92" t="s">
        <v>403</v>
      </c>
      <c r="F241" s="183"/>
    </row>
    <row r="242" spans="1:6" x14ac:dyDescent="0.15">
      <c r="A242" s="79">
        <v>234</v>
      </c>
      <c r="B242" s="202"/>
      <c r="C242" s="40" t="s">
        <v>306</v>
      </c>
      <c r="D242" s="118"/>
      <c r="E242" s="92" t="s">
        <v>403</v>
      </c>
      <c r="F242" s="185"/>
    </row>
    <row r="243" spans="1:6" x14ac:dyDescent="0.15">
      <c r="A243" s="79">
        <v>235</v>
      </c>
      <c r="B243" s="202"/>
      <c r="C243" s="40" t="s">
        <v>307</v>
      </c>
      <c r="D243" s="118"/>
      <c r="E243" s="92" t="s">
        <v>403</v>
      </c>
      <c r="F243" s="196" t="s">
        <v>601</v>
      </c>
    </row>
    <row r="244" spans="1:6" x14ac:dyDescent="0.15">
      <c r="A244" s="79">
        <v>236</v>
      </c>
      <c r="B244" s="202"/>
      <c r="C244" s="40" t="s">
        <v>308</v>
      </c>
      <c r="D244" s="118"/>
      <c r="E244" s="92" t="s">
        <v>403</v>
      </c>
      <c r="F244" s="183"/>
    </row>
    <row r="245" spans="1:6" x14ac:dyDescent="0.15">
      <c r="A245" s="79">
        <v>237</v>
      </c>
      <c r="B245" s="202"/>
      <c r="C245" s="40" t="s">
        <v>309</v>
      </c>
      <c r="D245" s="118"/>
      <c r="E245" s="92" t="s">
        <v>403</v>
      </c>
      <c r="F245" s="183"/>
    </row>
    <row r="246" spans="1:6" x14ac:dyDescent="0.15">
      <c r="A246" s="79">
        <v>238</v>
      </c>
      <c r="B246" s="202"/>
      <c r="C246" s="40" t="s">
        <v>310</v>
      </c>
      <c r="D246" s="118"/>
      <c r="E246" s="92" t="s">
        <v>403</v>
      </c>
      <c r="F246" s="183"/>
    </row>
    <row r="247" spans="1:6" x14ac:dyDescent="0.15">
      <c r="A247" s="79">
        <v>239</v>
      </c>
      <c r="B247" s="202"/>
      <c r="C247" s="40" t="s">
        <v>311</v>
      </c>
      <c r="D247" s="118"/>
      <c r="E247" s="92" t="s">
        <v>403</v>
      </c>
      <c r="F247" s="183"/>
    </row>
    <row r="248" spans="1:6" x14ac:dyDescent="0.15">
      <c r="A248" s="79">
        <v>240</v>
      </c>
      <c r="B248" s="202"/>
      <c r="C248" s="40" t="s">
        <v>312</v>
      </c>
      <c r="D248" s="118"/>
      <c r="E248" s="92" t="s">
        <v>403</v>
      </c>
      <c r="F248" s="183"/>
    </row>
    <row r="249" spans="1:6" x14ac:dyDescent="0.15">
      <c r="A249" s="79">
        <v>241</v>
      </c>
      <c r="B249" s="202"/>
      <c r="C249" s="40" t="s">
        <v>313</v>
      </c>
      <c r="D249" s="118"/>
      <c r="E249" s="92" t="s">
        <v>403</v>
      </c>
      <c r="F249" s="183"/>
    </row>
    <row r="250" spans="1:6" x14ac:dyDescent="0.15">
      <c r="A250" s="79">
        <v>242</v>
      </c>
      <c r="B250" s="202"/>
      <c r="C250" s="40" t="s">
        <v>314</v>
      </c>
      <c r="D250" s="118"/>
      <c r="E250" s="92" t="s">
        <v>403</v>
      </c>
      <c r="F250" s="183"/>
    </row>
    <row r="251" spans="1:6" x14ac:dyDescent="0.15">
      <c r="A251" s="79">
        <v>243</v>
      </c>
      <c r="B251" s="202"/>
      <c r="C251" s="40" t="s">
        <v>315</v>
      </c>
      <c r="D251" s="118"/>
      <c r="E251" s="92" t="s">
        <v>403</v>
      </c>
      <c r="F251" s="183"/>
    </row>
    <row r="252" spans="1:6" x14ac:dyDescent="0.15">
      <c r="A252" s="79">
        <v>244</v>
      </c>
      <c r="B252" s="202"/>
      <c r="C252" s="40" t="s">
        <v>316</v>
      </c>
      <c r="D252" s="118"/>
      <c r="E252" s="92" t="s">
        <v>403</v>
      </c>
      <c r="F252" s="183"/>
    </row>
    <row r="253" spans="1:6" x14ac:dyDescent="0.15">
      <c r="A253" s="79">
        <v>245</v>
      </c>
      <c r="B253" s="202"/>
      <c r="C253" s="40" t="s">
        <v>317</v>
      </c>
      <c r="D253" s="118"/>
      <c r="E253" s="92" t="s">
        <v>403</v>
      </c>
      <c r="F253" s="183"/>
    </row>
    <row r="254" spans="1:6" x14ac:dyDescent="0.15">
      <c r="A254" s="79">
        <v>246</v>
      </c>
      <c r="B254" s="202"/>
      <c r="C254" s="40" t="s">
        <v>318</v>
      </c>
      <c r="D254" s="118"/>
      <c r="E254" s="92" t="s">
        <v>403</v>
      </c>
      <c r="F254" s="183"/>
    </row>
    <row r="255" spans="1:6" x14ac:dyDescent="0.15">
      <c r="A255" s="79">
        <v>247</v>
      </c>
      <c r="B255" s="202"/>
      <c r="C255" s="40" t="s">
        <v>319</v>
      </c>
      <c r="D255" s="118"/>
      <c r="E255" s="92" t="s">
        <v>403</v>
      </c>
      <c r="F255" s="183"/>
    </row>
    <row r="256" spans="1:6" x14ac:dyDescent="0.15">
      <c r="A256" s="79">
        <v>248</v>
      </c>
      <c r="B256" s="202"/>
      <c r="C256" s="40" t="s">
        <v>320</v>
      </c>
      <c r="D256" s="118"/>
      <c r="E256" s="92" t="s">
        <v>403</v>
      </c>
      <c r="F256" s="183"/>
    </row>
    <row r="257" spans="1:6" x14ac:dyDescent="0.15">
      <c r="A257" s="77">
        <v>249</v>
      </c>
      <c r="B257" s="203"/>
      <c r="C257" s="44" t="s">
        <v>321</v>
      </c>
      <c r="D257" s="117"/>
      <c r="E257" s="103" t="s">
        <v>403</v>
      </c>
      <c r="F257" s="184"/>
    </row>
    <row r="258" spans="1:6" ht="13.5" customHeight="1" x14ac:dyDescent="0.15">
      <c r="A258" s="76">
        <v>250</v>
      </c>
      <c r="B258" s="201" t="s">
        <v>322</v>
      </c>
      <c r="C258" s="45" t="s">
        <v>199</v>
      </c>
      <c r="D258" s="124"/>
      <c r="E258" s="104" t="s">
        <v>403</v>
      </c>
      <c r="F258" s="182" t="s">
        <v>602</v>
      </c>
    </row>
    <row r="259" spans="1:6" x14ac:dyDescent="0.15">
      <c r="A259" s="79">
        <v>251</v>
      </c>
      <c r="B259" s="202"/>
      <c r="C259" s="40" t="s">
        <v>200</v>
      </c>
      <c r="D259" s="125"/>
      <c r="E259" s="92" t="s">
        <v>403</v>
      </c>
      <c r="F259" s="183"/>
    </row>
    <row r="260" spans="1:6" x14ac:dyDescent="0.15">
      <c r="A260" s="79">
        <v>252</v>
      </c>
      <c r="B260" s="202"/>
      <c r="C260" s="40" t="s">
        <v>201</v>
      </c>
      <c r="D260" s="125"/>
      <c r="E260" s="92" t="s">
        <v>403</v>
      </c>
      <c r="F260" s="183"/>
    </row>
    <row r="261" spans="1:6" x14ac:dyDescent="0.15">
      <c r="A261" s="79">
        <v>253</v>
      </c>
      <c r="B261" s="202"/>
      <c r="C261" s="40" t="s">
        <v>484</v>
      </c>
      <c r="D261" s="118"/>
      <c r="E261" s="92" t="s">
        <v>403</v>
      </c>
      <c r="F261" s="183"/>
    </row>
    <row r="262" spans="1:6" x14ac:dyDescent="0.15">
      <c r="A262" s="79">
        <v>254</v>
      </c>
      <c r="B262" s="202"/>
      <c r="C262" s="40" t="s">
        <v>323</v>
      </c>
      <c r="D262" s="118"/>
      <c r="E262" s="92" t="s">
        <v>403</v>
      </c>
      <c r="F262" s="183"/>
    </row>
    <row r="263" spans="1:6" x14ac:dyDescent="0.15">
      <c r="A263" s="79">
        <v>255</v>
      </c>
      <c r="B263" s="202"/>
      <c r="C263" s="40" t="s">
        <v>500</v>
      </c>
      <c r="D263" s="118"/>
      <c r="E263" s="92" t="s">
        <v>403</v>
      </c>
      <c r="F263" s="183"/>
    </row>
    <row r="264" spans="1:6" x14ac:dyDescent="0.15">
      <c r="A264" s="79">
        <v>256</v>
      </c>
      <c r="B264" s="202"/>
      <c r="C264" s="40" t="s">
        <v>513</v>
      </c>
      <c r="D264" s="118"/>
      <c r="E264" s="92" t="s">
        <v>403</v>
      </c>
      <c r="F264" s="183"/>
    </row>
    <row r="265" spans="1:6" x14ac:dyDescent="0.15">
      <c r="A265" s="79">
        <v>257</v>
      </c>
      <c r="B265" s="202"/>
      <c r="C265" s="40" t="s">
        <v>514</v>
      </c>
      <c r="D265" s="118"/>
      <c r="E265" s="92" t="s">
        <v>403</v>
      </c>
      <c r="F265" s="183"/>
    </row>
    <row r="266" spans="1:6" x14ac:dyDescent="0.15">
      <c r="A266" s="79">
        <v>258</v>
      </c>
      <c r="B266" s="202"/>
      <c r="C266" s="40" t="s">
        <v>485</v>
      </c>
      <c r="D266" s="118"/>
      <c r="E266" s="92" t="s">
        <v>403</v>
      </c>
      <c r="F266" s="183"/>
    </row>
    <row r="267" spans="1:6" x14ac:dyDescent="0.15">
      <c r="A267" s="79">
        <v>259</v>
      </c>
      <c r="B267" s="202"/>
      <c r="C267" s="40" t="s">
        <v>324</v>
      </c>
      <c r="D267" s="118"/>
      <c r="E267" s="92" t="s">
        <v>403</v>
      </c>
      <c r="F267" s="183"/>
    </row>
    <row r="268" spans="1:6" x14ac:dyDescent="0.15">
      <c r="A268" s="79">
        <v>260</v>
      </c>
      <c r="B268" s="202"/>
      <c r="C268" s="44" t="s">
        <v>325</v>
      </c>
      <c r="D268" s="117"/>
      <c r="E268" s="103" t="s">
        <v>403</v>
      </c>
      <c r="F268" s="184"/>
    </row>
    <row r="269" spans="1:6" x14ac:dyDescent="0.15">
      <c r="A269" s="79">
        <v>261</v>
      </c>
      <c r="B269" s="202"/>
      <c r="C269" s="43" t="s">
        <v>326</v>
      </c>
      <c r="D269" s="126" t="e">
        <f>ROUND(100-D270-D271,1)</f>
        <v>#DIV/0!</v>
      </c>
      <c r="E269" s="186" t="s">
        <v>578</v>
      </c>
      <c r="F269" s="187"/>
    </row>
    <row r="270" spans="1:6" x14ac:dyDescent="0.15">
      <c r="A270" s="79">
        <v>262</v>
      </c>
      <c r="B270" s="202"/>
      <c r="C270" s="40" t="s">
        <v>327</v>
      </c>
      <c r="D270" s="127" t="e">
        <f>ROUND(D259*4*100/D258,1)</f>
        <v>#DIV/0!</v>
      </c>
      <c r="E270" s="186"/>
      <c r="F270" s="187"/>
    </row>
    <row r="271" spans="1:6" x14ac:dyDescent="0.15">
      <c r="A271" s="79">
        <v>263</v>
      </c>
      <c r="B271" s="202"/>
      <c r="C271" s="40" t="s">
        <v>328</v>
      </c>
      <c r="D271" s="127" t="e">
        <f>ROUND(D260*9*100/D258,1)</f>
        <v>#DIV/0!</v>
      </c>
      <c r="E271" s="188"/>
      <c r="F271" s="189"/>
    </row>
    <row r="272" spans="1:6" ht="13.5" customHeight="1" x14ac:dyDescent="0.15">
      <c r="A272" s="79">
        <v>264</v>
      </c>
      <c r="B272" s="202"/>
      <c r="C272" s="41" t="s">
        <v>426</v>
      </c>
      <c r="D272" s="118"/>
      <c r="E272" s="92" t="s">
        <v>403</v>
      </c>
      <c r="F272" s="196" t="s">
        <v>586</v>
      </c>
    </row>
    <row r="273" spans="1:6" x14ac:dyDescent="0.15">
      <c r="A273" s="79">
        <v>265</v>
      </c>
      <c r="B273" s="202"/>
      <c r="C273" s="41" t="s">
        <v>486</v>
      </c>
      <c r="D273" s="118"/>
      <c r="E273" s="92" t="s">
        <v>403</v>
      </c>
      <c r="F273" s="183"/>
    </row>
    <row r="274" spans="1:6" x14ac:dyDescent="0.15">
      <c r="A274" s="79">
        <v>266</v>
      </c>
      <c r="B274" s="202"/>
      <c r="C274" s="41" t="s">
        <v>487</v>
      </c>
      <c r="D274" s="118"/>
      <c r="E274" s="92" t="s">
        <v>403</v>
      </c>
      <c r="F274" s="183"/>
    </row>
    <row r="275" spans="1:6" x14ac:dyDescent="0.15">
      <c r="A275" s="79">
        <v>267</v>
      </c>
      <c r="B275" s="202"/>
      <c r="C275" s="41" t="s">
        <v>329</v>
      </c>
      <c r="D275" s="118"/>
      <c r="E275" s="92" t="s">
        <v>403</v>
      </c>
      <c r="F275" s="183"/>
    </row>
    <row r="276" spans="1:6" x14ac:dyDescent="0.15">
      <c r="A276" s="79">
        <v>268</v>
      </c>
      <c r="B276" s="202"/>
      <c r="C276" s="41" t="s">
        <v>488</v>
      </c>
      <c r="D276" s="118"/>
      <c r="E276" s="92" t="s">
        <v>403</v>
      </c>
      <c r="F276" s="183"/>
    </row>
    <row r="277" spans="1:6" x14ac:dyDescent="0.15">
      <c r="A277" s="77">
        <v>269</v>
      </c>
      <c r="B277" s="203"/>
      <c r="C277" s="46" t="s">
        <v>489</v>
      </c>
      <c r="D277" s="118"/>
      <c r="E277" s="103" t="s">
        <v>403</v>
      </c>
      <c r="F277" s="184"/>
    </row>
    <row r="278" spans="1:6" ht="13.5" customHeight="1" x14ac:dyDescent="0.15">
      <c r="A278" s="76">
        <v>270</v>
      </c>
      <c r="B278" s="201" t="s">
        <v>330</v>
      </c>
      <c r="C278" s="45" t="s">
        <v>199</v>
      </c>
      <c r="D278" s="124"/>
      <c r="E278" s="104" t="s">
        <v>403</v>
      </c>
      <c r="F278" s="182" t="s">
        <v>603</v>
      </c>
    </row>
    <row r="279" spans="1:6" x14ac:dyDescent="0.15">
      <c r="A279" s="79">
        <v>271</v>
      </c>
      <c r="B279" s="202"/>
      <c r="C279" s="40" t="s">
        <v>200</v>
      </c>
      <c r="D279" s="125"/>
      <c r="E279" s="92" t="s">
        <v>403</v>
      </c>
      <c r="F279" s="183"/>
    </row>
    <row r="280" spans="1:6" x14ac:dyDescent="0.15">
      <c r="A280" s="79">
        <v>272</v>
      </c>
      <c r="B280" s="202"/>
      <c r="C280" s="40" t="s">
        <v>201</v>
      </c>
      <c r="D280" s="125"/>
      <c r="E280" s="92" t="s">
        <v>403</v>
      </c>
      <c r="F280" s="183"/>
    </row>
    <row r="281" spans="1:6" x14ac:dyDescent="0.15">
      <c r="A281" s="79">
        <v>273</v>
      </c>
      <c r="B281" s="202"/>
      <c r="C281" s="40" t="s">
        <v>484</v>
      </c>
      <c r="D281" s="118"/>
      <c r="E281" s="92" t="s">
        <v>403</v>
      </c>
      <c r="F281" s="183"/>
    </row>
    <row r="282" spans="1:6" x14ac:dyDescent="0.15">
      <c r="A282" s="79">
        <v>274</v>
      </c>
      <c r="B282" s="202"/>
      <c r="C282" s="40" t="s">
        <v>323</v>
      </c>
      <c r="D282" s="118"/>
      <c r="E282" s="92" t="s">
        <v>403</v>
      </c>
      <c r="F282" s="183"/>
    </row>
    <row r="283" spans="1:6" x14ac:dyDescent="0.15">
      <c r="A283" s="79">
        <v>275</v>
      </c>
      <c r="B283" s="202"/>
      <c r="C283" s="40" t="s">
        <v>500</v>
      </c>
      <c r="D283" s="118"/>
      <c r="E283" s="92" t="s">
        <v>403</v>
      </c>
      <c r="F283" s="183"/>
    </row>
    <row r="284" spans="1:6" x14ac:dyDescent="0.15">
      <c r="A284" s="79">
        <v>276</v>
      </c>
      <c r="B284" s="202"/>
      <c r="C284" s="40" t="s">
        <v>515</v>
      </c>
      <c r="D284" s="118"/>
      <c r="E284" s="92" t="s">
        <v>403</v>
      </c>
      <c r="F284" s="183"/>
    </row>
    <row r="285" spans="1:6" x14ac:dyDescent="0.15">
      <c r="A285" s="79">
        <v>277</v>
      </c>
      <c r="B285" s="202"/>
      <c r="C285" s="40" t="s">
        <v>516</v>
      </c>
      <c r="D285" s="118"/>
      <c r="E285" s="92" t="s">
        <v>403</v>
      </c>
      <c r="F285" s="183"/>
    </row>
    <row r="286" spans="1:6" x14ac:dyDescent="0.15">
      <c r="A286" s="79">
        <v>278</v>
      </c>
      <c r="B286" s="202"/>
      <c r="C286" s="40" t="s">
        <v>485</v>
      </c>
      <c r="D286" s="118"/>
      <c r="E286" s="92" t="s">
        <v>403</v>
      </c>
      <c r="F286" s="183"/>
    </row>
    <row r="287" spans="1:6" x14ac:dyDescent="0.15">
      <c r="A287" s="79">
        <v>279</v>
      </c>
      <c r="B287" s="202"/>
      <c r="C287" s="40" t="s">
        <v>324</v>
      </c>
      <c r="D287" s="118"/>
      <c r="E287" s="92" t="s">
        <v>403</v>
      </c>
      <c r="F287" s="183"/>
    </row>
    <row r="288" spans="1:6" x14ac:dyDescent="0.15">
      <c r="A288" s="79">
        <v>280</v>
      </c>
      <c r="B288" s="202"/>
      <c r="C288" s="44" t="s">
        <v>325</v>
      </c>
      <c r="D288" s="117"/>
      <c r="E288" s="103" t="s">
        <v>403</v>
      </c>
      <c r="F288" s="184"/>
    </row>
    <row r="289" spans="1:6" x14ac:dyDescent="0.15">
      <c r="A289" s="79">
        <v>281</v>
      </c>
      <c r="B289" s="202"/>
      <c r="C289" s="43" t="s">
        <v>326</v>
      </c>
      <c r="D289" s="126" t="e">
        <f>ROUND(100-D290-D291,1)</f>
        <v>#DIV/0!</v>
      </c>
      <c r="E289" s="186" t="s">
        <v>578</v>
      </c>
      <c r="F289" s="187"/>
    </row>
    <row r="290" spans="1:6" x14ac:dyDescent="0.15">
      <c r="A290" s="79">
        <v>282</v>
      </c>
      <c r="B290" s="202"/>
      <c r="C290" s="40" t="s">
        <v>327</v>
      </c>
      <c r="D290" s="127" t="e">
        <f>ROUND(D279*4*100/D278,1)</f>
        <v>#DIV/0!</v>
      </c>
      <c r="E290" s="186"/>
      <c r="F290" s="187"/>
    </row>
    <row r="291" spans="1:6" x14ac:dyDescent="0.15">
      <c r="A291" s="79">
        <v>283</v>
      </c>
      <c r="B291" s="202"/>
      <c r="C291" s="40" t="s">
        <v>328</v>
      </c>
      <c r="D291" s="127" t="e">
        <f>ROUND(D280*9*100/D278,1)</f>
        <v>#DIV/0!</v>
      </c>
      <c r="E291" s="188"/>
      <c r="F291" s="189"/>
    </row>
    <row r="292" spans="1:6" ht="13.5" customHeight="1" x14ac:dyDescent="0.15">
      <c r="A292" s="79">
        <v>284</v>
      </c>
      <c r="B292" s="202"/>
      <c r="C292" s="41" t="s">
        <v>426</v>
      </c>
      <c r="D292" s="121">
        <f>D272</f>
        <v>0</v>
      </c>
      <c r="E292" s="190" t="s">
        <v>421</v>
      </c>
      <c r="F292" s="191"/>
    </row>
    <row r="293" spans="1:6" x14ac:dyDescent="0.15">
      <c r="A293" s="79">
        <v>285</v>
      </c>
      <c r="B293" s="202"/>
      <c r="C293" s="41" t="s">
        <v>486</v>
      </c>
      <c r="D293" s="121">
        <f t="shared" ref="D293:D294" si="2">D273</f>
        <v>0</v>
      </c>
      <c r="E293" s="192"/>
      <c r="F293" s="193"/>
    </row>
    <row r="294" spans="1:6" x14ac:dyDescent="0.15">
      <c r="A294" s="79">
        <v>286</v>
      </c>
      <c r="B294" s="202"/>
      <c r="C294" s="41" t="s">
        <v>487</v>
      </c>
      <c r="D294" s="121">
        <f t="shared" si="2"/>
        <v>0</v>
      </c>
      <c r="E294" s="194"/>
      <c r="F294" s="195"/>
    </row>
    <row r="295" spans="1:6" x14ac:dyDescent="0.15">
      <c r="A295" s="79">
        <v>287</v>
      </c>
      <c r="B295" s="202"/>
      <c r="C295" s="41" t="s">
        <v>329</v>
      </c>
      <c r="D295" s="118"/>
      <c r="E295" s="92" t="s">
        <v>403</v>
      </c>
      <c r="F295" s="39"/>
    </row>
    <row r="296" spans="1:6" x14ac:dyDescent="0.15">
      <c r="A296" s="79">
        <v>288</v>
      </c>
      <c r="B296" s="202"/>
      <c r="C296" s="41" t="s">
        <v>488</v>
      </c>
      <c r="D296" s="118"/>
      <c r="E296" s="92" t="s">
        <v>403</v>
      </c>
      <c r="F296" s="39"/>
    </row>
    <row r="297" spans="1:6" x14ac:dyDescent="0.15">
      <c r="A297" s="77">
        <v>289</v>
      </c>
      <c r="B297" s="203"/>
      <c r="C297" s="46" t="s">
        <v>489</v>
      </c>
      <c r="D297" s="118"/>
      <c r="E297" s="103" t="s">
        <v>403</v>
      </c>
      <c r="F297" s="42"/>
    </row>
    <row r="298" spans="1:6" ht="13.5" customHeight="1" x14ac:dyDescent="0.15">
      <c r="A298" s="76">
        <v>290</v>
      </c>
      <c r="B298" s="201" t="s">
        <v>331</v>
      </c>
      <c r="C298" s="45" t="s">
        <v>199</v>
      </c>
      <c r="D298" s="124"/>
      <c r="E298" s="104" t="s">
        <v>403</v>
      </c>
      <c r="F298" s="197" t="s">
        <v>605</v>
      </c>
    </row>
    <row r="299" spans="1:6" x14ac:dyDescent="0.15">
      <c r="A299" s="79">
        <v>291</v>
      </c>
      <c r="B299" s="202"/>
      <c r="C299" s="40" t="s">
        <v>200</v>
      </c>
      <c r="D299" s="125"/>
      <c r="E299" s="92" t="s">
        <v>403</v>
      </c>
      <c r="F299" s="198"/>
    </row>
    <row r="300" spans="1:6" x14ac:dyDescent="0.15">
      <c r="A300" s="79">
        <v>292</v>
      </c>
      <c r="B300" s="202"/>
      <c r="C300" s="40" t="s">
        <v>201</v>
      </c>
      <c r="D300" s="125"/>
      <c r="E300" s="92" t="s">
        <v>403</v>
      </c>
      <c r="F300" s="198"/>
    </row>
    <row r="301" spans="1:6" x14ac:dyDescent="0.15">
      <c r="A301" s="79">
        <v>293</v>
      </c>
      <c r="B301" s="202"/>
      <c r="C301" s="40" t="s">
        <v>484</v>
      </c>
      <c r="D301" s="118"/>
      <c r="E301" s="92" t="s">
        <v>403</v>
      </c>
      <c r="F301" s="198"/>
    </row>
    <row r="302" spans="1:6" x14ac:dyDescent="0.15">
      <c r="A302" s="79">
        <v>294</v>
      </c>
      <c r="B302" s="202"/>
      <c r="C302" s="40" t="s">
        <v>323</v>
      </c>
      <c r="D302" s="118"/>
      <c r="E302" s="92" t="s">
        <v>403</v>
      </c>
      <c r="F302" s="198"/>
    </row>
    <row r="303" spans="1:6" x14ac:dyDescent="0.15">
      <c r="A303" s="79">
        <v>295</v>
      </c>
      <c r="B303" s="202"/>
      <c r="C303" s="40" t="s">
        <v>500</v>
      </c>
      <c r="D303" s="118"/>
      <c r="E303" s="92" t="s">
        <v>403</v>
      </c>
      <c r="F303" s="198"/>
    </row>
    <row r="304" spans="1:6" x14ac:dyDescent="0.15">
      <c r="A304" s="79">
        <v>296</v>
      </c>
      <c r="B304" s="202"/>
      <c r="C304" s="40" t="s">
        <v>517</v>
      </c>
      <c r="D304" s="118"/>
      <c r="E304" s="92" t="s">
        <v>403</v>
      </c>
      <c r="F304" s="198"/>
    </row>
    <row r="305" spans="1:6" x14ac:dyDescent="0.15">
      <c r="A305" s="79">
        <v>297</v>
      </c>
      <c r="B305" s="202"/>
      <c r="C305" s="40" t="s">
        <v>518</v>
      </c>
      <c r="D305" s="118"/>
      <c r="E305" s="92" t="s">
        <v>403</v>
      </c>
      <c r="F305" s="198"/>
    </row>
    <row r="306" spans="1:6" x14ac:dyDescent="0.15">
      <c r="A306" s="79">
        <v>298</v>
      </c>
      <c r="B306" s="202"/>
      <c r="C306" s="40" t="s">
        <v>485</v>
      </c>
      <c r="D306" s="118"/>
      <c r="E306" s="92" t="s">
        <v>403</v>
      </c>
      <c r="F306" s="198"/>
    </row>
    <row r="307" spans="1:6" x14ac:dyDescent="0.15">
      <c r="A307" s="79">
        <v>299</v>
      </c>
      <c r="B307" s="202"/>
      <c r="C307" s="40" t="s">
        <v>324</v>
      </c>
      <c r="D307" s="118"/>
      <c r="E307" s="92" t="s">
        <v>403</v>
      </c>
      <c r="F307" s="198"/>
    </row>
    <row r="308" spans="1:6" x14ac:dyDescent="0.15">
      <c r="A308" s="79">
        <v>300</v>
      </c>
      <c r="B308" s="202"/>
      <c r="C308" s="44" t="s">
        <v>325</v>
      </c>
      <c r="D308" s="117"/>
      <c r="E308" s="103" t="s">
        <v>403</v>
      </c>
      <c r="F308" s="199"/>
    </row>
    <row r="309" spans="1:6" x14ac:dyDescent="0.15">
      <c r="A309" s="79">
        <v>301</v>
      </c>
      <c r="B309" s="202"/>
      <c r="C309" s="43" t="s">
        <v>326</v>
      </c>
      <c r="D309" s="126" t="e">
        <f>ROUND(100-D310-D311,1)</f>
        <v>#DIV/0!</v>
      </c>
      <c r="E309" s="186" t="s">
        <v>578</v>
      </c>
      <c r="F309" s="187"/>
    </row>
    <row r="310" spans="1:6" x14ac:dyDescent="0.15">
      <c r="A310" s="79">
        <v>302</v>
      </c>
      <c r="B310" s="202"/>
      <c r="C310" s="40" t="s">
        <v>327</v>
      </c>
      <c r="D310" s="127" t="e">
        <f>ROUND(D299*4*100/D298,1)</f>
        <v>#DIV/0!</v>
      </c>
      <c r="E310" s="186"/>
      <c r="F310" s="187"/>
    </row>
    <row r="311" spans="1:6" x14ac:dyDescent="0.15">
      <c r="A311" s="79">
        <v>303</v>
      </c>
      <c r="B311" s="202"/>
      <c r="C311" s="40" t="s">
        <v>328</v>
      </c>
      <c r="D311" s="127" t="e">
        <f>ROUND(D300*9*100/D298,1)</f>
        <v>#DIV/0!</v>
      </c>
      <c r="E311" s="188"/>
      <c r="F311" s="189"/>
    </row>
    <row r="312" spans="1:6" x14ac:dyDescent="0.15">
      <c r="A312" s="79">
        <v>304</v>
      </c>
      <c r="B312" s="202"/>
      <c r="C312" s="41" t="s">
        <v>426</v>
      </c>
      <c r="D312" s="121">
        <f>D292</f>
        <v>0</v>
      </c>
      <c r="E312" s="190" t="s">
        <v>408</v>
      </c>
      <c r="F312" s="200"/>
    </row>
    <row r="313" spans="1:6" x14ac:dyDescent="0.15">
      <c r="A313" s="79">
        <v>305</v>
      </c>
      <c r="B313" s="202"/>
      <c r="C313" s="41" t="s">
        <v>486</v>
      </c>
      <c r="D313" s="121">
        <f t="shared" ref="D313:D314" si="3">D293</f>
        <v>0</v>
      </c>
      <c r="E313" s="186"/>
      <c r="F313" s="187"/>
    </row>
    <row r="314" spans="1:6" x14ac:dyDescent="0.15">
      <c r="A314" s="79">
        <v>306</v>
      </c>
      <c r="B314" s="202"/>
      <c r="C314" s="41" t="s">
        <v>487</v>
      </c>
      <c r="D314" s="121">
        <f t="shared" si="3"/>
        <v>0</v>
      </c>
      <c r="E314" s="188"/>
      <c r="F314" s="189"/>
    </row>
    <row r="315" spans="1:6" x14ac:dyDescent="0.15">
      <c r="A315" s="79">
        <v>307</v>
      </c>
      <c r="B315" s="202"/>
      <c r="C315" s="41" t="s">
        <v>329</v>
      </c>
      <c r="D315" s="118"/>
      <c r="E315" s="92" t="s">
        <v>403</v>
      </c>
      <c r="F315" s="39"/>
    </row>
    <row r="316" spans="1:6" x14ac:dyDescent="0.15">
      <c r="A316" s="79">
        <v>308</v>
      </c>
      <c r="B316" s="202"/>
      <c r="C316" s="41" t="s">
        <v>488</v>
      </c>
      <c r="D316" s="118"/>
      <c r="E316" s="92" t="s">
        <v>403</v>
      </c>
      <c r="F316" s="39"/>
    </row>
    <row r="317" spans="1:6" x14ac:dyDescent="0.15">
      <c r="A317" s="77">
        <v>309</v>
      </c>
      <c r="B317" s="203"/>
      <c r="C317" s="46" t="s">
        <v>489</v>
      </c>
      <c r="D317" s="118"/>
      <c r="E317" s="103" t="s">
        <v>403</v>
      </c>
      <c r="F317" s="42"/>
    </row>
    <row r="318" spans="1:6" x14ac:dyDescent="0.15">
      <c r="A318" s="76">
        <v>310</v>
      </c>
      <c r="B318" s="202" t="s">
        <v>332</v>
      </c>
      <c r="C318" s="43" t="s">
        <v>422</v>
      </c>
      <c r="D318" s="119"/>
      <c r="E318" s="105" t="s">
        <v>410</v>
      </c>
      <c r="F318" s="95" t="s">
        <v>577</v>
      </c>
    </row>
    <row r="319" spans="1:6" x14ac:dyDescent="0.15">
      <c r="A319" s="77">
        <v>311</v>
      </c>
      <c r="B319" s="203"/>
      <c r="C319" s="44" t="s">
        <v>333</v>
      </c>
      <c r="D319" s="117"/>
      <c r="E319" s="103" t="s">
        <v>403</v>
      </c>
      <c r="F319" s="99" t="s">
        <v>604</v>
      </c>
    </row>
    <row r="320" spans="1:6" x14ac:dyDescent="0.15">
      <c r="A320" s="76">
        <v>312</v>
      </c>
      <c r="B320" s="83" t="s">
        <v>334</v>
      </c>
      <c r="C320" s="43" t="s">
        <v>225</v>
      </c>
      <c r="D320" s="119"/>
      <c r="E320" s="105" t="s">
        <v>225</v>
      </c>
      <c r="F320" s="109" t="s">
        <v>587</v>
      </c>
    </row>
    <row r="321" spans="1:6" x14ac:dyDescent="0.15">
      <c r="A321" s="79">
        <v>313</v>
      </c>
      <c r="B321" s="204" t="s">
        <v>335</v>
      </c>
      <c r="C321" s="40" t="s">
        <v>506</v>
      </c>
      <c r="D321" s="118"/>
      <c r="E321" s="92" t="s">
        <v>225</v>
      </c>
      <c r="F321" s="39"/>
    </row>
    <row r="322" spans="1:6" x14ac:dyDescent="0.15">
      <c r="A322" s="79">
        <v>314</v>
      </c>
      <c r="B322" s="202"/>
      <c r="C322" s="40" t="s">
        <v>507</v>
      </c>
      <c r="D322" s="118"/>
      <c r="E322" s="92" t="s">
        <v>225</v>
      </c>
      <c r="F322" s="39"/>
    </row>
    <row r="323" spans="1:6" x14ac:dyDescent="0.15">
      <c r="A323" s="79">
        <v>315</v>
      </c>
      <c r="B323" s="202"/>
      <c r="C323" s="40" t="s">
        <v>508</v>
      </c>
      <c r="D323" s="118"/>
      <c r="E323" s="92" t="s">
        <v>225</v>
      </c>
      <c r="F323" s="39"/>
    </row>
    <row r="324" spans="1:6" x14ac:dyDescent="0.15">
      <c r="A324" s="79">
        <v>316</v>
      </c>
      <c r="B324" s="202"/>
      <c r="C324" s="40" t="s">
        <v>509</v>
      </c>
      <c r="D324" s="118"/>
      <c r="E324" s="92" t="s">
        <v>225</v>
      </c>
      <c r="F324" s="39"/>
    </row>
    <row r="325" spans="1:6" x14ac:dyDescent="0.15">
      <c r="A325" s="79">
        <v>317</v>
      </c>
      <c r="B325" s="202"/>
      <c r="C325" s="40" t="s">
        <v>336</v>
      </c>
      <c r="D325" s="118"/>
      <c r="E325" s="92" t="s">
        <v>225</v>
      </c>
      <c r="F325" s="39"/>
    </row>
    <row r="326" spans="1:6" x14ac:dyDescent="0.15">
      <c r="A326" s="77">
        <v>318</v>
      </c>
      <c r="B326" s="203"/>
      <c r="C326" s="44" t="s">
        <v>337</v>
      </c>
      <c r="D326" s="117"/>
      <c r="E326" s="103" t="s">
        <v>403</v>
      </c>
      <c r="F326" s="42" t="s">
        <v>418</v>
      </c>
    </row>
    <row r="327" spans="1:6" x14ac:dyDescent="0.15">
      <c r="A327" s="76">
        <v>319</v>
      </c>
      <c r="B327" s="83" t="s">
        <v>338</v>
      </c>
      <c r="C327" s="43" t="s">
        <v>225</v>
      </c>
      <c r="D327" s="119"/>
      <c r="E327" s="105" t="s">
        <v>225</v>
      </c>
      <c r="F327" s="95"/>
    </row>
    <row r="328" spans="1:6" x14ac:dyDescent="0.15">
      <c r="A328" s="79">
        <v>320</v>
      </c>
      <c r="B328" s="204" t="s">
        <v>339</v>
      </c>
      <c r="C328" s="40" t="s">
        <v>399</v>
      </c>
      <c r="D328" s="118"/>
      <c r="E328" s="92" t="s">
        <v>403</v>
      </c>
      <c r="F328" s="207" t="s">
        <v>636</v>
      </c>
    </row>
    <row r="329" spans="1:6" ht="14.25" customHeight="1" x14ac:dyDescent="0.15">
      <c r="A329" s="79">
        <v>321</v>
      </c>
      <c r="B329" s="202"/>
      <c r="C329" s="40" t="s">
        <v>490</v>
      </c>
      <c r="D329" s="118"/>
      <c r="E329" s="92" t="s">
        <v>403</v>
      </c>
      <c r="F329" s="183"/>
    </row>
    <row r="330" spans="1:6" ht="14.25" customHeight="1" x14ac:dyDescent="0.15">
      <c r="A330" s="79">
        <v>322</v>
      </c>
      <c r="B330" s="202"/>
      <c r="C330" s="40" t="s">
        <v>340</v>
      </c>
      <c r="D330" s="118"/>
      <c r="E330" s="92" t="s">
        <v>403</v>
      </c>
      <c r="F330" s="183"/>
    </row>
    <row r="331" spans="1:6" ht="14.25" customHeight="1" x14ac:dyDescent="0.15">
      <c r="A331" s="79">
        <v>323</v>
      </c>
      <c r="B331" s="202"/>
      <c r="C331" s="40" t="s">
        <v>491</v>
      </c>
      <c r="D331" s="118"/>
      <c r="E331" s="92" t="s">
        <v>403</v>
      </c>
      <c r="F331" s="183"/>
    </row>
    <row r="332" spans="1:6" ht="14.25" customHeight="1" x14ac:dyDescent="0.15">
      <c r="A332" s="79">
        <v>324</v>
      </c>
      <c r="B332" s="202"/>
      <c r="C332" s="40" t="s">
        <v>341</v>
      </c>
      <c r="D332" s="118"/>
      <c r="E332" s="92" t="s">
        <v>403</v>
      </c>
      <c r="F332" s="183"/>
    </row>
    <row r="333" spans="1:6" ht="14.25" customHeight="1" x14ac:dyDescent="0.15">
      <c r="A333" s="79">
        <v>325</v>
      </c>
      <c r="B333" s="202"/>
      <c r="C333" s="40" t="s">
        <v>492</v>
      </c>
      <c r="D333" s="118"/>
      <c r="E333" s="92" t="s">
        <v>403</v>
      </c>
      <c r="F333" s="185"/>
    </row>
    <row r="334" spans="1:6" x14ac:dyDescent="0.15">
      <c r="A334" s="77">
        <v>326</v>
      </c>
      <c r="B334" s="203"/>
      <c r="C334" s="44" t="s">
        <v>342</v>
      </c>
      <c r="D334" s="118"/>
      <c r="E334" s="103" t="s">
        <v>403</v>
      </c>
      <c r="F334" s="42" t="s">
        <v>423</v>
      </c>
    </row>
    <row r="335" spans="1:6" x14ac:dyDescent="0.15">
      <c r="A335" s="77">
        <v>327</v>
      </c>
      <c r="B335" s="74" t="s">
        <v>352</v>
      </c>
      <c r="C335" s="47" t="s">
        <v>225</v>
      </c>
      <c r="D335" s="115"/>
      <c r="E335" s="101" t="s">
        <v>225</v>
      </c>
      <c r="F335" s="48"/>
    </row>
    <row r="336" spans="1:6" x14ac:dyDescent="0.15">
      <c r="A336" s="76">
        <v>328</v>
      </c>
      <c r="B336" s="83" t="s">
        <v>343</v>
      </c>
      <c r="C336" s="43" t="s">
        <v>225</v>
      </c>
      <c r="D336" s="119"/>
      <c r="E336" s="105" t="s">
        <v>225</v>
      </c>
      <c r="F336" s="95"/>
    </row>
    <row r="337" spans="1:6" x14ac:dyDescent="0.15">
      <c r="A337" s="79">
        <v>329</v>
      </c>
      <c r="B337" s="204" t="s">
        <v>344</v>
      </c>
      <c r="C337" s="40" t="s">
        <v>510</v>
      </c>
      <c r="D337" s="118"/>
      <c r="E337" s="92" t="s">
        <v>225</v>
      </c>
      <c r="F337" s="39"/>
    </row>
    <row r="338" spans="1:6" x14ac:dyDescent="0.15">
      <c r="A338" s="79">
        <v>330</v>
      </c>
      <c r="B338" s="202"/>
      <c r="C338" s="40" t="s">
        <v>345</v>
      </c>
      <c r="D338" s="118"/>
      <c r="E338" s="92" t="s">
        <v>225</v>
      </c>
      <c r="F338" s="39"/>
    </row>
    <row r="339" spans="1:6" x14ac:dyDescent="0.15">
      <c r="A339" s="79">
        <v>331</v>
      </c>
      <c r="B339" s="202"/>
      <c r="C339" s="40" t="s">
        <v>346</v>
      </c>
      <c r="D339" s="118"/>
      <c r="E339" s="92" t="s">
        <v>225</v>
      </c>
      <c r="F339" s="39"/>
    </row>
    <row r="340" spans="1:6" x14ac:dyDescent="0.15">
      <c r="A340" s="79">
        <v>332</v>
      </c>
      <c r="B340" s="202"/>
      <c r="C340" s="40" t="s">
        <v>347</v>
      </c>
      <c r="D340" s="118"/>
      <c r="E340" s="92" t="s">
        <v>225</v>
      </c>
      <c r="F340" s="39"/>
    </row>
    <row r="341" spans="1:6" x14ac:dyDescent="0.15">
      <c r="A341" s="77">
        <v>333</v>
      </c>
      <c r="B341" s="203"/>
      <c r="C341" s="44" t="s">
        <v>337</v>
      </c>
      <c r="D341" s="117"/>
      <c r="E341" s="103" t="s">
        <v>403</v>
      </c>
      <c r="F341" s="42" t="s">
        <v>418</v>
      </c>
    </row>
    <row r="342" spans="1:6" x14ac:dyDescent="0.15">
      <c r="A342" s="76">
        <v>334</v>
      </c>
      <c r="B342" s="83" t="s">
        <v>348</v>
      </c>
      <c r="C342" s="43" t="s">
        <v>225</v>
      </c>
      <c r="D342" s="119"/>
      <c r="E342" s="105" t="s">
        <v>225</v>
      </c>
      <c r="F342" s="95"/>
    </row>
    <row r="343" spans="1:6" x14ac:dyDescent="0.15">
      <c r="A343" s="79">
        <v>335</v>
      </c>
      <c r="B343" s="204" t="s">
        <v>349</v>
      </c>
      <c r="C343" s="40" t="s">
        <v>350</v>
      </c>
      <c r="D343" s="118"/>
      <c r="E343" s="92" t="s">
        <v>225</v>
      </c>
      <c r="F343" s="39"/>
    </row>
    <row r="344" spans="1:6" x14ac:dyDescent="0.15">
      <c r="A344" s="79">
        <v>336</v>
      </c>
      <c r="B344" s="202"/>
      <c r="C344" s="40" t="s">
        <v>351</v>
      </c>
      <c r="D344" s="118"/>
      <c r="E344" s="92" t="s">
        <v>225</v>
      </c>
      <c r="F344" s="39"/>
    </row>
    <row r="345" spans="1:6" x14ac:dyDescent="0.15">
      <c r="A345" s="77">
        <v>337</v>
      </c>
      <c r="B345" s="203"/>
      <c r="C345" s="44" t="s">
        <v>227</v>
      </c>
      <c r="D345" s="117"/>
      <c r="E345" s="103" t="s">
        <v>403</v>
      </c>
      <c r="F345" s="42" t="s">
        <v>418</v>
      </c>
    </row>
    <row r="346" spans="1:6" x14ac:dyDescent="0.15">
      <c r="A346" s="76">
        <v>338</v>
      </c>
      <c r="B346" s="83" t="s">
        <v>353</v>
      </c>
      <c r="C346" s="43" t="s">
        <v>225</v>
      </c>
      <c r="D346" s="119"/>
      <c r="E346" s="105" t="s">
        <v>225</v>
      </c>
      <c r="F346" s="95"/>
    </row>
    <row r="347" spans="1:6" x14ac:dyDescent="0.15">
      <c r="A347" s="79">
        <v>339</v>
      </c>
      <c r="B347" s="204" t="s">
        <v>427</v>
      </c>
      <c r="C347" s="40" t="s">
        <v>354</v>
      </c>
      <c r="D347" s="118"/>
      <c r="E347" s="92" t="s">
        <v>403</v>
      </c>
      <c r="F347" s="196" t="s">
        <v>428</v>
      </c>
    </row>
    <row r="348" spans="1:6" x14ac:dyDescent="0.15">
      <c r="A348" s="79">
        <v>340</v>
      </c>
      <c r="B348" s="205"/>
      <c r="C348" s="40" t="s">
        <v>355</v>
      </c>
      <c r="D348" s="118"/>
      <c r="E348" s="92" t="s">
        <v>403</v>
      </c>
      <c r="F348" s="185"/>
    </row>
    <row r="349" spans="1:6" x14ac:dyDescent="0.15">
      <c r="A349" s="79">
        <v>341</v>
      </c>
      <c r="B349" s="88" t="s">
        <v>370</v>
      </c>
      <c r="C349" s="40" t="s">
        <v>225</v>
      </c>
      <c r="D349" s="118"/>
      <c r="E349" s="92" t="s">
        <v>225</v>
      </c>
      <c r="F349" s="39"/>
    </row>
    <row r="350" spans="1:6" x14ac:dyDescent="0.15">
      <c r="A350" s="79">
        <v>342</v>
      </c>
      <c r="B350" s="204" t="s">
        <v>356</v>
      </c>
      <c r="C350" s="40" t="s">
        <v>357</v>
      </c>
      <c r="D350" s="118"/>
      <c r="E350" s="92" t="s">
        <v>225</v>
      </c>
      <c r="F350" s="39"/>
    </row>
    <row r="351" spans="1:6" x14ac:dyDescent="0.15">
      <c r="A351" s="79">
        <v>343</v>
      </c>
      <c r="B351" s="202"/>
      <c r="C351" s="40" t="s">
        <v>358</v>
      </c>
      <c r="D351" s="118"/>
      <c r="E351" s="92" t="s">
        <v>225</v>
      </c>
      <c r="F351" s="39"/>
    </row>
    <row r="352" spans="1:6" x14ac:dyDescent="0.15">
      <c r="A352" s="77">
        <v>344</v>
      </c>
      <c r="B352" s="203"/>
      <c r="C352" s="44" t="s">
        <v>359</v>
      </c>
      <c r="D352" s="117"/>
      <c r="E352" s="103" t="s">
        <v>403</v>
      </c>
      <c r="F352" s="42" t="s">
        <v>418</v>
      </c>
    </row>
    <row r="353" spans="1:6" x14ac:dyDescent="0.15">
      <c r="A353" s="76">
        <v>345</v>
      </c>
      <c r="B353" s="202" t="s">
        <v>360</v>
      </c>
      <c r="C353" s="43" t="s">
        <v>361</v>
      </c>
      <c r="D353" s="119"/>
      <c r="E353" s="105" t="s">
        <v>403</v>
      </c>
      <c r="F353" s="198" t="s">
        <v>588</v>
      </c>
    </row>
    <row r="354" spans="1:6" x14ac:dyDescent="0.15">
      <c r="A354" s="79">
        <v>346</v>
      </c>
      <c r="B354" s="202"/>
      <c r="C354" s="40" t="s">
        <v>93</v>
      </c>
      <c r="D354" s="118"/>
      <c r="E354" s="92" t="s">
        <v>403</v>
      </c>
      <c r="F354" s="198"/>
    </row>
    <row r="355" spans="1:6" x14ac:dyDescent="0.15">
      <c r="A355" s="79">
        <v>347</v>
      </c>
      <c r="B355" s="202"/>
      <c r="C355" s="40" t="s">
        <v>94</v>
      </c>
      <c r="D355" s="118"/>
      <c r="E355" s="92" t="s">
        <v>403</v>
      </c>
      <c r="F355" s="198"/>
    </row>
    <row r="356" spans="1:6" ht="24.75" thickBot="1" x14ac:dyDescent="0.2">
      <c r="A356" s="139">
        <v>348</v>
      </c>
      <c r="B356" s="206"/>
      <c r="C356" s="89" t="s">
        <v>424</v>
      </c>
      <c r="D356" s="128"/>
      <c r="E356" s="103" t="s">
        <v>403</v>
      </c>
      <c r="F356" s="199"/>
    </row>
  </sheetData>
  <sheetProtection selectLockedCells="1" selectUnlockedCells="1"/>
  <mergeCells count="89">
    <mergeCell ref="E188:F193"/>
    <mergeCell ref="E183:F183"/>
    <mergeCell ref="E178:F178"/>
    <mergeCell ref="E173:F173"/>
    <mergeCell ref="F225:F226"/>
    <mergeCell ref="F214:F219"/>
    <mergeCell ref="E220:F220"/>
    <mergeCell ref="F209:F211"/>
    <mergeCell ref="F196:F202"/>
    <mergeCell ref="F164:F167"/>
    <mergeCell ref="F169:F172"/>
    <mergeCell ref="F174:F177"/>
    <mergeCell ref="F179:F182"/>
    <mergeCell ref="F184:F187"/>
    <mergeCell ref="E168:F168"/>
    <mergeCell ref="F67:F68"/>
    <mergeCell ref="F149:F152"/>
    <mergeCell ref="F154:F157"/>
    <mergeCell ref="F159:F162"/>
    <mergeCell ref="F129:F133"/>
    <mergeCell ref="F145:F148"/>
    <mergeCell ref="F109:F113"/>
    <mergeCell ref="F116:F120"/>
    <mergeCell ref="F123:F126"/>
    <mergeCell ref="F14:F15"/>
    <mergeCell ref="F25:F26"/>
    <mergeCell ref="F32:F39"/>
    <mergeCell ref="F70:F93"/>
    <mergeCell ref="E269:F271"/>
    <mergeCell ref="E163:F163"/>
    <mergeCell ref="E158:F158"/>
    <mergeCell ref="E153:F153"/>
    <mergeCell ref="E94:F97"/>
    <mergeCell ref="E136:F141"/>
    <mergeCell ref="E134:F134"/>
    <mergeCell ref="E127:F127"/>
    <mergeCell ref="E121:F121"/>
    <mergeCell ref="E114:F114"/>
    <mergeCell ref="E107:F107"/>
    <mergeCell ref="F102:F106"/>
    <mergeCell ref="B56:B64"/>
    <mergeCell ref="B65:B69"/>
    <mergeCell ref="B70:B97"/>
    <mergeCell ref="B99:B100"/>
    <mergeCell ref="B12:B15"/>
    <mergeCell ref="B18:B22"/>
    <mergeCell ref="B23:B29"/>
    <mergeCell ref="B32:B40"/>
    <mergeCell ref="B41:B45"/>
    <mergeCell ref="B101:B142"/>
    <mergeCell ref="B30:B31"/>
    <mergeCell ref="B143:B144"/>
    <mergeCell ref="B258:B277"/>
    <mergeCell ref="B194:B203"/>
    <mergeCell ref="B204:B205"/>
    <mergeCell ref="B206:B208"/>
    <mergeCell ref="B209:B213"/>
    <mergeCell ref="B214:B219"/>
    <mergeCell ref="B220:B222"/>
    <mergeCell ref="B223:B228"/>
    <mergeCell ref="B229:B230"/>
    <mergeCell ref="B231:B233"/>
    <mergeCell ref="B234:B238"/>
    <mergeCell ref="B240:B257"/>
    <mergeCell ref="B47:B55"/>
    <mergeCell ref="F353:F356"/>
    <mergeCell ref="E312:F314"/>
    <mergeCell ref="F347:F348"/>
    <mergeCell ref="B278:B297"/>
    <mergeCell ref="B298:B317"/>
    <mergeCell ref="B318:B319"/>
    <mergeCell ref="B321:B326"/>
    <mergeCell ref="B328:B334"/>
    <mergeCell ref="B343:B345"/>
    <mergeCell ref="B347:B348"/>
    <mergeCell ref="B350:B352"/>
    <mergeCell ref="B353:B356"/>
    <mergeCell ref="B337:B341"/>
    <mergeCell ref="F328:F333"/>
    <mergeCell ref="F234:F238"/>
    <mergeCell ref="F240:F242"/>
    <mergeCell ref="E289:F291"/>
    <mergeCell ref="E292:F294"/>
    <mergeCell ref="E309:F311"/>
    <mergeCell ref="F243:F257"/>
    <mergeCell ref="F258:F268"/>
    <mergeCell ref="F272:F277"/>
    <mergeCell ref="F278:F288"/>
    <mergeCell ref="F298:F308"/>
  </mergeCells>
  <phoneticPr fontId="2"/>
  <conditionalFormatting sqref="D335 D309:D311 D234 D289:D291 D198:D202 D221:D227 D18 D269:D271 D342 D204:D206 D236:D237 D209:D211">
    <cfRule type="containsBlanks" dxfId="105" priority="135">
      <formula>LEN(TRIM(D18))=0</formula>
    </cfRule>
  </conditionalFormatting>
  <conditionalFormatting sqref="D46 D30 D10:D17">
    <cfRule type="containsBlanks" dxfId="104" priority="134">
      <formula>LEN(TRIM(D10))=0</formula>
    </cfRule>
  </conditionalFormatting>
  <conditionalFormatting sqref="D336 D327 D229 D98 D194:D197 D278:D288 D23 D239:D268 D298:D308 D318:D320 D346 D353:D355 D25:D29">
    <cfRule type="containsBlanks" dxfId="103" priority="129">
      <formula>LEN(TRIM(D23))=0</formula>
    </cfRule>
  </conditionalFormatting>
  <conditionalFormatting sqref="F24">
    <cfRule type="expression" dxfId="102" priority="125">
      <formula>AND($D23="その他",$D24="")</formula>
    </cfRule>
  </conditionalFormatting>
  <conditionalFormatting sqref="D19:D21">
    <cfRule type="expression" dxfId="101" priority="118">
      <formula>AND($D$18="有",$D19="")</formula>
    </cfRule>
  </conditionalFormatting>
  <conditionalFormatting sqref="D31 D40">
    <cfRule type="expression" dxfId="100" priority="117">
      <formula>AND($D$30="有",$D31="")</formula>
    </cfRule>
  </conditionalFormatting>
  <conditionalFormatting sqref="D47:D54 D56:D63">
    <cfRule type="expression" dxfId="99" priority="116">
      <formula>AND($D$46="委託",$D47="")</formula>
    </cfRule>
  </conditionalFormatting>
  <conditionalFormatting sqref="D321:D325">
    <cfRule type="expression" dxfId="98" priority="114">
      <formula>AND($D$320="有",$D321="")</formula>
    </cfRule>
  </conditionalFormatting>
  <conditionalFormatting sqref="D328:D333">
    <cfRule type="expression" dxfId="97" priority="113">
      <formula>AND($D$327="有",$D328="")</formula>
    </cfRule>
  </conditionalFormatting>
  <conditionalFormatting sqref="D337:D340">
    <cfRule type="expression" dxfId="96" priority="112">
      <formula>AND($D$336="有",$D337="")</formula>
    </cfRule>
  </conditionalFormatting>
  <conditionalFormatting sqref="D343:D344">
    <cfRule type="expression" dxfId="95" priority="111">
      <formula>AND($D$342="有",$D343="")</formula>
    </cfRule>
  </conditionalFormatting>
  <conditionalFormatting sqref="D347:D351">
    <cfRule type="expression" dxfId="94" priority="110">
      <formula>AND($D$346="有",$D347="")</formula>
    </cfRule>
  </conditionalFormatting>
  <conditionalFormatting sqref="D143">
    <cfRule type="containsBlanks" dxfId="93" priority="108">
      <formula>LEN(TRIM(D143))=0</formula>
    </cfRule>
  </conditionalFormatting>
  <conditionalFormatting sqref="D32:D38">
    <cfRule type="expression" dxfId="92" priority="105">
      <formula>AND($D$30="有",$D32="")</formula>
    </cfRule>
  </conditionalFormatting>
  <conditionalFormatting sqref="D41:D44">
    <cfRule type="expression" dxfId="91" priority="104">
      <formula>AND($D$30="有",$D41="")</formula>
    </cfRule>
  </conditionalFormatting>
  <conditionalFormatting sqref="D238">
    <cfRule type="expression" dxfId="90" priority="101">
      <formula>AND(OR($D$236="有",$D237="有"),$D$238="")</formula>
    </cfRule>
  </conditionalFormatting>
  <conditionalFormatting sqref="D39">
    <cfRule type="expression" dxfId="89" priority="100">
      <formula>AND($D$30="有",$D$39="")</formula>
    </cfRule>
  </conditionalFormatting>
  <conditionalFormatting sqref="D67">
    <cfRule type="expression" dxfId="88" priority="99">
      <formula>AND($D$66="管理栄養士",$D$67="")</formula>
    </cfRule>
  </conditionalFormatting>
  <conditionalFormatting sqref="D68">
    <cfRule type="expression" dxfId="87" priority="98">
      <formula>AND($D$66="栄養士",$D$68="")</formula>
    </cfRule>
  </conditionalFormatting>
  <conditionalFormatting sqref="D341">
    <cfRule type="expression" dxfId="86" priority="139">
      <formula>AND($D$336="有",$D$341="")</formula>
    </cfRule>
  </conditionalFormatting>
  <conditionalFormatting sqref="D345">
    <cfRule type="expression" dxfId="85" priority="140">
      <formula>AND($D$342="有",$D$345="")</formula>
    </cfRule>
  </conditionalFormatting>
  <conditionalFormatting sqref="D352">
    <cfRule type="expression" dxfId="84" priority="141">
      <formula>AND($D$346="有",$D$352="")</formula>
    </cfRule>
  </conditionalFormatting>
  <conditionalFormatting sqref="D356">
    <cfRule type="containsBlanks" dxfId="83" priority="142">
      <formula>LEN(TRIM(D356))=0</formula>
    </cfRule>
  </conditionalFormatting>
  <conditionalFormatting sqref="D326">
    <cfRule type="expression" dxfId="82" priority="138">
      <formula>AND($D$320="有",$D$326="")</formula>
    </cfRule>
  </conditionalFormatting>
  <conditionalFormatting sqref="D22">
    <cfRule type="expression" dxfId="81" priority="91">
      <formula>AND($D$18="有",$D$22="")</formula>
    </cfRule>
  </conditionalFormatting>
  <conditionalFormatting sqref="D45">
    <cfRule type="expression" dxfId="80" priority="90">
      <formula>AND($D$41="有",$D$45="")</formula>
    </cfRule>
  </conditionalFormatting>
  <conditionalFormatting sqref="D64">
    <cfRule type="expression" dxfId="79" priority="89">
      <formula>AND($D$46="委託",$D$64="")</formula>
    </cfRule>
  </conditionalFormatting>
  <conditionalFormatting sqref="D70:D93">
    <cfRule type="containsBlanks" dxfId="78" priority="88">
      <formula>LEN(TRIM(D70))=0</formula>
    </cfRule>
  </conditionalFormatting>
  <conditionalFormatting sqref="D55">
    <cfRule type="expression" dxfId="77" priority="86">
      <formula>AND($D$46="委託",$D$55="")</formula>
    </cfRule>
  </conditionalFormatting>
  <conditionalFormatting sqref="D102:D105 D109:D112 D116:D119 D123:D125 D129:D132">
    <cfRule type="containsBlanks" dxfId="76" priority="143">
      <formula>LEN(TRIM(D102))=0</formula>
    </cfRule>
  </conditionalFormatting>
  <conditionalFormatting sqref="D142">
    <cfRule type="containsBlanks" dxfId="75" priority="82">
      <formula>LEN(TRIM(D142))=0</formula>
    </cfRule>
  </conditionalFormatting>
  <conditionalFormatting sqref="D203">
    <cfRule type="containsBlanks" dxfId="74" priority="81">
      <formula>LEN(TRIM(D203))=0</formula>
    </cfRule>
  </conditionalFormatting>
  <conditionalFormatting sqref="D212 D214 D216 D218">
    <cfRule type="containsBlanks" dxfId="73" priority="80">
      <formula>LEN(TRIM(D212))=0</formula>
    </cfRule>
  </conditionalFormatting>
  <conditionalFormatting sqref="D228">
    <cfRule type="containsBlanks" dxfId="72" priority="79">
      <formula>LEN(TRIM(D228))=0</formula>
    </cfRule>
  </conditionalFormatting>
  <conditionalFormatting sqref="D233">
    <cfRule type="expression" dxfId="71" priority="78">
      <formula>AND($D$229="有",$D$233="")</formula>
    </cfRule>
  </conditionalFormatting>
  <conditionalFormatting sqref="D272:D274">
    <cfRule type="containsBlanks" dxfId="70" priority="77">
      <formula>LEN(TRIM(D272))=0</formula>
    </cfRule>
  </conditionalFormatting>
  <conditionalFormatting sqref="D100">
    <cfRule type="expression" dxfId="69" priority="74">
      <formula>AND($D$98="有",$D$100="")</formula>
    </cfRule>
  </conditionalFormatting>
  <conditionalFormatting sqref="D99">
    <cfRule type="expression" dxfId="68" priority="73">
      <formula>AND($D$98="有",$D$99="")</formula>
    </cfRule>
  </conditionalFormatting>
  <conditionalFormatting sqref="D101">
    <cfRule type="containsBlanks" dxfId="67" priority="72">
      <formula>LEN(TRIM(D101))=0</formula>
    </cfRule>
  </conditionalFormatting>
  <conditionalFormatting sqref="D334">
    <cfRule type="expression" dxfId="66" priority="69">
      <formula>AND($D$327="有",$D$334="")</formula>
    </cfRule>
  </conditionalFormatting>
  <conditionalFormatting sqref="D66">
    <cfRule type="expression" dxfId="65" priority="68">
      <formula>OR($D$66="管理栄養士",$D$66="栄養士")</formula>
    </cfRule>
    <cfRule type="expression" dxfId="64" priority="137">
      <formula>ISTEXT($D$65)</formula>
    </cfRule>
  </conditionalFormatting>
  <conditionalFormatting sqref="D65">
    <cfRule type="containsBlanks" dxfId="63" priority="67">
      <formula>LEN(TRIM(D65))=0</formula>
    </cfRule>
  </conditionalFormatting>
  <conditionalFormatting sqref="D69">
    <cfRule type="expression" dxfId="62" priority="66">
      <formula>AND(OR($D$66="管理栄養士",$D$66="栄養士"),$D$69="")</formula>
    </cfRule>
  </conditionalFormatting>
  <conditionalFormatting sqref="D24">
    <cfRule type="expression" dxfId="61" priority="65">
      <formula>AND($D$23="その他",$D$24="")</formula>
    </cfRule>
  </conditionalFormatting>
  <conditionalFormatting sqref="D106">
    <cfRule type="expression" dxfId="60" priority="63">
      <formula>AND(ISTEXT($D$101),$D$106="")</formula>
    </cfRule>
  </conditionalFormatting>
  <conditionalFormatting sqref="D108">
    <cfRule type="containsBlanks" dxfId="59" priority="62">
      <formula>LEN(TRIM(D108))=0</formula>
    </cfRule>
  </conditionalFormatting>
  <conditionalFormatting sqref="D115">
    <cfRule type="containsBlanks" dxfId="58" priority="61">
      <formula>LEN(TRIM(D115))=0</formula>
    </cfRule>
  </conditionalFormatting>
  <conditionalFormatting sqref="D113">
    <cfRule type="expression" dxfId="57" priority="60">
      <formula>AND(ISTEXT($D$101),$D$113="")</formula>
    </cfRule>
  </conditionalFormatting>
  <conditionalFormatting sqref="D120">
    <cfRule type="expression" dxfId="56" priority="59">
      <formula>AND(ISTEXT($D$101),$D$120="")</formula>
    </cfRule>
  </conditionalFormatting>
  <conditionalFormatting sqref="D126">
    <cfRule type="expression" dxfId="55" priority="58">
      <formula>AND(ISTEXT($D$101),$D$126="")</formula>
    </cfRule>
  </conditionalFormatting>
  <conditionalFormatting sqref="D133">
    <cfRule type="expression" dxfId="54" priority="57">
      <formula>AND(ISTEXT($D$101),$D$133="")</formula>
    </cfRule>
  </conditionalFormatting>
  <conditionalFormatting sqref="D135">
    <cfRule type="expression" dxfId="53" priority="145">
      <formula>AND(OR($D$129&gt;=1,$D$130&gt;=1,$D$131&gt;=1,$D$132&gt;=1,$D$133&gt;=1),$D$135="")</formula>
    </cfRule>
  </conditionalFormatting>
  <conditionalFormatting sqref="D122">
    <cfRule type="containsBlanks" dxfId="52" priority="55">
      <formula>LEN(TRIM(D122))=0</formula>
    </cfRule>
  </conditionalFormatting>
  <conditionalFormatting sqref="D128">
    <cfRule type="containsBlanks" dxfId="51" priority="54">
      <formula>LEN(TRIM(D128))=0</formula>
    </cfRule>
  </conditionalFormatting>
  <conditionalFormatting sqref="D149">
    <cfRule type="expression" dxfId="50" priority="53">
      <formula>AND(ISTEXT($D$145),D149="")</formula>
    </cfRule>
  </conditionalFormatting>
  <conditionalFormatting sqref="D154">
    <cfRule type="expression" dxfId="49" priority="52">
      <formula>AND(ISTEXT($D$145),D154="")</formula>
    </cfRule>
  </conditionalFormatting>
  <conditionalFormatting sqref="D184 D179 D174 D169 D164 D159">
    <cfRule type="expression" dxfId="48" priority="51">
      <formula>AND(ISTEXT($D$145),D159="")</formula>
    </cfRule>
  </conditionalFormatting>
  <conditionalFormatting sqref="D150">
    <cfRule type="expression" dxfId="47" priority="50">
      <formula>AND(ISTEXT($D$146),D150="")</formula>
    </cfRule>
  </conditionalFormatting>
  <conditionalFormatting sqref="D155">
    <cfRule type="expression" dxfId="46" priority="49">
      <formula>AND(ISTEXT($D$146),D155="")</formula>
    </cfRule>
  </conditionalFormatting>
  <conditionalFormatting sqref="D160">
    <cfRule type="expression" dxfId="45" priority="48">
      <formula>AND(ISTEXT($D$146),D160="")</formula>
    </cfRule>
  </conditionalFormatting>
  <conditionalFormatting sqref="D165">
    <cfRule type="expression" dxfId="44" priority="47">
      <formula>AND(ISTEXT($D$146),D165="")</formula>
    </cfRule>
  </conditionalFormatting>
  <conditionalFormatting sqref="D170">
    <cfRule type="expression" dxfId="43" priority="46">
      <formula>AND(ISTEXT($D$146),D170="")</formula>
    </cfRule>
  </conditionalFormatting>
  <conditionalFormatting sqref="D175">
    <cfRule type="expression" dxfId="42" priority="45">
      <formula>AND(ISTEXT($D$146),D175="")</formula>
    </cfRule>
  </conditionalFormatting>
  <conditionalFormatting sqref="D180">
    <cfRule type="expression" dxfId="41" priority="44">
      <formula>AND(ISTEXT($D$146),D180="")</formula>
    </cfRule>
  </conditionalFormatting>
  <conditionalFormatting sqref="D185">
    <cfRule type="expression" dxfId="40" priority="43">
      <formula>AND(ISTEXT($D$146),D185="")</formula>
    </cfRule>
  </conditionalFormatting>
  <conditionalFormatting sqref="D151">
    <cfRule type="expression" dxfId="39" priority="42">
      <formula>AND(ISTEXT($D$147),D151="")</formula>
    </cfRule>
  </conditionalFormatting>
  <conditionalFormatting sqref="D156">
    <cfRule type="expression" dxfId="38" priority="41">
      <formula>AND(ISTEXT($D$147),D156="")</formula>
    </cfRule>
  </conditionalFormatting>
  <conditionalFormatting sqref="D161">
    <cfRule type="expression" dxfId="37" priority="40">
      <formula>AND(ISTEXT($D$147),D161="")</formula>
    </cfRule>
  </conditionalFormatting>
  <conditionalFormatting sqref="D166">
    <cfRule type="expression" dxfId="36" priority="39">
      <formula>AND(ISTEXT($D$147),D166="")</formula>
    </cfRule>
  </conditionalFormatting>
  <conditionalFormatting sqref="D171">
    <cfRule type="expression" dxfId="35" priority="38">
      <formula>AND(ISTEXT($D$147),D171="")</formula>
    </cfRule>
  </conditionalFormatting>
  <conditionalFormatting sqref="D176">
    <cfRule type="expression" dxfId="34" priority="37">
      <formula>AND(ISTEXT($D$147),D176="")</formula>
    </cfRule>
  </conditionalFormatting>
  <conditionalFormatting sqref="D181">
    <cfRule type="expression" dxfId="33" priority="36">
      <formula>AND(ISTEXT($D$147),D181="")</formula>
    </cfRule>
  </conditionalFormatting>
  <conditionalFormatting sqref="D186">
    <cfRule type="expression" dxfId="32" priority="35">
      <formula>AND(ISTEXT($D$147),D186="")</formula>
    </cfRule>
  </conditionalFormatting>
  <conditionalFormatting sqref="D187">
    <cfRule type="expression" dxfId="31" priority="34">
      <formula>AND(ISTEXT($D$148),D187="")</formula>
    </cfRule>
  </conditionalFormatting>
  <conditionalFormatting sqref="D182">
    <cfRule type="expression" dxfId="30" priority="33">
      <formula>AND(ISTEXT($D$148),D182="")</formula>
    </cfRule>
  </conditionalFormatting>
  <conditionalFormatting sqref="D177">
    <cfRule type="expression" dxfId="29" priority="32">
      <formula>AND(ISTEXT($D$148),D177="")</formula>
    </cfRule>
  </conditionalFormatting>
  <conditionalFormatting sqref="D172">
    <cfRule type="expression" dxfId="28" priority="31">
      <formula>AND(ISTEXT($D$148),D172="")</formula>
    </cfRule>
  </conditionalFormatting>
  <conditionalFormatting sqref="D167">
    <cfRule type="expression" dxfId="27" priority="30">
      <formula>AND(ISTEXT($D$148),D167="")</formula>
    </cfRule>
  </conditionalFormatting>
  <conditionalFormatting sqref="D162">
    <cfRule type="expression" dxfId="26" priority="29">
      <formula>AND(ISTEXT($D$148),D162="")</formula>
    </cfRule>
  </conditionalFormatting>
  <conditionalFormatting sqref="D157">
    <cfRule type="expression" dxfId="25" priority="28">
      <formula>AND(ISTEXT($D$148),D157="")</formula>
    </cfRule>
  </conditionalFormatting>
  <conditionalFormatting sqref="D152">
    <cfRule type="expression" dxfId="24" priority="27">
      <formula>AND(ISTEXT($D$148),D152="")</formula>
    </cfRule>
  </conditionalFormatting>
  <conditionalFormatting sqref="D213">
    <cfRule type="expression" dxfId="23" priority="25">
      <formula>AND(ISTEXT($D$212),D213="")</formula>
    </cfRule>
  </conditionalFormatting>
  <conditionalFormatting sqref="D215">
    <cfRule type="expression" dxfId="22" priority="21">
      <formula>AND(ISTEXT($D$214),D215="")</formula>
    </cfRule>
  </conditionalFormatting>
  <conditionalFormatting sqref="D217">
    <cfRule type="expression" dxfId="21" priority="20">
      <formula>AND(ISTEXT($D$216),D217="")</formula>
    </cfRule>
  </conditionalFormatting>
  <conditionalFormatting sqref="D219">
    <cfRule type="expression" dxfId="20" priority="19">
      <formula>AND(ISTEXT($D$218),D219="")</formula>
    </cfRule>
  </conditionalFormatting>
  <conditionalFormatting sqref="D275">
    <cfRule type="expression" dxfId="19" priority="18">
      <formula>AND(ISTEXT($D272),D275="")</formula>
    </cfRule>
  </conditionalFormatting>
  <conditionalFormatting sqref="D276">
    <cfRule type="expression" dxfId="18" priority="17">
      <formula>AND(ISTEXT($D273),D276="")</formula>
    </cfRule>
  </conditionalFormatting>
  <conditionalFormatting sqref="D277">
    <cfRule type="expression" dxfId="17" priority="16">
      <formula>AND(ISTEXT($D274),D277="")</formula>
    </cfRule>
  </conditionalFormatting>
  <conditionalFormatting sqref="D295">
    <cfRule type="expression" dxfId="16" priority="15">
      <formula>AND(ISTEXT($D292),D295="")</formula>
    </cfRule>
  </conditionalFormatting>
  <conditionalFormatting sqref="D296">
    <cfRule type="expression" dxfId="15" priority="14">
      <formula>AND(ISTEXT($D293),D296="")</formula>
    </cfRule>
  </conditionalFormatting>
  <conditionalFormatting sqref="D297">
    <cfRule type="expression" dxfId="14" priority="13">
      <formula>AND(ISTEXT($D294),D297="")</formula>
    </cfRule>
  </conditionalFormatting>
  <conditionalFormatting sqref="D315">
    <cfRule type="expression" dxfId="13" priority="12">
      <formula>AND(ISTEXT($D312),D315="")</formula>
    </cfRule>
  </conditionalFormatting>
  <conditionalFormatting sqref="D316">
    <cfRule type="expression" dxfId="12" priority="11">
      <formula>AND(ISTEXT($D313),D316="")</formula>
    </cfRule>
  </conditionalFormatting>
  <conditionalFormatting sqref="D317">
    <cfRule type="expression" dxfId="11" priority="10">
      <formula>AND(ISTEXT($D314),D317="")</formula>
    </cfRule>
  </conditionalFormatting>
  <conditionalFormatting sqref="D235">
    <cfRule type="expression" dxfId="10" priority="9">
      <formula>AND($D$234="有",$D$235="")</formula>
    </cfRule>
  </conditionalFormatting>
  <conditionalFormatting sqref="D230">
    <cfRule type="expression" dxfId="9" priority="8">
      <formula>AND($D$229="有",$D230="")</formula>
    </cfRule>
  </conditionalFormatting>
  <conditionalFormatting sqref="D144">
    <cfRule type="expression" dxfId="8" priority="7">
      <formula>AND($D$143="有",$D$144="")</formula>
    </cfRule>
  </conditionalFormatting>
  <conditionalFormatting sqref="D145:D148">
    <cfRule type="expression" dxfId="7" priority="6">
      <formula>AND($D$143="有",$D145="")</formula>
    </cfRule>
  </conditionalFormatting>
  <conditionalFormatting sqref="D207">
    <cfRule type="expression" dxfId="6" priority="5">
      <formula>AND($D$206="有",$D207="")</formula>
    </cfRule>
  </conditionalFormatting>
  <conditionalFormatting sqref="D208">
    <cfRule type="expression" dxfId="5" priority="3">
      <formula>AND($D$206="有",$D208="")</formula>
    </cfRule>
  </conditionalFormatting>
  <conditionalFormatting sqref="D231">
    <cfRule type="expression" dxfId="4" priority="2">
      <formula>AND($D$229="有",$D231="")</formula>
    </cfRule>
  </conditionalFormatting>
  <conditionalFormatting sqref="D232">
    <cfRule type="expression" dxfId="3" priority="1">
      <formula>AND($D$229="有",$D232="")</formula>
    </cfRule>
  </conditionalFormatting>
  <dataValidations count="10">
    <dataValidation type="list" allowBlank="1" showInputMessage="1" showErrorMessage="1" sqref="D234 D41:D44 D32:D38 D29:D30 D17:D21 D143 D223:D227 D349:D351 D194:D195 D98 D229 D206:D208 D236:D237 D56:D63 D327 D346 D320:D325 D335:D340 D342:D344 D231:D232">
      <formula1>有_無</formula1>
    </dataValidation>
    <dataValidation type="list" allowBlank="1" showInputMessage="1" showErrorMessage="1" sqref="D318">
      <formula1>食材料費の単位</formula1>
    </dataValidation>
    <dataValidation type="list" allowBlank="1" showInputMessage="1" showErrorMessage="1" sqref="D66">
      <formula1>免許の種類</formula1>
    </dataValidation>
    <dataValidation type="list" allowBlank="1" showInputMessage="1" showErrorMessage="1" sqref="D69">
      <formula1>勤務形態</formula1>
    </dataValidation>
    <dataValidation type="list" allowBlank="1" showInputMessage="1" showErrorMessage="1" sqref="D46">
      <formula1>運営方式</formula1>
    </dataValidation>
    <dataValidation type="list" allowBlank="1" showInputMessage="1" showErrorMessage="1" sqref="D23">
      <formula1>部門</formula1>
    </dataValidation>
    <dataValidation type="list" allowBlank="1" showInputMessage="1" showErrorMessage="1" sqref="D10">
      <formula1>施設区分</formula1>
    </dataValidation>
    <dataValidation type="list" allowBlank="1" showInputMessage="1" showErrorMessage="1" sqref="D16">
      <formula1>"社会福祉施設,介護保険(老人保健),介護保険(老人福祉)"</formula1>
    </dataValidation>
    <dataValidation type="decimal" allowBlank="1" showInputMessage="1" showErrorMessage="1" sqref="D298:D300 D258:D260 D278:D280">
      <formula1>1</formula1>
      <formula2>3000</formula2>
    </dataValidation>
    <dataValidation type="decimal" allowBlank="1" showInputMessage="1" showErrorMessage="1" sqref="D196:D202 D213 D217 D215 D219 D275:D277 D295:D297 D315:D317">
      <formula1>0</formula1>
      <formula2>100</formula2>
    </dataValidation>
  </dataValidations>
  <pageMargins left="0.19685039370078741" right="0.19685039370078741" top="0.19685039370078741" bottom="0.19685039370078741" header="0.31496062992125984" footer="0.31496062992125984"/>
  <pageSetup paperSize="9" scale="65" fitToHeight="0" orientation="portrait" r:id="rId1"/>
  <rowBreaks count="3" manualBreakCount="3">
    <brk id="83" max="5" man="1"/>
    <brk id="173" max="5" man="1"/>
    <brk id="264"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'リスト（10号様式用）'!$K$2:$K$8</xm:f>
          </x14:formula1>
          <xm:sqref>D239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13"/>
  <sheetViews>
    <sheetView view="pageBreakPreview" zoomScaleNormal="100" zoomScaleSheetLayoutView="100" workbookViewId="0">
      <selection activeCell="CA107" sqref="CA107:CL108"/>
    </sheetView>
  </sheetViews>
  <sheetFormatPr defaultColWidth="1" defaultRowHeight="16.5" customHeight="1" x14ac:dyDescent="0.15"/>
  <cols>
    <col min="1" max="22" width="1" style="15"/>
    <col min="23" max="23" width="1" style="15" customWidth="1"/>
    <col min="24" max="41" width="1" style="15"/>
    <col min="42" max="42" width="1" style="15" customWidth="1"/>
    <col min="43" max="51" width="1" style="15"/>
    <col min="52" max="52" width="1" style="15" customWidth="1"/>
    <col min="53" max="54" width="1" style="15"/>
    <col min="55" max="55" width="1.375" style="15" customWidth="1"/>
    <col min="56" max="56" width="1.5" style="15" customWidth="1"/>
    <col min="57" max="58" width="1.25" style="15" customWidth="1"/>
    <col min="59" max="59" width="1" style="15"/>
    <col min="60" max="60" width="1.25" style="15" customWidth="1"/>
    <col min="61" max="61" width="1.5" style="15" customWidth="1"/>
    <col min="62" max="63" width="1.125" style="15" customWidth="1"/>
    <col min="64" max="65" width="1.375" style="15" customWidth="1"/>
    <col min="66" max="71" width="1" style="15"/>
    <col min="72" max="72" width="1.375" style="15" customWidth="1"/>
    <col min="73" max="77" width="1" style="15"/>
    <col min="78" max="78" width="1.25" style="15" customWidth="1"/>
    <col min="79" max="82" width="1" style="15"/>
    <col min="83" max="83" width="1.125" style="15" customWidth="1"/>
    <col min="84" max="87" width="1" style="15"/>
    <col min="88" max="88" width="1.25" style="15" customWidth="1"/>
    <col min="89" max="89" width="1.125" style="15" customWidth="1"/>
    <col min="90" max="16384" width="1" style="15"/>
  </cols>
  <sheetData>
    <row r="1" spans="1:91" s="27" customFormat="1" ht="12" x14ac:dyDescent="0.15">
      <c r="A1" s="380"/>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row>
    <row r="2" spans="1:91" s="27" customFormat="1" ht="12.75" customHeight="1" x14ac:dyDescent="0.15">
      <c r="A2" s="382" t="s">
        <v>113</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row>
    <row r="3" spans="1:91" s="27" customFormat="1" ht="12.75" customHeight="1" x14ac:dyDescent="0.15">
      <c r="A3" s="383" t="str">
        <f>IF(入力シート!$D10="特定給食施設","(①特定給食施設　2小規模特定給食施設)",IF(入力シート!$D10="小規模特定給食施設","(1特定給食施設　②小規模特定給食施設)","(1特定給食施設　2小規模特定給食施設)"))</f>
        <v>(1特定給食施設　2小規模特定給食施設)</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3"/>
      <c r="CL3" s="383"/>
      <c r="CM3" s="383"/>
    </row>
    <row r="4" spans="1:91" s="27" customFormat="1" ht="12.75" customHeight="1" x14ac:dyDescent="0.15">
      <c r="A4" s="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384" t="str">
        <f>IF(入力シート!$D11="","年　　　月　　　日",入力シート!$D11)</f>
        <v>年　　　月　　　日</v>
      </c>
      <c r="BO4" s="384"/>
      <c r="BP4" s="384"/>
      <c r="BQ4" s="384"/>
      <c r="BR4" s="384"/>
      <c r="BS4" s="384"/>
      <c r="BT4" s="384"/>
      <c r="BU4" s="384"/>
      <c r="BV4" s="384"/>
      <c r="BW4" s="384"/>
      <c r="BX4" s="384"/>
      <c r="BY4" s="384"/>
      <c r="BZ4" s="384"/>
      <c r="CA4" s="384"/>
      <c r="CB4" s="384"/>
      <c r="CC4" s="384"/>
      <c r="CD4" s="384"/>
      <c r="CE4" s="384"/>
      <c r="CF4" s="384"/>
      <c r="CG4" s="384"/>
      <c r="CH4" s="384"/>
      <c r="CI4" s="94"/>
      <c r="CJ4" s="94"/>
      <c r="CK4" s="94"/>
      <c r="CL4" s="94"/>
      <c r="CM4" s="94"/>
    </row>
    <row r="5" spans="1:91" s="27" customFormat="1" ht="12.75" customHeight="1" x14ac:dyDescent="0.15">
      <c r="A5" s="27" t="s">
        <v>529</v>
      </c>
    </row>
    <row r="6" spans="1:91" s="27" customFormat="1" ht="17.25" customHeight="1" x14ac:dyDescent="0.15">
      <c r="AC6" s="262" t="s">
        <v>4</v>
      </c>
      <c r="AD6" s="262"/>
      <c r="AE6" s="262"/>
      <c r="AF6" s="262"/>
      <c r="AG6" s="262"/>
      <c r="AH6" s="262"/>
      <c r="AI6" s="262"/>
      <c r="AJ6" s="262"/>
      <c r="AK6" s="262"/>
      <c r="AL6" s="262"/>
      <c r="AM6" s="262"/>
      <c r="AN6" s="280" t="str">
        <f>IF(入力シート!$D12="","",入力シート!D12)</f>
        <v/>
      </c>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row>
    <row r="7" spans="1:91" s="27" customFormat="1" ht="17.25" customHeight="1" x14ac:dyDescent="0.15">
      <c r="AC7" s="262" t="s">
        <v>362</v>
      </c>
      <c r="AD7" s="262"/>
      <c r="AE7" s="262"/>
      <c r="AF7" s="262"/>
      <c r="AG7" s="262"/>
      <c r="AH7" s="262"/>
      <c r="AI7" s="262"/>
      <c r="AJ7" s="262"/>
      <c r="AK7" s="262"/>
      <c r="AL7" s="262"/>
      <c r="AM7" s="262"/>
      <c r="AN7" s="280" t="str">
        <f>ASC(IF(入力シート!$D13="","",入力シート!D13))</f>
        <v/>
      </c>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row>
    <row r="8" spans="1:91" s="27" customFormat="1" ht="17.25" customHeight="1" x14ac:dyDescent="0.15">
      <c r="AC8" s="262" t="s">
        <v>363</v>
      </c>
      <c r="AD8" s="262"/>
      <c r="AE8" s="262"/>
      <c r="AF8" s="262"/>
      <c r="AG8" s="262"/>
      <c r="AH8" s="262"/>
      <c r="AI8" s="262"/>
      <c r="AJ8" s="262"/>
      <c r="AK8" s="262"/>
      <c r="AL8" s="262"/>
      <c r="AM8" s="262"/>
      <c r="AN8" s="296" t="s">
        <v>58</v>
      </c>
      <c r="AO8" s="238"/>
      <c r="AP8" s="238"/>
      <c r="AQ8" s="238"/>
      <c r="AR8" s="238"/>
      <c r="AS8" s="238"/>
      <c r="AT8" s="238" t="str">
        <f>IF(入力シート!$D14="","",入力シート!D14)</f>
        <v/>
      </c>
      <c r="AU8" s="238"/>
      <c r="AV8" s="238"/>
      <c r="AW8" s="238"/>
      <c r="AX8" s="238"/>
      <c r="AY8" s="238"/>
      <c r="AZ8" s="238"/>
      <c r="BA8" s="238"/>
      <c r="BB8" s="238"/>
      <c r="BC8" s="238"/>
      <c r="BD8" s="238"/>
      <c r="BE8" s="238"/>
      <c r="BF8" s="238"/>
      <c r="BG8" s="238"/>
      <c r="BH8" s="238"/>
      <c r="BI8" s="240" t="s">
        <v>59</v>
      </c>
      <c r="BJ8" s="240"/>
      <c r="BK8" s="240"/>
      <c r="BL8" s="240"/>
      <c r="BM8" s="238" t="str">
        <f>IF(入力シート!$D15="","",入力シート!D15)</f>
        <v/>
      </c>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9"/>
    </row>
    <row r="9" spans="1:91" s="27" customFormat="1" ht="15.75" customHeight="1" x14ac:dyDescent="0.15">
      <c r="B9" s="381" t="s">
        <v>530</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row>
    <row r="10" spans="1:91" s="27" customFormat="1" ht="11.25" customHeight="1" x14ac:dyDescent="0.15">
      <c r="A10" s="235" t="s">
        <v>95</v>
      </c>
      <c r="B10" s="236"/>
      <c r="C10" s="236"/>
      <c r="D10" s="236"/>
      <c r="E10" s="236"/>
      <c r="F10" s="236"/>
      <c r="G10" s="236"/>
      <c r="H10" s="302"/>
      <c r="I10" s="327" t="str">
        <f>IF(入力シート!$D16="社会福祉施設","①社会福祉施設 2介護保険施設(1老人保健 2老人福祉)",IF(入力シート!$D16="介護保険(老人保健)","1社会福祉施設 ②介護保険施設(①老人保健　2老人福祉)",IF(入力シート!$D16="介護保険(老人福祉)","1社会福祉施設 ②介護保険施設(1老人保健 ②老人福祉 )","1社会福祉施設 2介護保険施設(1老人保健 2老人福祉 )")))</f>
        <v>1社会福祉施設 2介護保険施設(1老人保健 2老人福祉 )</v>
      </c>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9"/>
      <c r="BB10" s="338" t="s">
        <v>212</v>
      </c>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9"/>
      <c r="CD10" s="338" t="str">
        <f>IF(入力シート!$D17="有","①有　2 無",IF(入力シート!$D17="無","1 有　②無","1 有　2 無"))</f>
        <v>1 有　2 無</v>
      </c>
      <c r="CE10" s="338"/>
      <c r="CF10" s="338"/>
      <c r="CG10" s="338"/>
      <c r="CH10" s="338"/>
      <c r="CI10" s="338"/>
      <c r="CJ10" s="338"/>
      <c r="CK10" s="338"/>
      <c r="CL10" s="338"/>
      <c r="CM10" s="339"/>
    </row>
    <row r="11" spans="1:91" s="27" customFormat="1" ht="12.75" customHeight="1" x14ac:dyDescent="0.15">
      <c r="A11" s="281"/>
      <c r="B11" s="254"/>
      <c r="C11" s="254"/>
      <c r="D11" s="254"/>
      <c r="E11" s="254"/>
      <c r="F11" s="254"/>
      <c r="G11" s="254"/>
      <c r="H11" s="256"/>
      <c r="I11" s="330"/>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2"/>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343"/>
      <c r="CD11" s="257"/>
      <c r="CE11" s="257"/>
      <c r="CF11" s="257"/>
      <c r="CG11" s="257"/>
      <c r="CH11" s="257"/>
      <c r="CI11" s="257"/>
      <c r="CJ11" s="257"/>
      <c r="CK11" s="257"/>
      <c r="CL11" s="257"/>
      <c r="CM11" s="343"/>
    </row>
    <row r="12" spans="1:91" s="2" customFormat="1" ht="16.5" customHeight="1" x14ac:dyDescent="0.15">
      <c r="A12" s="235" t="s">
        <v>114</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302"/>
      <c r="AA12" s="235" t="str">
        <f>IF(入力シート!$D19="有","①","1")</f>
        <v>1</v>
      </c>
      <c r="AB12" s="236"/>
      <c r="AC12" s="63" t="s">
        <v>115</v>
      </c>
      <c r="AD12" s="69"/>
      <c r="AE12" s="69"/>
      <c r="AF12" s="69"/>
      <c r="AG12" s="69"/>
      <c r="AH12" s="69"/>
      <c r="AI12" s="69"/>
      <c r="AJ12" s="69"/>
      <c r="AK12" s="69"/>
      <c r="AL12" s="69"/>
      <c r="AM12" s="69"/>
      <c r="AN12" s="69"/>
      <c r="AO12" s="69"/>
      <c r="AP12" s="69"/>
      <c r="AQ12" s="69"/>
      <c r="AR12" s="63"/>
      <c r="AS12" s="69"/>
      <c r="AT12" s="69"/>
      <c r="AU12" s="69"/>
      <c r="AV12" s="69"/>
      <c r="AW12" s="69"/>
      <c r="AX12" s="69"/>
      <c r="AY12" s="69"/>
      <c r="AZ12" s="69"/>
      <c r="BA12" s="69"/>
      <c r="BB12" s="69"/>
      <c r="BC12" s="69"/>
      <c r="BD12" s="69"/>
      <c r="BE12" s="69"/>
      <c r="BF12" s="69"/>
      <c r="BG12" s="69"/>
      <c r="BH12" s="69"/>
      <c r="BI12" s="63"/>
      <c r="BJ12" s="69"/>
      <c r="BK12" s="69"/>
      <c r="BL12" s="69"/>
      <c r="BM12" s="69"/>
      <c r="BN12" s="69"/>
      <c r="BO12" s="69"/>
      <c r="BP12" s="69"/>
      <c r="BQ12" s="69"/>
      <c r="BR12" s="69"/>
      <c r="BS12" s="69"/>
      <c r="BT12" s="69"/>
      <c r="BU12" s="69"/>
      <c r="BV12" s="69"/>
      <c r="BW12" s="69"/>
      <c r="BX12" s="69"/>
      <c r="BY12" s="69"/>
      <c r="BZ12" s="69"/>
      <c r="CA12" s="69"/>
      <c r="CB12" s="69"/>
      <c r="CC12" s="63"/>
      <c r="CD12" s="69"/>
      <c r="CE12" s="69"/>
      <c r="CF12" s="69"/>
      <c r="CG12" s="69"/>
      <c r="CH12" s="69"/>
      <c r="CI12" s="69"/>
      <c r="CJ12" s="69"/>
      <c r="CK12" s="69"/>
      <c r="CL12" s="69"/>
      <c r="CM12" s="1"/>
    </row>
    <row r="13" spans="1:91" s="27" customFormat="1" ht="16.5" customHeight="1" x14ac:dyDescent="0.15">
      <c r="A13" s="281" t="str">
        <f>IF(入力シート!$D18="有","①有　　　2 無",IF(入力シート!$D18="無","1 有　　　②無","1 有　　　2 無"))</f>
        <v>1 有　　　2 無</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6"/>
      <c r="AA13" s="281" t="str">
        <f>IF(入力シート!$D20="有","②","2")</f>
        <v>2</v>
      </c>
      <c r="AB13" s="254"/>
      <c r="AC13" s="257" t="s">
        <v>116</v>
      </c>
      <c r="AD13" s="257"/>
      <c r="AE13" s="257"/>
      <c r="AF13" s="257"/>
      <c r="AG13" s="257"/>
      <c r="AH13" s="257"/>
      <c r="AI13" s="257"/>
      <c r="AJ13" s="257"/>
      <c r="AK13" s="257"/>
      <c r="AL13" s="257"/>
      <c r="AM13" s="257"/>
      <c r="AN13" s="257"/>
      <c r="AO13" s="257"/>
      <c r="AP13" s="257"/>
      <c r="AQ13" s="257"/>
      <c r="AR13" s="257"/>
      <c r="AS13" s="257"/>
      <c r="AT13" s="257"/>
      <c r="AU13" s="257"/>
      <c r="AV13" s="257"/>
      <c r="AW13" s="257"/>
      <c r="AX13" s="254" t="str">
        <f>IF(入力シート!$D21="有","③","3")</f>
        <v>3</v>
      </c>
      <c r="AY13" s="254"/>
      <c r="AZ13" s="254" t="s">
        <v>117</v>
      </c>
      <c r="BA13" s="254"/>
      <c r="BB13" s="254"/>
      <c r="BC13" s="254"/>
      <c r="BD13" s="254"/>
      <c r="BE13" s="254"/>
      <c r="BF13" s="254"/>
      <c r="BG13" s="254"/>
      <c r="BH13" s="254"/>
      <c r="BI13" s="254"/>
      <c r="BJ13" s="254"/>
      <c r="BK13" s="254"/>
      <c r="BL13" s="254"/>
      <c r="BM13" s="254"/>
      <c r="BN13" s="254"/>
      <c r="BO13" s="254"/>
      <c r="BP13" s="254"/>
      <c r="BQ13" s="254"/>
      <c r="BR13" s="133"/>
      <c r="BS13" s="254">
        <f>IF(入力シート!$D22="",4,"④")</f>
        <v>4</v>
      </c>
      <c r="BT13" s="254"/>
      <c r="BU13" s="257" t="s">
        <v>118</v>
      </c>
      <c r="BV13" s="257"/>
      <c r="BW13" s="257"/>
      <c r="BX13" s="257"/>
      <c r="BY13" s="257"/>
      <c r="BZ13" s="257"/>
      <c r="CA13" s="257"/>
      <c r="CB13" s="258" t="str">
        <f>IF(入力シート!$D22="","",入力シート!D22)</f>
        <v/>
      </c>
      <c r="CC13" s="258"/>
      <c r="CD13" s="258"/>
      <c r="CE13" s="258"/>
      <c r="CF13" s="258"/>
      <c r="CG13" s="258"/>
      <c r="CH13" s="258"/>
      <c r="CI13" s="258"/>
      <c r="CJ13" s="258"/>
      <c r="CK13" s="258"/>
      <c r="CL13" s="257" t="s">
        <v>128</v>
      </c>
      <c r="CM13" s="343"/>
    </row>
    <row r="14" spans="1:91" s="2" customFormat="1" ht="16.5" customHeight="1" x14ac:dyDescent="0.15">
      <c r="A14" s="50"/>
      <c r="B14" s="69"/>
      <c r="C14" s="69"/>
      <c r="D14" s="69"/>
      <c r="E14" s="58"/>
      <c r="F14" s="58"/>
      <c r="G14" s="63"/>
      <c r="H14" s="63"/>
      <c r="I14" s="63"/>
      <c r="J14" s="63"/>
      <c r="K14" s="63"/>
      <c r="L14" s="63"/>
      <c r="M14" s="63"/>
      <c r="N14" s="69"/>
      <c r="O14" s="69"/>
      <c r="P14" s="69"/>
      <c r="Q14" s="69"/>
      <c r="R14" s="58"/>
      <c r="S14" s="58"/>
      <c r="T14" s="58"/>
      <c r="U14" s="58"/>
      <c r="V14" s="58"/>
      <c r="W14" s="69"/>
      <c r="X14" s="69"/>
      <c r="Y14" s="69"/>
      <c r="Z14" s="1"/>
      <c r="AA14" s="235" t="s">
        <v>97</v>
      </c>
      <c r="AB14" s="236"/>
      <c r="AC14" s="236"/>
      <c r="AD14" s="236"/>
      <c r="AE14" s="236"/>
      <c r="AF14" s="236"/>
      <c r="AG14" s="236"/>
      <c r="AH14" s="236"/>
      <c r="AI14" s="302"/>
      <c r="AJ14" s="252" t="str">
        <f>IF(入力シート!$D23="栄養部","①栄養部　2診療部　3事務部　4その他(",IF(入力シート!$D23="診療部","1栄養部　②診療部　3事務部　4その他(",IF(入力シート!$D23="事務部","1栄養部　2診療部　③事務部　4その他(",IF(入力シート!$D23="その他","1栄養部　2診療部　3事務部　④その他(","1栄養部　2診療部　3事務部　4その他("))))</f>
        <v>1栄養部　2診療部　3事務部　4その他(</v>
      </c>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77" t="str">
        <f>IF(入力シート!$D24="","",入力シート!D24)</f>
        <v/>
      </c>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 t="s">
        <v>119</v>
      </c>
      <c r="CM14" s="4"/>
    </row>
    <row r="15" spans="1:91" s="2" customFormat="1" ht="16.5" customHeight="1" x14ac:dyDescent="0.15">
      <c r="A15" s="340" t="s">
        <v>120</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341"/>
      <c r="AA15" s="233"/>
      <c r="AB15" s="232"/>
      <c r="AC15" s="232"/>
      <c r="AD15" s="232"/>
      <c r="AE15" s="232"/>
      <c r="AF15" s="232"/>
      <c r="AG15" s="232"/>
      <c r="AH15" s="232"/>
      <c r="AI15" s="234"/>
      <c r="AJ15" s="235" t="s">
        <v>96</v>
      </c>
      <c r="AK15" s="236"/>
      <c r="AL15" s="236"/>
      <c r="AM15" s="236"/>
      <c r="AN15" s="236"/>
      <c r="AO15" s="236"/>
      <c r="AP15" s="236"/>
      <c r="AQ15" s="302"/>
      <c r="AR15" s="252" t="s">
        <v>69</v>
      </c>
      <c r="AS15" s="240"/>
      <c r="AT15" s="240"/>
      <c r="AU15" s="240"/>
      <c r="AV15" s="240"/>
      <c r="AW15" s="240"/>
      <c r="AX15" s="238" t="str">
        <f>IF(入力シート!$D25="","",入力シート!D25)</f>
        <v/>
      </c>
      <c r="AY15" s="238"/>
      <c r="AZ15" s="238"/>
      <c r="BA15" s="238"/>
      <c r="BB15" s="238"/>
      <c r="BC15" s="238"/>
      <c r="BD15" s="238"/>
      <c r="BE15" s="238"/>
      <c r="BF15" s="238"/>
      <c r="BG15" s="238"/>
      <c r="BH15" s="238"/>
      <c r="BI15" s="238"/>
      <c r="BJ15" s="240" t="s">
        <v>59</v>
      </c>
      <c r="BK15" s="240"/>
      <c r="BL15" s="240"/>
      <c r="BM15" s="240"/>
      <c r="BN15" s="240"/>
      <c r="BO15" s="240"/>
      <c r="BP15" s="238" t="str">
        <f>IF(入力シート!$D26="","",入力シート!D26)</f>
        <v/>
      </c>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9"/>
    </row>
    <row r="16" spans="1:91" s="2" customFormat="1" ht="16.5" customHeight="1" x14ac:dyDescent="0.15">
      <c r="A16" s="367" t="s">
        <v>213</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9"/>
      <c r="AA16" s="281"/>
      <c r="AB16" s="254"/>
      <c r="AC16" s="254"/>
      <c r="AD16" s="254"/>
      <c r="AE16" s="254"/>
      <c r="AF16" s="254"/>
      <c r="AG16" s="254"/>
      <c r="AH16" s="254"/>
      <c r="AI16" s="256"/>
      <c r="AJ16" s="281"/>
      <c r="AK16" s="254"/>
      <c r="AL16" s="254"/>
      <c r="AM16" s="254"/>
      <c r="AN16" s="254"/>
      <c r="AO16" s="254"/>
      <c r="AP16" s="254"/>
      <c r="AQ16" s="256"/>
      <c r="AR16" s="252" t="s">
        <v>57</v>
      </c>
      <c r="AS16" s="240"/>
      <c r="AT16" s="240"/>
      <c r="AU16" s="240"/>
      <c r="AV16" s="240"/>
      <c r="AW16" s="277" t="str">
        <f>ASC(IF(入力シート!$D27="","",入力シート!D27))</f>
        <v/>
      </c>
      <c r="AX16" s="277"/>
      <c r="AY16" s="277"/>
      <c r="AZ16" s="277"/>
      <c r="BA16" s="277"/>
      <c r="BB16" s="277"/>
      <c r="BC16" s="277"/>
      <c r="BD16" s="277"/>
      <c r="BE16" s="277"/>
      <c r="BF16" s="277"/>
      <c r="BG16" s="277"/>
      <c r="BH16" s="277"/>
      <c r="BI16" s="277"/>
      <c r="BJ16" s="277"/>
      <c r="BK16" s="277"/>
      <c r="BL16" s="278"/>
      <c r="BM16" s="252" t="s">
        <v>154</v>
      </c>
      <c r="BN16" s="240"/>
      <c r="BO16" s="240"/>
      <c r="BP16" s="240"/>
      <c r="BQ16" s="240"/>
      <c r="BR16" s="238" t="str">
        <f>ASC(IF(入力シート!$D28="","",入力シート!D28))</f>
        <v/>
      </c>
      <c r="BS16" s="238"/>
      <c r="BT16" s="238"/>
      <c r="BU16" s="238"/>
      <c r="BV16" s="238"/>
      <c r="BW16" s="238"/>
      <c r="BX16" s="238"/>
      <c r="BY16" s="238"/>
      <c r="BZ16" s="238"/>
      <c r="CA16" s="238"/>
      <c r="CB16" s="238"/>
      <c r="CC16" s="238"/>
      <c r="CD16" s="238"/>
      <c r="CE16" s="238"/>
      <c r="CF16" s="238"/>
      <c r="CG16" s="238"/>
      <c r="CH16" s="238"/>
      <c r="CI16" s="238"/>
      <c r="CJ16" s="238"/>
      <c r="CK16" s="238"/>
      <c r="CL16" s="238"/>
      <c r="CM16" s="239"/>
    </row>
    <row r="17" spans="1:91" s="2" customFormat="1" ht="16.5" customHeight="1" x14ac:dyDescent="0.15">
      <c r="A17" s="365" t="s">
        <v>214</v>
      </c>
      <c r="B17" s="366"/>
      <c r="C17" s="366"/>
      <c r="D17" s="366"/>
      <c r="E17" s="366"/>
      <c r="F17" s="366"/>
      <c r="G17" s="366"/>
      <c r="H17" s="366"/>
      <c r="I17" s="366"/>
      <c r="J17" s="366"/>
      <c r="K17" s="366"/>
      <c r="L17" s="366"/>
      <c r="M17" s="366"/>
      <c r="N17" s="366"/>
      <c r="O17" s="366"/>
      <c r="P17" s="366"/>
      <c r="Q17" s="366"/>
      <c r="R17" s="366"/>
      <c r="S17" s="366"/>
      <c r="T17" s="5"/>
      <c r="U17" s="5"/>
      <c r="V17" s="5"/>
      <c r="W17" s="5"/>
      <c r="X17" s="5"/>
      <c r="Y17" s="5"/>
      <c r="Z17" s="6"/>
      <c r="AA17" s="252" t="s">
        <v>98</v>
      </c>
      <c r="AB17" s="240"/>
      <c r="AC17" s="240"/>
      <c r="AD17" s="240"/>
      <c r="AE17" s="240"/>
      <c r="AF17" s="240"/>
      <c r="AG17" s="240"/>
      <c r="AH17" s="240"/>
      <c r="AI17" s="253"/>
      <c r="AJ17" s="296" t="str">
        <f>IF(入力シート!$D29="有","①有　　　2 無",IF(入力シート!$D29="無","1 有　　　②無","1 有　　　2 無"))</f>
        <v>1 有　　　2 無</v>
      </c>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9"/>
    </row>
    <row r="18" spans="1:91" ht="16.5" customHeight="1" x14ac:dyDescent="0.15">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388" t="s">
        <v>155</v>
      </c>
      <c r="AB18" s="338"/>
      <c r="AC18" s="338"/>
      <c r="AD18" s="338"/>
      <c r="AE18" s="338"/>
      <c r="AF18" s="338"/>
      <c r="AG18" s="338"/>
      <c r="AH18" s="338"/>
      <c r="AI18" s="338"/>
      <c r="AJ18" s="338"/>
      <c r="AK18" s="387" t="s">
        <v>156</v>
      </c>
      <c r="AL18" s="387"/>
      <c r="AM18" s="236" t="str">
        <f>IF(入力シート!$D31="","",入力シート!D31)</f>
        <v/>
      </c>
      <c r="AN18" s="236"/>
      <c r="AO18" s="236"/>
      <c r="AP18" s="236"/>
      <c r="AQ18" s="236"/>
      <c r="AR18" s="236"/>
      <c r="AS18" s="236"/>
      <c r="AT18" s="236"/>
      <c r="AU18" s="236"/>
      <c r="AV18" s="236"/>
      <c r="AW18" s="236"/>
      <c r="AX18" s="69" t="s">
        <v>140</v>
      </c>
      <c r="AY18" s="69" t="s">
        <v>60</v>
      </c>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1"/>
    </row>
    <row r="19" spans="1:91" ht="16.5" customHeight="1" x14ac:dyDescent="0.15">
      <c r="A19" s="389" t="s">
        <v>539</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1"/>
      <c r="AA19" s="340" t="s">
        <v>157</v>
      </c>
      <c r="AB19" s="231"/>
      <c r="AC19" s="231"/>
      <c r="AD19" s="231"/>
      <c r="AE19" s="231"/>
      <c r="AF19" s="231"/>
      <c r="AG19" s="231"/>
      <c r="AH19" s="231"/>
      <c r="AI19" s="231"/>
      <c r="AJ19" s="231"/>
      <c r="AK19" s="232" t="str">
        <f>IF(入力シート!$D32="有","①","1")</f>
        <v>1</v>
      </c>
      <c r="AL19" s="232"/>
      <c r="AM19" s="231" t="s">
        <v>6</v>
      </c>
      <c r="AN19" s="231"/>
      <c r="AO19" s="231"/>
      <c r="AP19" s="231"/>
      <c r="AQ19" s="231"/>
      <c r="AR19" s="231"/>
      <c r="AS19" s="232" t="str">
        <f>IF(入力シート!$D33="有","②","2")</f>
        <v>2</v>
      </c>
      <c r="AT19" s="232"/>
      <c r="AU19" s="231" t="s">
        <v>121</v>
      </c>
      <c r="AV19" s="231"/>
      <c r="AW19" s="231"/>
      <c r="AX19" s="231"/>
      <c r="AY19" s="231"/>
      <c r="AZ19" s="231"/>
      <c r="BA19" s="231"/>
      <c r="BB19" s="231"/>
      <c r="BC19" s="231"/>
      <c r="BD19" s="232" t="str">
        <f>IF(入力シート!$D34="有","③","3")</f>
        <v>3</v>
      </c>
      <c r="BE19" s="232"/>
      <c r="BF19" s="231" t="s">
        <v>122</v>
      </c>
      <c r="BG19" s="231"/>
      <c r="BH19" s="231"/>
      <c r="BI19" s="231"/>
      <c r="BJ19" s="231"/>
      <c r="BK19" s="231"/>
      <c r="BL19" s="231"/>
      <c r="BM19" s="231"/>
      <c r="BN19" s="232" t="str">
        <f>IF(入力シート!$D35="有","④","4")</f>
        <v>4</v>
      </c>
      <c r="BO19" s="232"/>
      <c r="BP19" s="231" t="s">
        <v>123</v>
      </c>
      <c r="BQ19" s="231"/>
      <c r="BR19" s="231"/>
      <c r="BS19" s="231"/>
      <c r="BT19" s="231"/>
      <c r="BU19" s="231"/>
      <c r="BV19" s="231"/>
      <c r="BW19" s="232" t="str">
        <f>IF(入力シート!$D36="有","⑤","5")</f>
        <v>5</v>
      </c>
      <c r="BX19" s="232"/>
      <c r="BY19" s="232" t="s">
        <v>124</v>
      </c>
      <c r="BZ19" s="232"/>
      <c r="CA19" s="232"/>
      <c r="CB19" s="232"/>
      <c r="CC19" s="232"/>
      <c r="CD19" s="232"/>
      <c r="CE19" s="232"/>
      <c r="CF19" s="232"/>
      <c r="CG19" s="232"/>
      <c r="CH19" s="232"/>
      <c r="CI19" s="232"/>
      <c r="CJ19" s="232"/>
      <c r="CK19" s="232"/>
      <c r="CL19" s="232"/>
      <c r="CM19" s="4"/>
    </row>
    <row r="20" spans="1:91" ht="16.5" customHeight="1" x14ac:dyDescent="0.15">
      <c r="A20" s="389"/>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1"/>
      <c r="AA20" s="59"/>
      <c r="AB20" s="60"/>
      <c r="AC20" s="60"/>
      <c r="AD20" s="60"/>
      <c r="AE20" s="60"/>
      <c r="AF20" s="60"/>
      <c r="AG20" s="60"/>
      <c r="AH20" s="60"/>
      <c r="AI20" s="60"/>
      <c r="AJ20" s="60"/>
      <c r="AK20" s="232" t="str">
        <f>IF(入力シート!$D37="有","⑥","6")</f>
        <v>6</v>
      </c>
      <c r="AL20" s="232"/>
      <c r="AM20" s="231" t="s">
        <v>125</v>
      </c>
      <c r="AN20" s="231"/>
      <c r="AO20" s="231"/>
      <c r="AP20" s="231"/>
      <c r="AQ20" s="231"/>
      <c r="AR20" s="231"/>
      <c r="AS20" s="232" t="str">
        <f>IF(入力シート!$D38="有","⑦","7")</f>
        <v>7</v>
      </c>
      <c r="AT20" s="232"/>
      <c r="AU20" s="231" t="s">
        <v>126</v>
      </c>
      <c r="AV20" s="231"/>
      <c r="AW20" s="231"/>
      <c r="AX20" s="231"/>
      <c r="AY20" s="231"/>
      <c r="AZ20" s="231"/>
      <c r="BA20" s="231"/>
      <c r="BB20" s="231"/>
      <c r="BC20" s="231"/>
      <c r="BD20" s="232">
        <f>IF(入力シート!$D39="",8,"⑧")</f>
        <v>8</v>
      </c>
      <c r="BE20" s="232"/>
      <c r="BF20" s="333" t="s">
        <v>118</v>
      </c>
      <c r="BG20" s="333"/>
      <c r="BH20" s="333"/>
      <c r="BI20" s="333"/>
      <c r="BJ20" s="333"/>
      <c r="BK20" s="392" t="str">
        <f>IF(入力シート!$D39="","",入力シート!D39)</f>
        <v/>
      </c>
      <c r="BL20" s="392"/>
      <c r="BM20" s="392"/>
      <c r="BN20" s="392"/>
      <c r="BO20" s="392"/>
      <c r="BP20" s="392"/>
      <c r="BQ20" s="392"/>
      <c r="BR20" s="392"/>
      <c r="BS20" s="392"/>
      <c r="BT20" s="392"/>
      <c r="BU20" s="392"/>
      <c r="BV20" s="392"/>
      <c r="BW20" s="392"/>
      <c r="BX20" s="392"/>
      <c r="BY20" s="392"/>
      <c r="BZ20" s="2" t="s">
        <v>573</v>
      </c>
      <c r="CA20" s="2" t="s">
        <v>572</v>
      </c>
      <c r="CB20" s="2"/>
      <c r="CC20" s="2"/>
      <c r="CD20" s="2"/>
      <c r="CE20" s="232" t="str">
        <f>IF(入力シート!$D40="","",入力シート!D40)</f>
        <v/>
      </c>
      <c r="CF20" s="232"/>
      <c r="CG20" s="232"/>
      <c r="CH20" s="232"/>
      <c r="CI20" s="232" t="s">
        <v>130</v>
      </c>
      <c r="CJ20" s="232"/>
      <c r="CK20" s="232"/>
      <c r="CL20" s="2"/>
      <c r="CM20" s="4"/>
    </row>
    <row r="21" spans="1:91" s="27" customFormat="1" ht="16.5" customHeight="1" x14ac:dyDescent="0.15">
      <c r="A21" s="233" t="str">
        <f>IF(入力シート!$D30="有","①有　　　2 無",IF(入力シート!$D30="無","1 有　　　②無","1 有　　　2 無"))</f>
        <v>1 有　　　2 無</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4"/>
      <c r="AA21" s="340" t="s">
        <v>158</v>
      </c>
      <c r="AB21" s="231"/>
      <c r="AC21" s="231"/>
      <c r="AD21" s="231"/>
      <c r="AE21" s="231"/>
      <c r="AF21" s="231"/>
      <c r="AG21" s="231"/>
      <c r="AH21" s="231"/>
      <c r="AI21" s="231"/>
      <c r="AJ21" s="231"/>
      <c r="AK21" s="232" t="str">
        <f>IF(入力シート!$D41="有","①","1")</f>
        <v>1</v>
      </c>
      <c r="AL21" s="232"/>
      <c r="AM21" s="231" t="s">
        <v>215</v>
      </c>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
      <c r="CB21" s="2"/>
      <c r="CC21" s="2"/>
      <c r="CD21" s="2"/>
      <c r="CE21" s="2"/>
      <c r="CF21" s="2"/>
      <c r="CG21" s="2"/>
      <c r="CH21" s="2"/>
      <c r="CI21" s="2"/>
      <c r="CJ21" s="2"/>
      <c r="CK21" s="2"/>
      <c r="CL21" s="2"/>
      <c r="CM21" s="4"/>
    </row>
    <row r="22" spans="1:91" s="27" customFormat="1" ht="16.5" customHeight="1" x14ac:dyDescent="0.15">
      <c r="A22" s="11"/>
      <c r="B22" s="2"/>
      <c r="C22" s="2"/>
      <c r="D22" s="2"/>
      <c r="E22" s="2"/>
      <c r="F22" s="2"/>
      <c r="G22" s="2"/>
      <c r="H22" s="2"/>
      <c r="I22" s="2"/>
      <c r="J22" s="2"/>
      <c r="K22" s="2"/>
      <c r="L22" s="2"/>
      <c r="M22" s="2"/>
      <c r="N22" s="2"/>
      <c r="O22" s="2"/>
      <c r="P22" s="2"/>
      <c r="Q22" s="2"/>
      <c r="R22" s="2"/>
      <c r="S22" s="2"/>
      <c r="T22" s="2"/>
      <c r="U22" s="2"/>
      <c r="V22" s="2"/>
      <c r="W22" s="2"/>
      <c r="X22" s="2"/>
      <c r="Y22" s="2"/>
      <c r="Z22" s="2"/>
      <c r="AA22" s="59"/>
      <c r="AB22" s="60"/>
      <c r="AC22" s="60"/>
      <c r="AD22" s="60"/>
      <c r="AE22" s="60"/>
      <c r="AF22" s="60"/>
      <c r="AG22" s="60"/>
      <c r="AH22" s="60"/>
      <c r="AI22" s="60"/>
      <c r="AJ22" s="60"/>
      <c r="AK22" s="232" t="str">
        <f>IF(入力シート!$D42="有","②","2")</f>
        <v>2</v>
      </c>
      <c r="AL22" s="232"/>
      <c r="AM22" s="231" t="s">
        <v>131</v>
      </c>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
      <c r="CB22" s="2"/>
      <c r="CC22" s="2"/>
      <c r="CD22" s="2"/>
      <c r="CE22" s="2"/>
      <c r="CF22" s="2"/>
      <c r="CG22" s="2"/>
      <c r="CH22" s="2"/>
      <c r="CI22" s="2"/>
      <c r="CJ22" s="2"/>
      <c r="CK22" s="2"/>
      <c r="CL22" s="2"/>
      <c r="CM22" s="4"/>
    </row>
    <row r="23" spans="1:91" s="27" customFormat="1" ht="16.5" customHeight="1" x14ac:dyDescent="0.15">
      <c r="A23" s="7"/>
      <c r="B23" s="70"/>
      <c r="C23" s="70"/>
      <c r="D23" s="70"/>
      <c r="E23" s="70"/>
      <c r="F23" s="70"/>
      <c r="G23" s="70"/>
      <c r="H23" s="70"/>
      <c r="I23" s="70"/>
      <c r="J23" s="70"/>
      <c r="K23" s="70"/>
      <c r="L23" s="70"/>
      <c r="M23" s="70"/>
      <c r="N23" s="70"/>
      <c r="O23" s="70"/>
      <c r="P23" s="70"/>
      <c r="Q23" s="70"/>
      <c r="R23" s="70"/>
      <c r="S23" s="70"/>
      <c r="T23" s="70"/>
      <c r="U23" s="70"/>
      <c r="V23" s="70"/>
      <c r="W23" s="70"/>
      <c r="X23" s="70"/>
      <c r="Y23" s="70"/>
      <c r="Z23" s="8"/>
      <c r="AA23" s="2"/>
      <c r="AB23" s="2"/>
      <c r="AC23" s="2"/>
      <c r="AD23" s="2"/>
      <c r="AE23" s="2"/>
      <c r="AF23" s="2"/>
      <c r="AG23" s="2"/>
      <c r="AH23" s="2"/>
      <c r="AI23" s="2"/>
      <c r="AJ23" s="2"/>
      <c r="AK23" s="232" t="str">
        <f>IF(入力シート!$D43="有","③","3")</f>
        <v>3</v>
      </c>
      <c r="AL23" s="232"/>
      <c r="AM23" s="257" t="s">
        <v>132</v>
      </c>
      <c r="AN23" s="257"/>
      <c r="AO23" s="257"/>
      <c r="AP23" s="257"/>
      <c r="AQ23" s="257"/>
      <c r="AR23" s="257"/>
      <c r="AS23" s="257"/>
      <c r="AT23" s="257"/>
      <c r="AU23" s="257"/>
      <c r="AV23" s="257"/>
      <c r="AW23" s="70"/>
      <c r="AX23" s="232" t="str">
        <f>IF(入力シート!$D44="有","④","4")</f>
        <v>4</v>
      </c>
      <c r="AY23" s="232"/>
      <c r="AZ23" s="170" t="s">
        <v>133</v>
      </c>
      <c r="BA23" s="170"/>
      <c r="BB23" s="170"/>
      <c r="BC23" s="170"/>
      <c r="BD23" s="170"/>
      <c r="BE23" s="170"/>
      <c r="BF23" s="170"/>
      <c r="BG23" s="170"/>
      <c r="BH23" s="170"/>
      <c r="BI23" s="254">
        <f>IF(入力シート!$D45="",5,"⑤")</f>
        <v>5</v>
      </c>
      <c r="BJ23" s="254"/>
      <c r="BK23" s="257" t="s">
        <v>609</v>
      </c>
      <c r="BL23" s="257"/>
      <c r="BM23" s="257"/>
      <c r="BN23" s="257"/>
      <c r="BO23" s="257"/>
      <c r="BP23" s="257"/>
      <c r="BQ23" s="257"/>
      <c r="BR23" s="258" t="str">
        <f>IF(入力シート!$D45="","",入力シート!D45)</f>
        <v/>
      </c>
      <c r="BS23" s="258"/>
      <c r="BT23" s="258"/>
      <c r="BU23" s="258"/>
      <c r="BV23" s="258"/>
      <c r="BW23" s="258"/>
      <c r="BX23" s="258"/>
      <c r="BY23" s="258"/>
      <c r="BZ23" s="258"/>
      <c r="CA23" s="258"/>
      <c r="CB23" s="258"/>
      <c r="CC23" s="258"/>
      <c r="CD23" s="258"/>
      <c r="CE23" s="258"/>
      <c r="CF23" s="258"/>
      <c r="CG23" s="258"/>
      <c r="CH23" s="258"/>
      <c r="CI23" s="70" t="s">
        <v>128</v>
      </c>
      <c r="CJ23" s="70"/>
      <c r="CK23" s="70"/>
      <c r="CL23" s="70"/>
      <c r="CM23" s="8"/>
    </row>
    <row r="24" spans="1:91" ht="16.5" customHeight="1" x14ac:dyDescent="0.15">
      <c r="A24" s="337" t="s">
        <v>134</v>
      </c>
      <c r="B24" s="338"/>
      <c r="C24" s="338"/>
      <c r="D24" s="338"/>
      <c r="E24" s="338"/>
      <c r="F24" s="338"/>
      <c r="G24" s="338"/>
      <c r="H24" s="338"/>
      <c r="I24" s="338"/>
      <c r="J24" s="338"/>
      <c r="K24" s="338"/>
      <c r="L24" s="338"/>
      <c r="M24" s="338"/>
      <c r="N24" s="338"/>
      <c r="O24" s="338"/>
      <c r="P24" s="338"/>
      <c r="Q24" s="339"/>
      <c r="R24" s="344" t="str">
        <f>IF(入力シート!$D46="直営","①直　営
2 委　託",IF(入力シート!$D46="委託","1 直　営
②委　託","1 直　営
2 委　託"))</f>
        <v>1 直　営
2 委　託</v>
      </c>
      <c r="S24" s="345"/>
      <c r="T24" s="345"/>
      <c r="U24" s="345"/>
      <c r="V24" s="345"/>
      <c r="W24" s="345"/>
      <c r="X24" s="345"/>
      <c r="Y24" s="345"/>
      <c r="Z24" s="346"/>
      <c r="AA24" s="396" t="s">
        <v>7</v>
      </c>
      <c r="AB24" s="397"/>
      <c r="AC24" s="398"/>
      <c r="AD24" s="259" t="s">
        <v>136</v>
      </c>
      <c r="AE24" s="260"/>
      <c r="AF24" s="260"/>
      <c r="AG24" s="260"/>
      <c r="AH24" s="260"/>
      <c r="AI24" s="260"/>
      <c r="AJ24" s="260"/>
      <c r="AK24" s="260"/>
      <c r="AL24" s="260"/>
      <c r="AM24" s="260"/>
      <c r="AN24" s="260"/>
      <c r="AO24" s="260"/>
      <c r="AP24" s="260"/>
      <c r="AQ24" s="260"/>
      <c r="AR24" s="260"/>
      <c r="AS24" s="260"/>
      <c r="AT24" s="260"/>
      <c r="AU24" s="261"/>
      <c r="AV24" s="238" t="str">
        <f>IF(入力シート!$D47="","",入力シート!D47)</f>
        <v/>
      </c>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9"/>
    </row>
    <row r="25" spans="1:91" ht="16.5" customHeight="1" x14ac:dyDescent="0.15">
      <c r="A25" s="340"/>
      <c r="B25" s="231"/>
      <c r="C25" s="231"/>
      <c r="D25" s="231"/>
      <c r="E25" s="231"/>
      <c r="F25" s="231"/>
      <c r="G25" s="231"/>
      <c r="H25" s="231"/>
      <c r="I25" s="231"/>
      <c r="J25" s="231"/>
      <c r="K25" s="231"/>
      <c r="L25" s="231"/>
      <c r="M25" s="231"/>
      <c r="N25" s="231"/>
      <c r="O25" s="231"/>
      <c r="P25" s="231"/>
      <c r="Q25" s="341"/>
      <c r="R25" s="347"/>
      <c r="S25" s="348"/>
      <c r="T25" s="348"/>
      <c r="U25" s="348"/>
      <c r="V25" s="348"/>
      <c r="W25" s="348"/>
      <c r="X25" s="348"/>
      <c r="Y25" s="348"/>
      <c r="Z25" s="349"/>
      <c r="AA25" s="399"/>
      <c r="AB25" s="400"/>
      <c r="AC25" s="401"/>
      <c r="AD25" s="259" t="s">
        <v>137</v>
      </c>
      <c r="AE25" s="260"/>
      <c r="AF25" s="260"/>
      <c r="AG25" s="260"/>
      <c r="AH25" s="260"/>
      <c r="AI25" s="260"/>
      <c r="AJ25" s="260"/>
      <c r="AK25" s="260"/>
      <c r="AL25" s="260"/>
      <c r="AM25" s="260"/>
      <c r="AN25" s="260"/>
      <c r="AO25" s="260"/>
      <c r="AP25" s="260"/>
      <c r="AQ25" s="260"/>
      <c r="AR25" s="260"/>
      <c r="AS25" s="260"/>
      <c r="AT25" s="260"/>
      <c r="AU25" s="261"/>
      <c r="AV25" s="240" t="s">
        <v>536</v>
      </c>
      <c r="AW25" s="240"/>
      <c r="AX25" s="277" t="str">
        <f>ASC(IF(入力シート!$D48="","",入力シート!D48))</f>
        <v/>
      </c>
      <c r="AY25" s="277"/>
      <c r="AZ25" s="277"/>
      <c r="BA25" s="277"/>
      <c r="BB25" s="277"/>
      <c r="BC25" s="277"/>
      <c r="BD25" s="277"/>
      <c r="BE25" s="277"/>
      <c r="BF25" s="350" t="str">
        <f>ASC(IF(入力シート!$D49="","",入力シート!D49))</f>
        <v/>
      </c>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1"/>
    </row>
    <row r="26" spans="1:91" ht="16.5" customHeight="1" x14ac:dyDescent="0.15">
      <c r="A26" s="340"/>
      <c r="B26" s="231"/>
      <c r="C26" s="231"/>
      <c r="D26" s="231"/>
      <c r="E26" s="231"/>
      <c r="F26" s="231"/>
      <c r="G26" s="231"/>
      <c r="H26" s="231"/>
      <c r="I26" s="231"/>
      <c r="J26" s="231"/>
      <c r="K26" s="231"/>
      <c r="L26" s="231"/>
      <c r="M26" s="231"/>
      <c r="N26" s="231"/>
      <c r="O26" s="231"/>
      <c r="P26" s="231"/>
      <c r="Q26" s="341"/>
      <c r="R26" s="347"/>
      <c r="S26" s="348"/>
      <c r="T26" s="348"/>
      <c r="U26" s="348"/>
      <c r="V26" s="348"/>
      <c r="W26" s="348"/>
      <c r="X26" s="348"/>
      <c r="Y26" s="348"/>
      <c r="Z26" s="349"/>
      <c r="AA26" s="399"/>
      <c r="AB26" s="400"/>
      <c r="AC26" s="401"/>
      <c r="AD26" s="259" t="s">
        <v>535</v>
      </c>
      <c r="AE26" s="260"/>
      <c r="AF26" s="260"/>
      <c r="AG26" s="260"/>
      <c r="AH26" s="260"/>
      <c r="AI26" s="260"/>
      <c r="AJ26" s="260"/>
      <c r="AK26" s="260"/>
      <c r="AL26" s="260"/>
      <c r="AM26" s="260"/>
      <c r="AN26" s="260"/>
      <c r="AO26" s="260"/>
      <c r="AP26" s="260"/>
      <c r="AQ26" s="260"/>
      <c r="AR26" s="260"/>
      <c r="AS26" s="260"/>
      <c r="AT26" s="260"/>
      <c r="AU26" s="261"/>
      <c r="AV26" s="240" t="s">
        <v>537</v>
      </c>
      <c r="AW26" s="240"/>
      <c r="AX26" s="240"/>
      <c r="AY26" s="240"/>
      <c r="AZ26" s="240"/>
      <c r="BA26" s="240"/>
      <c r="BB26" s="240"/>
      <c r="BC26" s="277" t="str">
        <f>IF(入力シート!$D50="","",入力シート!D50)</f>
        <v/>
      </c>
      <c r="BD26" s="277"/>
      <c r="BE26" s="277"/>
      <c r="BF26" s="277"/>
      <c r="BG26" s="277"/>
      <c r="BH26" s="277"/>
      <c r="BI26" s="277"/>
      <c r="BJ26" s="277"/>
      <c r="BK26" s="277"/>
      <c r="BL26" s="277"/>
      <c r="BM26" s="250" t="s">
        <v>538</v>
      </c>
      <c r="BN26" s="250"/>
      <c r="BO26" s="250"/>
      <c r="BP26" s="250"/>
      <c r="BQ26" s="250"/>
      <c r="BR26" s="250"/>
      <c r="BS26" s="376" t="str">
        <f>IF(入力シート!$D51="","",入力シート!D51)</f>
        <v/>
      </c>
      <c r="BT26" s="376"/>
      <c r="BU26" s="376"/>
      <c r="BV26" s="376"/>
      <c r="BW26" s="376"/>
      <c r="BX26" s="376"/>
      <c r="BY26" s="376"/>
      <c r="BZ26" s="376"/>
      <c r="CA26" s="376"/>
      <c r="CB26" s="376"/>
      <c r="CC26" s="376"/>
      <c r="CD26" s="376"/>
      <c r="CE26" s="376"/>
      <c r="CF26" s="376"/>
      <c r="CG26" s="376"/>
      <c r="CH26" s="376"/>
      <c r="CI26" s="376"/>
      <c r="CJ26" s="376"/>
      <c r="CK26" s="376"/>
      <c r="CL26" s="376"/>
      <c r="CM26" s="377"/>
    </row>
    <row r="27" spans="1:91" ht="16.5" customHeight="1" x14ac:dyDescent="0.15">
      <c r="A27" s="340"/>
      <c r="B27" s="231"/>
      <c r="C27" s="231"/>
      <c r="D27" s="231"/>
      <c r="E27" s="231"/>
      <c r="F27" s="231"/>
      <c r="G27" s="231"/>
      <c r="H27" s="231"/>
      <c r="I27" s="231"/>
      <c r="J27" s="231"/>
      <c r="K27" s="231"/>
      <c r="L27" s="231"/>
      <c r="M27" s="231"/>
      <c r="N27" s="231"/>
      <c r="O27" s="231"/>
      <c r="P27" s="231"/>
      <c r="Q27" s="341"/>
      <c r="R27" s="347"/>
      <c r="S27" s="348"/>
      <c r="T27" s="348"/>
      <c r="U27" s="348"/>
      <c r="V27" s="348"/>
      <c r="W27" s="348"/>
      <c r="X27" s="348"/>
      <c r="Y27" s="348"/>
      <c r="Z27" s="349"/>
      <c r="AA27" s="399"/>
      <c r="AB27" s="400"/>
      <c r="AC27" s="401"/>
      <c r="AD27" s="273" t="s">
        <v>135</v>
      </c>
      <c r="AE27" s="274"/>
      <c r="AF27" s="274"/>
      <c r="AG27" s="274"/>
      <c r="AH27" s="274"/>
      <c r="AI27" s="274"/>
      <c r="AJ27" s="274"/>
      <c r="AK27" s="274"/>
      <c r="AL27" s="274"/>
      <c r="AM27" s="274"/>
      <c r="AN27" s="274"/>
      <c r="AO27" s="274"/>
      <c r="AP27" s="274"/>
      <c r="AQ27" s="274"/>
      <c r="AR27" s="274"/>
      <c r="AS27" s="274"/>
      <c r="AT27" s="274"/>
      <c r="AU27" s="275"/>
      <c r="AV27" s="240" t="s">
        <v>69</v>
      </c>
      <c r="AW27" s="240"/>
      <c r="AX27" s="240"/>
      <c r="AY27" s="240"/>
      <c r="AZ27" s="240"/>
      <c r="BA27" s="240"/>
      <c r="BB27" s="240"/>
      <c r="BC27" s="277" t="str">
        <f>IF(入力シート!$D52="","",入力シート!D52)</f>
        <v/>
      </c>
      <c r="BD27" s="277"/>
      <c r="BE27" s="277"/>
      <c r="BF27" s="277"/>
      <c r="BG27" s="277"/>
      <c r="BH27" s="277"/>
      <c r="BI27" s="277"/>
      <c r="BJ27" s="277"/>
      <c r="BK27" s="277"/>
      <c r="BL27" s="277"/>
      <c r="BM27" s="250" t="s">
        <v>538</v>
      </c>
      <c r="BN27" s="250"/>
      <c r="BO27" s="250"/>
      <c r="BP27" s="250"/>
      <c r="BQ27" s="250"/>
      <c r="BR27" s="250"/>
      <c r="BS27" s="378" t="str">
        <f>IF(入力シート!$D53="","",入力シート!D53)</f>
        <v/>
      </c>
      <c r="BT27" s="378"/>
      <c r="BU27" s="378"/>
      <c r="BV27" s="378"/>
      <c r="BW27" s="378"/>
      <c r="BX27" s="378"/>
      <c r="BY27" s="378"/>
      <c r="BZ27" s="378"/>
      <c r="CA27" s="378"/>
      <c r="CB27" s="378"/>
      <c r="CC27" s="378"/>
      <c r="CD27" s="378"/>
      <c r="CE27" s="378"/>
      <c r="CF27" s="378"/>
      <c r="CG27" s="378"/>
      <c r="CH27" s="378"/>
      <c r="CI27" s="378"/>
      <c r="CJ27" s="378"/>
      <c r="CK27" s="378"/>
      <c r="CL27" s="378"/>
      <c r="CM27" s="379"/>
    </row>
    <row r="28" spans="1:91" ht="16.5" customHeight="1" x14ac:dyDescent="0.15">
      <c r="A28" s="340"/>
      <c r="B28" s="231"/>
      <c r="C28" s="231"/>
      <c r="D28" s="231"/>
      <c r="E28" s="231"/>
      <c r="F28" s="231"/>
      <c r="G28" s="231"/>
      <c r="H28" s="231"/>
      <c r="I28" s="231"/>
      <c r="J28" s="231"/>
      <c r="K28" s="231"/>
      <c r="L28" s="231"/>
      <c r="M28" s="231"/>
      <c r="N28" s="231"/>
      <c r="O28" s="231"/>
      <c r="P28" s="231"/>
      <c r="Q28" s="341"/>
      <c r="R28" s="347"/>
      <c r="S28" s="348"/>
      <c r="T28" s="348"/>
      <c r="U28" s="348"/>
      <c r="V28" s="348"/>
      <c r="W28" s="348"/>
      <c r="X28" s="348"/>
      <c r="Y28" s="348"/>
      <c r="Z28" s="349"/>
      <c r="AA28" s="402"/>
      <c r="AB28" s="403"/>
      <c r="AC28" s="404"/>
      <c r="AD28" s="353" t="s">
        <v>138</v>
      </c>
      <c r="AE28" s="354"/>
      <c r="AF28" s="354"/>
      <c r="AG28" s="354"/>
      <c r="AH28" s="354"/>
      <c r="AI28" s="354"/>
      <c r="AJ28" s="354"/>
      <c r="AK28" s="354"/>
      <c r="AL28" s="354"/>
      <c r="AM28" s="354"/>
      <c r="AN28" s="354"/>
      <c r="AO28" s="354"/>
      <c r="AP28" s="354"/>
      <c r="AQ28" s="354"/>
      <c r="AR28" s="354"/>
      <c r="AS28" s="354"/>
      <c r="AT28" s="354"/>
      <c r="AU28" s="355"/>
      <c r="AV28" s="240" t="str">
        <f>ASC(IF(入力シート!$D54="","",入力シート!D54))</f>
        <v/>
      </c>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t="s">
        <v>540</v>
      </c>
      <c r="BX28" s="240"/>
      <c r="BY28" s="240"/>
      <c r="BZ28" s="240"/>
      <c r="CA28" s="322" t="str">
        <f>ASC(IF(入力シート!$D55="","",入力シート!D55))</f>
        <v/>
      </c>
      <c r="CB28" s="322"/>
      <c r="CC28" s="322"/>
      <c r="CD28" s="322"/>
      <c r="CE28" s="322"/>
      <c r="CF28" s="322"/>
      <c r="CG28" s="322"/>
      <c r="CH28" s="322"/>
      <c r="CI28" s="322"/>
      <c r="CJ28" s="322"/>
      <c r="CK28" s="322"/>
      <c r="CL28" s="322"/>
      <c r="CM28" s="323"/>
    </row>
    <row r="29" spans="1:91" ht="16.5" customHeight="1" x14ac:dyDescent="0.15">
      <c r="A29" s="340"/>
      <c r="B29" s="231"/>
      <c r="C29" s="231"/>
      <c r="D29" s="231"/>
      <c r="E29" s="231"/>
      <c r="F29" s="231"/>
      <c r="G29" s="231"/>
      <c r="H29" s="231"/>
      <c r="I29" s="231"/>
      <c r="J29" s="231"/>
      <c r="K29" s="231"/>
      <c r="L29" s="231"/>
      <c r="M29" s="231"/>
      <c r="N29" s="231"/>
      <c r="O29" s="231"/>
      <c r="P29" s="231"/>
      <c r="Q29" s="341"/>
      <c r="R29" s="347"/>
      <c r="S29" s="348"/>
      <c r="T29" s="348"/>
      <c r="U29" s="348"/>
      <c r="V29" s="348"/>
      <c r="W29" s="348"/>
      <c r="X29" s="348"/>
      <c r="Y29" s="348"/>
      <c r="Z29" s="349"/>
      <c r="AA29" s="235" t="s">
        <v>139</v>
      </c>
      <c r="AB29" s="236"/>
      <c r="AC29" s="236"/>
      <c r="AD29" s="236"/>
      <c r="AE29" s="236"/>
      <c r="AF29" s="236"/>
      <c r="AG29" s="236"/>
      <c r="AH29" s="236"/>
      <c r="AI29" s="236"/>
      <c r="AJ29" s="236"/>
      <c r="AK29" s="69"/>
      <c r="AL29" s="232" t="str">
        <f>IF(入力シート!$D56="有","①","1")</f>
        <v>1</v>
      </c>
      <c r="AM29" s="232"/>
      <c r="AN29" s="236" t="s">
        <v>63</v>
      </c>
      <c r="AO29" s="236"/>
      <c r="AP29" s="236"/>
      <c r="AQ29" s="236"/>
      <c r="AR29" s="236"/>
      <c r="AS29" s="236"/>
      <c r="AT29" s="236"/>
      <c r="AU29" s="236"/>
      <c r="AV29" s="69"/>
      <c r="AW29" s="232" t="str">
        <f>IF(入力シート!$D57="有","②","2")</f>
        <v>2</v>
      </c>
      <c r="AX29" s="232"/>
      <c r="AY29" s="236" t="s">
        <v>64</v>
      </c>
      <c r="AZ29" s="236"/>
      <c r="BA29" s="236"/>
      <c r="BB29" s="236"/>
      <c r="BC29" s="236"/>
      <c r="BD29" s="236"/>
      <c r="BE29" s="169"/>
      <c r="BF29" s="236" t="str">
        <f>IF(入力シート!$D58="有","③","3")</f>
        <v>3</v>
      </c>
      <c r="BG29" s="236"/>
      <c r="BH29" s="236" t="s">
        <v>65</v>
      </c>
      <c r="BI29" s="236"/>
      <c r="BJ29" s="236"/>
      <c r="BK29" s="169"/>
      <c r="BL29" s="236" t="str">
        <f>IF(入力シート!$D59="有","④","4")</f>
        <v>4</v>
      </c>
      <c r="BM29" s="236"/>
      <c r="BN29" s="335" t="s">
        <v>66</v>
      </c>
      <c r="BO29" s="335"/>
      <c r="BP29" s="335"/>
      <c r="BQ29" s="335"/>
      <c r="BR29" s="29"/>
      <c r="BS29" s="236" t="str">
        <f>IF(入力シート!$D60="有","⑤","5")</f>
        <v>5</v>
      </c>
      <c r="BT29" s="236"/>
      <c r="BU29" s="386" t="s">
        <v>67</v>
      </c>
      <c r="BV29" s="386"/>
      <c r="BW29" s="386"/>
      <c r="BX29" s="386"/>
      <c r="BY29" s="386"/>
      <c r="BZ29" s="29"/>
      <c r="CA29" s="236" t="str">
        <f>IF(入力シート!$D61="有","⑥","6")</f>
        <v>6</v>
      </c>
      <c r="CB29" s="236"/>
      <c r="CC29" s="335" t="s">
        <v>68</v>
      </c>
      <c r="CD29" s="335"/>
      <c r="CE29" s="335"/>
      <c r="CF29" s="335"/>
      <c r="CG29" s="335"/>
      <c r="CH29" s="335"/>
      <c r="CI29" s="335"/>
      <c r="CJ29" s="29"/>
      <c r="CK29" s="29"/>
      <c r="CL29" s="29"/>
      <c r="CM29" s="30"/>
    </row>
    <row r="30" spans="1:91" ht="16.5" customHeight="1" x14ac:dyDescent="0.15">
      <c r="A30" s="342"/>
      <c r="B30" s="257"/>
      <c r="C30" s="257"/>
      <c r="D30" s="257"/>
      <c r="E30" s="257"/>
      <c r="F30" s="257"/>
      <c r="G30" s="257"/>
      <c r="H30" s="257"/>
      <c r="I30" s="257"/>
      <c r="J30" s="257"/>
      <c r="K30" s="257"/>
      <c r="L30" s="257"/>
      <c r="M30" s="257"/>
      <c r="N30" s="257"/>
      <c r="O30" s="257"/>
      <c r="P30" s="257"/>
      <c r="Q30" s="343"/>
      <c r="R30" s="241"/>
      <c r="S30" s="242"/>
      <c r="T30" s="242"/>
      <c r="U30" s="242"/>
      <c r="V30" s="242"/>
      <c r="W30" s="242"/>
      <c r="X30" s="242"/>
      <c r="Y30" s="242"/>
      <c r="Z30" s="243"/>
      <c r="AA30" s="11"/>
      <c r="AB30" s="2"/>
      <c r="AC30" s="2"/>
      <c r="AD30" s="2"/>
      <c r="AE30" s="2"/>
      <c r="AF30" s="2"/>
      <c r="AG30" s="2"/>
      <c r="AH30" s="2"/>
      <c r="AI30" s="2"/>
      <c r="AJ30" s="2"/>
      <c r="AK30" s="2"/>
      <c r="AL30" s="232" t="str">
        <f>IF(入力シート!$D62="有","⑦","7")</f>
        <v>7</v>
      </c>
      <c r="AM30" s="232"/>
      <c r="AN30" s="254" t="s">
        <v>71</v>
      </c>
      <c r="AO30" s="254"/>
      <c r="AP30" s="254"/>
      <c r="AQ30" s="254"/>
      <c r="AR30" s="254"/>
      <c r="AS30" s="254"/>
      <c r="AT30" s="254"/>
      <c r="AU30" s="254"/>
      <c r="AV30" s="254"/>
      <c r="AW30" s="254"/>
      <c r="AX30" s="70"/>
      <c r="AY30" s="232" t="str">
        <f>IF(入力シート!$D63="有","⑧","8")</f>
        <v>8</v>
      </c>
      <c r="AZ30" s="232"/>
      <c r="BA30" s="254" t="s">
        <v>72</v>
      </c>
      <c r="BB30" s="254"/>
      <c r="BC30" s="254"/>
      <c r="BD30" s="254"/>
      <c r="BE30" s="254"/>
      <c r="BF30" s="254"/>
      <c r="BG30" s="168"/>
      <c r="BH30" s="385">
        <f>IF(入力シート!$D64="",9,"⑨")</f>
        <v>9</v>
      </c>
      <c r="BI30" s="385"/>
      <c r="BJ30" s="254" t="s">
        <v>62</v>
      </c>
      <c r="BK30" s="254"/>
      <c r="BL30" s="254"/>
      <c r="BM30" s="254"/>
      <c r="BN30" s="254"/>
      <c r="BO30" s="254"/>
      <c r="BP30" s="255" t="str">
        <f>IF(入力シート!$D64="","",入力シート!D64)</f>
        <v/>
      </c>
      <c r="BQ30" s="255"/>
      <c r="BR30" s="255"/>
      <c r="BS30" s="255"/>
      <c r="BT30" s="255"/>
      <c r="BU30" s="255"/>
      <c r="BV30" s="255"/>
      <c r="BW30" s="255"/>
      <c r="BX30" s="255"/>
      <c r="BY30" s="255"/>
      <c r="BZ30" s="255"/>
      <c r="CA30" s="255"/>
      <c r="CB30" s="255"/>
      <c r="CC30" s="255"/>
      <c r="CD30" s="255"/>
      <c r="CE30" s="255"/>
      <c r="CF30" s="255"/>
      <c r="CG30" s="255"/>
      <c r="CH30" s="255"/>
      <c r="CI30" s="255"/>
      <c r="CJ30" s="255"/>
      <c r="CK30" s="19" t="s">
        <v>140</v>
      </c>
      <c r="CL30" s="19"/>
      <c r="CM30" s="20"/>
    </row>
    <row r="31" spans="1:91" ht="16.5" customHeight="1" x14ac:dyDescent="0.15">
      <c r="A31" s="264" t="s">
        <v>153</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6"/>
      <c r="AP31" s="253"/>
      <c r="AQ31" s="262"/>
      <c r="AR31" s="262"/>
      <c r="AS31" s="262"/>
      <c r="AT31" s="262"/>
      <c r="AU31" s="262"/>
      <c r="AV31" s="262"/>
      <c r="AW31" s="262"/>
      <c r="AX31" s="262" t="s">
        <v>8</v>
      </c>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row>
    <row r="32" spans="1:91" ht="16.5" customHeight="1" x14ac:dyDescent="0.15">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9"/>
      <c r="AP32" s="253"/>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row>
    <row r="33" spans="1:128" ht="16.5" customHeight="1" x14ac:dyDescent="0.15">
      <c r="A33" s="270"/>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2"/>
      <c r="AP33" s="253"/>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row>
    <row r="34" spans="1:128" ht="16.5" customHeight="1" x14ac:dyDescent="0.15">
      <c r="A34" s="370" t="s">
        <v>368</v>
      </c>
      <c r="B34" s="371"/>
      <c r="C34" s="371"/>
      <c r="D34" s="371"/>
      <c r="E34" s="371"/>
      <c r="F34" s="371"/>
      <c r="G34" s="371"/>
      <c r="H34" s="371"/>
      <c r="I34" s="371"/>
      <c r="J34" s="371"/>
      <c r="K34" s="371"/>
      <c r="L34" s="371"/>
      <c r="M34" s="371"/>
      <c r="N34" s="371"/>
      <c r="O34" s="372"/>
      <c r="P34" s="370" t="s">
        <v>367</v>
      </c>
      <c r="Q34" s="371"/>
      <c r="R34" s="371"/>
      <c r="S34" s="371"/>
      <c r="T34" s="371"/>
      <c r="U34" s="371"/>
      <c r="V34" s="371"/>
      <c r="W34" s="371"/>
      <c r="X34" s="371"/>
      <c r="Y34" s="371"/>
      <c r="Z34" s="371"/>
      <c r="AA34" s="371"/>
      <c r="AB34" s="371"/>
      <c r="AC34" s="371"/>
      <c r="AD34" s="371"/>
      <c r="AE34" s="371"/>
      <c r="AF34" s="372"/>
      <c r="AG34" s="235" t="s">
        <v>9</v>
      </c>
      <c r="AH34" s="236"/>
      <c r="AI34" s="236"/>
      <c r="AJ34" s="236"/>
      <c r="AK34" s="236"/>
      <c r="AL34" s="236"/>
      <c r="AM34" s="236"/>
      <c r="AN34" s="236"/>
      <c r="AO34" s="302"/>
      <c r="AP34" s="253"/>
      <c r="AQ34" s="262"/>
      <c r="AR34" s="262"/>
      <c r="AS34" s="262"/>
      <c r="AT34" s="262"/>
      <c r="AU34" s="262"/>
      <c r="AV34" s="262"/>
      <c r="AW34" s="262"/>
      <c r="AX34" s="352" t="s">
        <v>52</v>
      </c>
      <c r="AY34" s="352"/>
      <c r="AZ34" s="352"/>
      <c r="BA34" s="352"/>
      <c r="BB34" s="352"/>
      <c r="BC34" s="352"/>
      <c r="BD34" s="352" t="s">
        <v>10</v>
      </c>
      <c r="BE34" s="352"/>
      <c r="BF34" s="352"/>
      <c r="BG34" s="352"/>
      <c r="BH34" s="352"/>
      <c r="BI34" s="352"/>
      <c r="BJ34" s="352" t="s">
        <v>11</v>
      </c>
      <c r="BK34" s="352"/>
      <c r="BL34" s="352"/>
      <c r="BM34" s="352"/>
      <c r="BN34" s="352"/>
      <c r="BO34" s="352"/>
      <c r="BP34" s="352" t="s">
        <v>12</v>
      </c>
      <c r="BQ34" s="352"/>
      <c r="BR34" s="352"/>
      <c r="BS34" s="352"/>
      <c r="BT34" s="352"/>
      <c r="BU34" s="352"/>
      <c r="BV34" s="352" t="s">
        <v>53</v>
      </c>
      <c r="BW34" s="352"/>
      <c r="BX34" s="352"/>
      <c r="BY34" s="352"/>
      <c r="BZ34" s="352"/>
      <c r="CA34" s="352"/>
      <c r="CB34" s="352" t="s">
        <v>13</v>
      </c>
      <c r="CC34" s="352"/>
      <c r="CD34" s="352"/>
      <c r="CE34" s="352"/>
      <c r="CF34" s="352"/>
      <c r="CG34" s="352"/>
      <c r="CH34" s="440" t="s">
        <v>14</v>
      </c>
      <c r="CI34" s="440"/>
      <c r="CJ34" s="440"/>
      <c r="CK34" s="440"/>
      <c r="CL34" s="440"/>
      <c r="CM34" s="440"/>
    </row>
    <row r="35" spans="1:128" ht="16.5" customHeight="1" x14ac:dyDescent="0.15">
      <c r="A35" s="373"/>
      <c r="B35" s="374"/>
      <c r="C35" s="374"/>
      <c r="D35" s="374"/>
      <c r="E35" s="374"/>
      <c r="F35" s="374"/>
      <c r="G35" s="374"/>
      <c r="H35" s="374"/>
      <c r="I35" s="374"/>
      <c r="J35" s="374"/>
      <c r="K35" s="374"/>
      <c r="L35" s="374"/>
      <c r="M35" s="374"/>
      <c r="N35" s="374"/>
      <c r="O35" s="375"/>
      <c r="P35" s="373"/>
      <c r="Q35" s="374"/>
      <c r="R35" s="374"/>
      <c r="S35" s="374"/>
      <c r="T35" s="374"/>
      <c r="U35" s="374"/>
      <c r="V35" s="374"/>
      <c r="W35" s="374"/>
      <c r="X35" s="374"/>
      <c r="Y35" s="374"/>
      <c r="Z35" s="374"/>
      <c r="AA35" s="374"/>
      <c r="AB35" s="374"/>
      <c r="AC35" s="374"/>
      <c r="AD35" s="374"/>
      <c r="AE35" s="374"/>
      <c r="AF35" s="375"/>
      <c r="AG35" s="281"/>
      <c r="AH35" s="254"/>
      <c r="AI35" s="254"/>
      <c r="AJ35" s="254"/>
      <c r="AK35" s="254"/>
      <c r="AL35" s="254"/>
      <c r="AM35" s="254"/>
      <c r="AN35" s="254"/>
      <c r="AO35" s="256"/>
      <c r="AP35" s="253"/>
      <c r="AQ35" s="262"/>
      <c r="AR35" s="262"/>
      <c r="AS35" s="262"/>
      <c r="AT35" s="262"/>
      <c r="AU35" s="262"/>
      <c r="AV35" s="262"/>
      <c r="AW35" s="26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440"/>
      <c r="CI35" s="440"/>
      <c r="CJ35" s="440"/>
      <c r="CK35" s="440"/>
      <c r="CL35" s="440"/>
      <c r="CM35" s="440"/>
    </row>
    <row r="36" spans="1:128" ht="16.5" customHeight="1" x14ac:dyDescent="0.15">
      <c r="A36" s="235" t="str">
        <f>IF(入力シート!$D65="","",入力シート!D65)</f>
        <v/>
      </c>
      <c r="B36" s="236"/>
      <c r="C36" s="236"/>
      <c r="D36" s="236"/>
      <c r="E36" s="236"/>
      <c r="F36" s="236"/>
      <c r="G36" s="236"/>
      <c r="H36" s="236"/>
      <c r="I36" s="236"/>
      <c r="J36" s="236"/>
      <c r="K36" s="236"/>
      <c r="L36" s="236"/>
      <c r="M36" s="236"/>
      <c r="N36" s="236"/>
      <c r="O36" s="302"/>
      <c r="P36" s="337" t="str">
        <f>IF(入力シート!$D66="管理栄養士","①","1")</f>
        <v>1</v>
      </c>
      <c r="Q36" s="338"/>
      <c r="R36" s="69" t="s">
        <v>73</v>
      </c>
      <c r="S36" s="69"/>
      <c r="T36" s="69"/>
      <c r="U36" s="69"/>
      <c r="V36" s="69"/>
      <c r="W36" s="69"/>
      <c r="X36" s="69"/>
      <c r="Y36" s="69"/>
      <c r="Z36" s="69"/>
      <c r="AA36" s="69"/>
      <c r="AB36" s="69"/>
      <c r="AC36" s="69"/>
      <c r="AD36" s="69"/>
      <c r="AE36" s="69"/>
      <c r="AF36" s="1"/>
      <c r="AG36" s="344" t="str">
        <f>IF(入力シート!$D69="専任","①専任
2 兼任",IF(入力シート!$D69="兼任","1 専任
②兼任","1 専任
2 兼任"))</f>
        <v>1 専任
2 兼任</v>
      </c>
      <c r="AH36" s="345"/>
      <c r="AI36" s="345"/>
      <c r="AJ36" s="345"/>
      <c r="AK36" s="345"/>
      <c r="AL36" s="345"/>
      <c r="AM36" s="345"/>
      <c r="AN36" s="345"/>
      <c r="AO36" s="346"/>
      <c r="AP36" s="405" t="s">
        <v>15</v>
      </c>
      <c r="AQ36" s="406"/>
      <c r="AR36" s="31" t="s">
        <v>16</v>
      </c>
      <c r="AS36" s="31"/>
      <c r="AT36" s="31"/>
      <c r="AU36" s="31"/>
      <c r="AV36" s="31"/>
      <c r="AW36" s="31"/>
      <c r="AX36" s="262" t="str">
        <f>IF(入力シート!$D70="","",入力シート!D70)</f>
        <v/>
      </c>
      <c r="AY36" s="262"/>
      <c r="AZ36" s="262"/>
      <c r="BA36" s="262"/>
      <c r="BB36" s="262"/>
      <c r="BC36" s="262"/>
      <c r="BD36" s="262" t="str">
        <f>IF(入力シート!$D74="","",入力シート!D74)</f>
        <v/>
      </c>
      <c r="BE36" s="262"/>
      <c r="BF36" s="262"/>
      <c r="BG36" s="262"/>
      <c r="BH36" s="262"/>
      <c r="BI36" s="262"/>
      <c r="BJ36" s="262" t="str">
        <f>IF(入力シート!$D78="","",入力シート!D78)</f>
        <v/>
      </c>
      <c r="BK36" s="262"/>
      <c r="BL36" s="262"/>
      <c r="BM36" s="262"/>
      <c r="BN36" s="262"/>
      <c r="BO36" s="262"/>
      <c r="BP36" s="262" t="str">
        <f>IF(入力シート!$D82="","",入力シート!D82)</f>
        <v/>
      </c>
      <c r="BQ36" s="262"/>
      <c r="BR36" s="262"/>
      <c r="BS36" s="262"/>
      <c r="BT36" s="262"/>
      <c r="BU36" s="262"/>
      <c r="BV36" s="262" t="str">
        <f>IF(入力シート!$D86="","",入力シート!D86)</f>
        <v/>
      </c>
      <c r="BW36" s="262"/>
      <c r="BX36" s="262"/>
      <c r="BY36" s="262"/>
      <c r="BZ36" s="262"/>
      <c r="CA36" s="262"/>
      <c r="CB36" s="262" t="str">
        <f>IF(入力シート!$D90="","",入力シート!D90)</f>
        <v/>
      </c>
      <c r="CC36" s="262"/>
      <c r="CD36" s="262"/>
      <c r="CE36" s="262"/>
      <c r="CF36" s="262"/>
      <c r="CG36" s="262"/>
      <c r="CH36" s="263">
        <f>IF(入力シート!$D94="","",入力シート!D94)</f>
        <v>0</v>
      </c>
      <c r="CI36" s="263"/>
      <c r="CJ36" s="263"/>
      <c r="CK36" s="263"/>
      <c r="CL36" s="263"/>
      <c r="CM36" s="263"/>
    </row>
    <row r="37" spans="1:128" ht="16.5" customHeight="1" x14ac:dyDescent="0.15">
      <c r="A37" s="233"/>
      <c r="B37" s="232"/>
      <c r="C37" s="232"/>
      <c r="D37" s="232"/>
      <c r="E37" s="232"/>
      <c r="F37" s="232"/>
      <c r="G37" s="232"/>
      <c r="H37" s="232"/>
      <c r="I37" s="232"/>
      <c r="J37" s="232"/>
      <c r="K37" s="232"/>
      <c r="L37" s="232"/>
      <c r="M37" s="232"/>
      <c r="N37" s="232"/>
      <c r="O37" s="234"/>
      <c r="P37" s="11" t="s">
        <v>75</v>
      </c>
      <c r="Q37" s="2"/>
      <c r="R37" s="2"/>
      <c r="S37" s="232" t="str">
        <f>IF(入力シート!$D67="","",入力シート!D67)</f>
        <v/>
      </c>
      <c r="T37" s="232"/>
      <c r="U37" s="232"/>
      <c r="V37" s="232"/>
      <c r="W37" s="232"/>
      <c r="X37" s="232"/>
      <c r="Y37" s="232"/>
      <c r="Z37" s="232"/>
      <c r="AA37" s="232"/>
      <c r="AB37" s="232"/>
      <c r="AC37" s="2" t="s">
        <v>76</v>
      </c>
      <c r="AD37" s="2"/>
      <c r="AE37" s="2"/>
      <c r="AF37" s="4"/>
      <c r="AG37" s="347"/>
      <c r="AH37" s="348"/>
      <c r="AI37" s="348"/>
      <c r="AJ37" s="348"/>
      <c r="AK37" s="348"/>
      <c r="AL37" s="348"/>
      <c r="AM37" s="348"/>
      <c r="AN37" s="348"/>
      <c r="AO37" s="349"/>
      <c r="AP37" s="405"/>
      <c r="AQ37" s="406"/>
      <c r="AR37" s="31" t="s">
        <v>17</v>
      </c>
      <c r="AS37" s="31"/>
      <c r="AT37" s="31"/>
      <c r="AU37" s="31"/>
      <c r="AV37" s="31"/>
      <c r="AW37" s="31"/>
      <c r="AX37" s="262" t="str">
        <f>IF(入力シート!$D71="","",入力シート!D71)</f>
        <v/>
      </c>
      <c r="AY37" s="262"/>
      <c r="AZ37" s="262"/>
      <c r="BA37" s="262"/>
      <c r="BB37" s="262"/>
      <c r="BC37" s="262"/>
      <c r="BD37" s="262" t="str">
        <f>IF(入力シート!$D75="","",入力シート!D75)</f>
        <v/>
      </c>
      <c r="BE37" s="262"/>
      <c r="BF37" s="262"/>
      <c r="BG37" s="262"/>
      <c r="BH37" s="262"/>
      <c r="BI37" s="262"/>
      <c r="BJ37" s="262" t="str">
        <f>IF(入力シート!$D79="","",入力シート!D79)</f>
        <v/>
      </c>
      <c r="BK37" s="262"/>
      <c r="BL37" s="262"/>
      <c r="BM37" s="262"/>
      <c r="BN37" s="262"/>
      <c r="BO37" s="262"/>
      <c r="BP37" s="262" t="str">
        <f>IF(入力シート!$D83="","",入力シート!D83)</f>
        <v/>
      </c>
      <c r="BQ37" s="262"/>
      <c r="BR37" s="262"/>
      <c r="BS37" s="262"/>
      <c r="BT37" s="262"/>
      <c r="BU37" s="262"/>
      <c r="BV37" s="262" t="str">
        <f>IF(入力シート!$D87="","",入力シート!D87)</f>
        <v/>
      </c>
      <c r="BW37" s="262"/>
      <c r="BX37" s="262"/>
      <c r="BY37" s="262"/>
      <c r="BZ37" s="262"/>
      <c r="CA37" s="262"/>
      <c r="CB37" s="262" t="str">
        <f>IF(入力シート!$D91="","",入力シート!D91)</f>
        <v/>
      </c>
      <c r="CC37" s="262"/>
      <c r="CD37" s="262"/>
      <c r="CE37" s="262"/>
      <c r="CF37" s="262"/>
      <c r="CG37" s="262"/>
      <c r="CH37" s="263">
        <f>IF(入力シート!$D95="","",入力シート!D95)</f>
        <v>0</v>
      </c>
      <c r="CI37" s="263"/>
      <c r="CJ37" s="263"/>
      <c r="CK37" s="263"/>
      <c r="CL37" s="263"/>
      <c r="CM37" s="263"/>
    </row>
    <row r="38" spans="1:128" ht="16.5" customHeight="1" x14ac:dyDescent="0.15">
      <c r="A38" s="233"/>
      <c r="B38" s="232"/>
      <c r="C38" s="232"/>
      <c r="D38" s="232"/>
      <c r="E38" s="232"/>
      <c r="F38" s="232"/>
      <c r="G38" s="232"/>
      <c r="H38" s="232"/>
      <c r="I38" s="232"/>
      <c r="J38" s="232"/>
      <c r="K38" s="232"/>
      <c r="L38" s="232"/>
      <c r="M38" s="232"/>
      <c r="N38" s="232"/>
      <c r="O38" s="234"/>
      <c r="P38" s="340" t="str">
        <f>IF(入力シート!$D66="栄養士","②","2")</f>
        <v>2</v>
      </c>
      <c r="Q38" s="231"/>
      <c r="R38" s="2" t="s">
        <v>74</v>
      </c>
      <c r="S38" s="2"/>
      <c r="T38" s="2"/>
      <c r="U38" s="2"/>
      <c r="V38" s="2"/>
      <c r="W38" s="2"/>
      <c r="X38" s="2"/>
      <c r="Y38" s="2"/>
      <c r="Z38" s="2"/>
      <c r="AA38" s="2"/>
      <c r="AB38" s="2"/>
      <c r="AC38" s="2"/>
      <c r="AD38" s="2"/>
      <c r="AE38" s="2"/>
      <c r="AF38" s="4"/>
      <c r="AG38" s="347"/>
      <c r="AH38" s="348"/>
      <c r="AI38" s="348"/>
      <c r="AJ38" s="348"/>
      <c r="AK38" s="348"/>
      <c r="AL38" s="348"/>
      <c r="AM38" s="348"/>
      <c r="AN38" s="348"/>
      <c r="AO38" s="349"/>
      <c r="AP38" s="405" t="s">
        <v>18</v>
      </c>
      <c r="AQ38" s="406"/>
      <c r="AR38" s="31" t="s">
        <v>16</v>
      </c>
      <c r="AS38" s="31"/>
      <c r="AT38" s="31"/>
      <c r="AU38" s="31"/>
      <c r="AV38" s="31"/>
      <c r="AW38" s="31"/>
      <c r="AX38" s="262" t="str">
        <f>IF(入力シート!$D72="","",入力シート!D72)</f>
        <v/>
      </c>
      <c r="AY38" s="262"/>
      <c r="AZ38" s="262"/>
      <c r="BA38" s="262"/>
      <c r="BB38" s="262"/>
      <c r="BC38" s="262"/>
      <c r="BD38" s="262" t="str">
        <f>IF(入力シート!$D76="","",入力シート!D76)</f>
        <v/>
      </c>
      <c r="BE38" s="262"/>
      <c r="BF38" s="262"/>
      <c r="BG38" s="262"/>
      <c r="BH38" s="262"/>
      <c r="BI38" s="262"/>
      <c r="BJ38" s="262" t="str">
        <f>IF(入力シート!$D80="","",入力シート!D80)</f>
        <v/>
      </c>
      <c r="BK38" s="262"/>
      <c r="BL38" s="262"/>
      <c r="BM38" s="262"/>
      <c r="BN38" s="262"/>
      <c r="BO38" s="262"/>
      <c r="BP38" s="262" t="str">
        <f>IF(入力シート!$D84="","",入力シート!D84)</f>
        <v/>
      </c>
      <c r="BQ38" s="262"/>
      <c r="BR38" s="262"/>
      <c r="BS38" s="262"/>
      <c r="BT38" s="262"/>
      <c r="BU38" s="262"/>
      <c r="BV38" s="262" t="str">
        <f>IF(入力シート!$D88="","",入力シート!D88)</f>
        <v/>
      </c>
      <c r="BW38" s="262"/>
      <c r="BX38" s="262"/>
      <c r="BY38" s="262"/>
      <c r="BZ38" s="262"/>
      <c r="CA38" s="262"/>
      <c r="CB38" s="262" t="str">
        <f>IF(入力シート!$D92="","",入力シート!D92)</f>
        <v/>
      </c>
      <c r="CC38" s="262"/>
      <c r="CD38" s="262"/>
      <c r="CE38" s="262"/>
      <c r="CF38" s="262"/>
      <c r="CG38" s="262"/>
      <c r="CH38" s="263">
        <f>IF(入力シート!$D96="","",入力シート!D96)</f>
        <v>0</v>
      </c>
      <c r="CI38" s="263"/>
      <c r="CJ38" s="263"/>
      <c r="CK38" s="263"/>
      <c r="CL38" s="263"/>
      <c r="CM38" s="263"/>
    </row>
    <row r="39" spans="1:128" ht="16.5" customHeight="1" x14ac:dyDescent="0.15">
      <c r="A39" s="233"/>
      <c r="B39" s="232"/>
      <c r="C39" s="232"/>
      <c r="D39" s="232"/>
      <c r="E39" s="232"/>
      <c r="F39" s="232"/>
      <c r="G39" s="232"/>
      <c r="H39" s="232"/>
      <c r="I39" s="232"/>
      <c r="J39" s="232"/>
      <c r="K39" s="232"/>
      <c r="L39" s="232"/>
      <c r="M39" s="232"/>
      <c r="N39" s="232"/>
      <c r="O39" s="234"/>
      <c r="P39" s="11" t="s">
        <v>75</v>
      </c>
      <c r="Q39" s="2"/>
      <c r="R39" s="2"/>
      <c r="S39" s="254" t="str">
        <f>IF(入力シート!$D68="","",入力シート!D68)</f>
        <v/>
      </c>
      <c r="T39" s="254"/>
      <c r="U39" s="254"/>
      <c r="V39" s="254"/>
      <c r="W39" s="254"/>
      <c r="X39" s="254"/>
      <c r="Y39" s="254"/>
      <c r="Z39" s="254"/>
      <c r="AA39" s="254"/>
      <c r="AB39" s="254"/>
      <c r="AC39" s="2" t="s">
        <v>76</v>
      </c>
      <c r="AD39" s="2"/>
      <c r="AE39" s="2"/>
      <c r="AF39" s="4"/>
      <c r="AG39" s="347"/>
      <c r="AH39" s="348"/>
      <c r="AI39" s="348"/>
      <c r="AJ39" s="348"/>
      <c r="AK39" s="348"/>
      <c r="AL39" s="348"/>
      <c r="AM39" s="348"/>
      <c r="AN39" s="348"/>
      <c r="AO39" s="349"/>
      <c r="AP39" s="407"/>
      <c r="AQ39" s="408"/>
      <c r="AR39" s="32" t="s">
        <v>17</v>
      </c>
      <c r="AS39" s="32"/>
      <c r="AT39" s="32"/>
      <c r="AU39" s="32"/>
      <c r="AV39" s="32"/>
      <c r="AW39" s="32"/>
      <c r="AX39" s="262" t="str">
        <f>IF(入力シート!$D73="","",入力シート!D73)</f>
        <v/>
      </c>
      <c r="AY39" s="262"/>
      <c r="AZ39" s="262"/>
      <c r="BA39" s="262"/>
      <c r="BB39" s="262"/>
      <c r="BC39" s="262"/>
      <c r="BD39" s="262" t="str">
        <f>IF(入力シート!$D77="","",入力シート!D77)</f>
        <v/>
      </c>
      <c r="BE39" s="262"/>
      <c r="BF39" s="262"/>
      <c r="BG39" s="262"/>
      <c r="BH39" s="262"/>
      <c r="BI39" s="262"/>
      <c r="BJ39" s="262" t="str">
        <f>IF(入力シート!$D81="","",入力シート!D81)</f>
        <v/>
      </c>
      <c r="BK39" s="262"/>
      <c r="BL39" s="262"/>
      <c r="BM39" s="262"/>
      <c r="BN39" s="262"/>
      <c r="BO39" s="262"/>
      <c r="BP39" s="262" t="str">
        <f>IF(入力シート!$D85="","",入力シート!D85)</f>
        <v/>
      </c>
      <c r="BQ39" s="262"/>
      <c r="BR39" s="262"/>
      <c r="BS39" s="262"/>
      <c r="BT39" s="262"/>
      <c r="BU39" s="262"/>
      <c r="BV39" s="262" t="str">
        <f>IF(入力シート!$D89="","",入力シート!D89)</f>
        <v/>
      </c>
      <c r="BW39" s="262"/>
      <c r="BX39" s="262"/>
      <c r="BY39" s="262"/>
      <c r="BZ39" s="262"/>
      <c r="CA39" s="262"/>
      <c r="CB39" s="262" t="str">
        <f>IF(入力シート!$D93="","",入力シート!D93)</f>
        <v/>
      </c>
      <c r="CC39" s="262"/>
      <c r="CD39" s="262"/>
      <c r="CE39" s="262"/>
      <c r="CF39" s="262"/>
      <c r="CG39" s="262"/>
      <c r="CH39" s="263">
        <f>IF(入力シート!$D97="","",入力シート!D97)</f>
        <v>0</v>
      </c>
      <c r="CI39" s="263"/>
      <c r="CJ39" s="263"/>
      <c r="CK39" s="263"/>
      <c r="CL39" s="263"/>
      <c r="CM39" s="263"/>
    </row>
    <row r="40" spans="1:128" s="27" customFormat="1" ht="16.5" customHeight="1" x14ac:dyDescent="0.15">
      <c r="A40" s="297" t="s">
        <v>99</v>
      </c>
      <c r="B40" s="298"/>
      <c r="C40" s="298"/>
      <c r="D40" s="298"/>
      <c r="E40" s="298"/>
      <c r="F40" s="298"/>
      <c r="G40" s="298"/>
      <c r="H40" s="298"/>
      <c r="I40" s="298"/>
      <c r="J40" s="298"/>
      <c r="K40" s="298"/>
      <c r="L40" s="298"/>
      <c r="M40" s="298"/>
      <c r="N40" s="298"/>
      <c r="O40" s="298"/>
      <c r="P40" s="298"/>
      <c r="Q40" s="298"/>
      <c r="R40" s="298"/>
      <c r="S40" s="298"/>
      <c r="T40" s="310"/>
      <c r="U40" s="235" t="s">
        <v>100</v>
      </c>
      <c r="V40" s="236"/>
      <c r="W40" s="236"/>
      <c r="X40" s="236"/>
      <c r="Y40" s="236"/>
      <c r="Z40" s="236"/>
      <c r="AA40" s="236"/>
      <c r="AB40" s="236"/>
      <c r="AC40" s="236"/>
      <c r="AD40" s="236"/>
      <c r="AE40" s="236"/>
      <c r="AF40" s="236"/>
      <c r="AG40" s="236" t="str">
        <f>IF(入力シート!$D99="","",入力シート!D99)</f>
        <v/>
      </c>
      <c r="AH40" s="236"/>
      <c r="AI40" s="236"/>
      <c r="AJ40" s="236"/>
      <c r="AK40" s="236"/>
      <c r="AL40" s="236"/>
      <c r="AM40" s="236"/>
      <c r="AN40" s="236"/>
      <c r="AO40" s="236"/>
      <c r="AP40" s="236"/>
      <c r="AQ40" s="236"/>
      <c r="AR40" s="236"/>
      <c r="AS40" s="236"/>
      <c r="AT40" s="236"/>
      <c r="AU40" s="69" t="s">
        <v>140</v>
      </c>
      <c r="AV40" s="69" t="s">
        <v>60</v>
      </c>
      <c r="AW40" s="69"/>
      <c r="AX40" s="69"/>
      <c r="AY40" s="69" t="s">
        <v>627</v>
      </c>
      <c r="AZ40" s="69"/>
      <c r="BA40" s="69"/>
      <c r="BB40" s="69"/>
      <c r="BC40" s="69"/>
      <c r="BD40" s="69"/>
      <c r="BE40" s="69"/>
      <c r="BF40" s="69"/>
      <c r="BG40" s="69"/>
      <c r="BH40" s="69"/>
      <c r="BI40" s="69"/>
      <c r="BJ40" s="69"/>
      <c r="BK40" s="69"/>
      <c r="BL40" s="69"/>
      <c r="BM40" s="69"/>
      <c r="BN40" s="69"/>
      <c r="BO40" s="69"/>
      <c r="BP40" s="69"/>
      <c r="BQ40" s="69"/>
      <c r="BR40" s="9"/>
      <c r="BS40" s="9"/>
      <c r="BT40" s="9"/>
      <c r="BU40" s="9"/>
      <c r="BV40" s="9"/>
      <c r="BW40" s="9"/>
      <c r="BX40" s="9"/>
      <c r="BY40" s="69"/>
      <c r="BZ40" s="69"/>
      <c r="CA40" s="69"/>
      <c r="CB40" s="69"/>
      <c r="CC40" s="69"/>
      <c r="CD40" s="69"/>
      <c r="CE40" s="69"/>
      <c r="CF40" s="69"/>
      <c r="CG40" s="69"/>
      <c r="CH40" s="69"/>
      <c r="CI40" s="69"/>
      <c r="CJ40" s="69"/>
      <c r="CK40" s="69"/>
      <c r="CL40" s="69"/>
      <c r="CM40" s="1"/>
    </row>
    <row r="41" spans="1:128" s="27" customFormat="1" ht="16.5" customHeight="1" x14ac:dyDescent="0.15">
      <c r="A41" s="281" t="str">
        <f>IF(入力シート!$D98="有","①有　　2 無",IF(入力シート!$D98="無","1 有　　②無","1 有　　2 無"))</f>
        <v>1 有　　2 無</v>
      </c>
      <c r="B41" s="254"/>
      <c r="C41" s="254"/>
      <c r="D41" s="254"/>
      <c r="E41" s="254"/>
      <c r="F41" s="254"/>
      <c r="G41" s="254"/>
      <c r="H41" s="254"/>
      <c r="I41" s="254"/>
      <c r="J41" s="254"/>
      <c r="K41" s="254"/>
      <c r="L41" s="254"/>
      <c r="M41" s="254"/>
      <c r="N41" s="254"/>
      <c r="O41" s="254"/>
      <c r="P41" s="254"/>
      <c r="Q41" s="254"/>
      <c r="R41" s="254"/>
      <c r="S41" s="254"/>
      <c r="T41" s="256"/>
      <c r="U41" s="281" t="s">
        <v>101</v>
      </c>
      <c r="V41" s="254"/>
      <c r="W41" s="254"/>
      <c r="X41" s="254"/>
      <c r="Y41" s="254"/>
      <c r="Z41" s="254"/>
      <c r="AA41" s="254"/>
      <c r="AB41" s="254"/>
      <c r="AC41" s="254"/>
      <c r="AD41" s="254"/>
      <c r="AE41" s="254"/>
      <c r="AF41" s="254"/>
      <c r="AG41" s="254"/>
      <c r="AH41" s="254"/>
      <c r="AI41" s="257" t="str">
        <f>IF(入力シート!$D100="","",入力シート!D100)</f>
        <v/>
      </c>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4" t="s">
        <v>541</v>
      </c>
      <c r="CM41" s="256"/>
      <c r="DE41" s="232"/>
      <c r="DF41" s="232"/>
      <c r="DG41" s="232"/>
      <c r="DH41" s="232"/>
      <c r="DI41" s="232"/>
      <c r="DJ41" s="232"/>
      <c r="DK41" s="232"/>
      <c r="DL41" s="232"/>
      <c r="DM41" s="232"/>
      <c r="DN41" s="232"/>
      <c r="DO41" s="232"/>
      <c r="DP41" s="232"/>
      <c r="DQ41" s="232"/>
      <c r="DR41" s="232"/>
      <c r="DS41" s="232"/>
      <c r="DT41" s="232"/>
      <c r="DU41" s="232"/>
      <c r="DV41" s="232"/>
      <c r="DW41" s="232"/>
      <c r="DX41" s="232"/>
    </row>
    <row r="42" spans="1:128" s="27" customFormat="1" ht="16.5" customHeight="1" x14ac:dyDescent="0.15">
      <c r="A42" s="296" t="s">
        <v>542</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9"/>
      <c r="DE42" s="130"/>
      <c r="DF42" s="130"/>
      <c r="DG42" s="130"/>
      <c r="DH42" s="130"/>
      <c r="DI42" s="130"/>
      <c r="DJ42" s="130"/>
      <c r="DK42" s="130"/>
      <c r="DL42" s="130"/>
      <c r="DM42" s="130"/>
      <c r="DN42" s="130"/>
      <c r="DO42" s="130"/>
      <c r="DP42" s="130"/>
      <c r="DQ42" s="130"/>
      <c r="DR42" s="130"/>
      <c r="DS42" s="130"/>
      <c r="DT42" s="130"/>
      <c r="DU42" s="130"/>
      <c r="DV42" s="130"/>
      <c r="DW42" s="130"/>
      <c r="DX42" s="130"/>
    </row>
    <row r="43" spans="1:128" ht="16.5" customHeight="1" x14ac:dyDescent="0.15">
      <c r="A43" s="393"/>
      <c r="B43" s="394"/>
      <c r="C43" s="394"/>
      <c r="D43" s="394"/>
      <c r="E43" s="394"/>
      <c r="F43" s="394"/>
      <c r="G43" s="394"/>
      <c r="H43" s="394"/>
      <c r="I43" s="394"/>
      <c r="J43" s="394"/>
      <c r="K43" s="394"/>
      <c r="L43" s="394"/>
      <c r="M43" s="394"/>
      <c r="N43" s="394"/>
      <c r="O43" s="394"/>
      <c r="P43" s="394"/>
      <c r="Q43" s="394"/>
      <c r="R43" s="394"/>
      <c r="S43" s="394"/>
      <c r="T43" s="395"/>
      <c r="U43" s="252" t="s">
        <v>141</v>
      </c>
      <c r="V43" s="240"/>
      <c r="W43" s="240"/>
      <c r="X43" s="240"/>
      <c r="Y43" s="253"/>
      <c r="Z43" s="252" t="s">
        <v>102</v>
      </c>
      <c r="AA43" s="240"/>
      <c r="AB43" s="240"/>
      <c r="AC43" s="240"/>
      <c r="AD43" s="240"/>
      <c r="AE43" s="240"/>
      <c r="AF43" s="240"/>
      <c r="AG43" s="240"/>
      <c r="AH43" s="240"/>
      <c r="AI43" s="240"/>
      <c r="AJ43" s="253"/>
      <c r="AK43" s="252" t="s">
        <v>103</v>
      </c>
      <c r="AL43" s="240"/>
      <c r="AM43" s="240"/>
      <c r="AN43" s="240"/>
      <c r="AO43" s="240"/>
      <c r="AP43" s="240"/>
      <c r="AQ43" s="240"/>
      <c r="AR43" s="240"/>
      <c r="AS43" s="240"/>
      <c r="AT43" s="240"/>
      <c r="AU43" s="253"/>
      <c r="AV43" s="252" t="s">
        <v>104</v>
      </c>
      <c r="AW43" s="240"/>
      <c r="AX43" s="240"/>
      <c r="AY43" s="240"/>
      <c r="AZ43" s="240"/>
      <c r="BA43" s="240"/>
      <c r="BB43" s="240"/>
      <c r="BC43" s="240"/>
      <c r="BD43" s="240"/>
      <c r="BE43" s="240"/>
      <c r="BF43" s="253"/>
      <c r="BG43" s="412" t="s">
        <v>62</v>
      </c>
      <c r="BH43" s="299"/>
      <c r="BI43" s="299"/>
      <c r="BJ43" s="299"/>
      <c r="BK43" s="299"/>
      <c r="BL43" s="299"/>
      <c r="BM43" s="250" t="str">
        <f>IF(入力シート!$D101="","",入力シート!D101)</f>
        <v/>
      </c>
      <c r="BN43" s="250"/>
      <c r="BO43" s="250"/>
      <c r="BP43" s="250"/>
      <c r="BQ43" s="10" t="s">
        <v>128</v>
      </c>
      <c r="BR43" s="252" t="s">
        <v>107</v>
      </c>
      <c r="BS43" s="240"/>
      <c r="BT43" s="240"/>
      <c r="BU43" s="240"/>
      <c r="BV43" s="240"/>
      <c r="BW43" s="240"/>
      <c r="BX43" s="240"/>
      <c r="BY43" s="240"/>
      <c r="BZ43" s="240"/>
      <c r="CA43" s="240"/>
      <c r="CB43" s="253"/>
      <c r="CC43" s="413" t="s">
        <v>106</v>
      </c>
      <c r="CD43" s="322"/>
      <c r="CE43" s="322"/>
      <c r="CF43" s="322"/>
      <c r="CG43" s="322"/>
      <c r="CH43" s="322"/>
      <c r="CI43" s="322"/>
      <c r="CJ43" s="322"/>
      <c r="CK43" s="322"/>
      <c r="CL43" s="322"/>
      <c r="CM43" s="323"/>
    </row>
    <row r="44" spans="1:128" ht="16.5" customHeight="1" x14ac:dyDescent="0.15">
      <c r="A44" s="324" t="s">
        <v>142</v>
      </c>
      <c r="B44" s="325"/>
      <c r="C44" s="325"/>
      <c r="D44" s="325"/>
      <c r="E44" s="325"/>
      <c r="F44" s="325"/>
      <c r="G44" s="325"/>
      <c r="H44" s="325"/>
      <c r="I44" s="325"/>
      <c r="J44" s="325"/>
      <c r="K44" s="325"/>
      <c r="L44" s="325"/>
      <c r="M44" s="325"/>
      <c r="N44" s="325"/>
      <c r="O44" s="325"/>
      <c r="P44" s="325"/>
      <c r="Q44" s="325"/>
      <c r="R44" s="325"/>
      <c r="S44" s="325"/>
      <c r="T44" s="326"/>
      <c r="U44" s="252" t="str">
        <f>IF(入力シート!$D102="","",入力シート!D102)</f>
        <v/>
      </c>
      <c r="V44" s="240"/>
      <c r="W44" s="240"/>
      <c r="X44" s="240"/>
      <c r="Y44" s="253"/>
      <c r="Z44" s="252" t="str">
        <f>IF(入力シート!$D103="","",入力シート!D103)</f>
        <v/>
      </c>
      <c r="AA44" s="240"/>
      <c r="AB44" s="240"/>
      <c r="AC44" s="240"/>
      <c r="AD44" s="240"/>
      <c r="AE44" s="240"/>
      <c r="AF44" s="240"/>
      <c r="AG44" s="240"/>
      <c r="AH44" s="240"/>
      <c r="AI44" s="240"/>
      <c r="AJ44" s="253"/>
      <c r="AK44" s="252" t="str">
        <f>IF(入力シート!$D104="","",入力シート!D104)</f>
        <v/>
      </c>
      <c r="AL44" s="240"/>
      <c r="AM44" s="240"/>
      <c r="AN44" s="240"/>
      <c r="AO44" s="240"/>
      <c r="AP44" s="240"/>
      <c r="AQ44" s="240"/>
      <c r="AR44" s="240"/>
      <c r="AS44" s="240"/>
      <c r="AT44" s="240"/>
      <c r="AU44" s="253"/>
      <c r="AV44" s="252" t="str">
        <f>IF(入力シート!$D105="","",入力シート!D105)</f>
        <v/>
      </c>
      <c r="AW44" s="240"/>
      <c r="AX44" s="240"/>
      <c r="AY44" s="240"/>
      <c r="AZ44" s="240"/>
      <c r="BA44" s="240"/>
      <c r="BB44" s="240"/>
      <c r="BC44" s="240"/>
      <c r="BD44" s="240"/>
      <c r="BE44" s="240"/>
      <c r="BF44" s="253"/>
      <c r="BG44" s="252" t="str">
        <f>IF(入力シート!$D106="","",入力シート!D106)</f>
        <v/>
      </c>
      <c r="BH44" s="240"/>
      <c r="BI44" s="240"/>
      <c r="BJ44" s="240"/>
      <c r="BK44" s="240"/>
      <c r="BL44" s="240"/>
      <c r="BM44" s="240"/>
      <c r="BN44" s="240"/>
      <c r="BO44" s="240"/>
      <c r="BP44" s="240"/>
      <c r="BQ44" s="253"/>
      <c r="BR44" s="252">
        <f>IF(入力シート!$D107="","",入力シート!D107)</f>
        <v>0</v>
      </c>
      <c r="BS44" s="240"/>
      <c r="BT44" s="240"/>
      <c r="BU44" s="240"/>
      <c r="BV44" s="240"/>
      <c r="BW44" s="240"/>
      <c r="BX44" s="240"/>
      <c r="BY44" s="240"/>
      <c r="BZ44" s="240"/>
      <c r="CA44" s="240"/>
      <c r="CB44" s="253"/>
      <c r="CC44" s="249" t="str">
        <f>IF(入力シート!$D108="","",入力シート!D108)</f>
        <v/>
      </c>
      <c r="CD44" s="250"/>
      <c r="CE44" s="250"/>
      <c r="CF44" s="250"/>
      <c r="CG44" s="250"/>
      <c r="CH44" s="250"/>
      <c r="CI44" s="250"/>
      <c r="CJ44" s="250"/>
      <c r="CK44" s="250"/>
      <c r="CL44" s="250"/>
      <c r="CM44" s="251"/>
    </row>
    <row r="45" spans="1:128" ht="16.5" customHeight="1" x14ac:dyDescent="0.15">
      <c r="A45" s="324" t="s">
        <v>143</v>
      </c>
      <c r="B45" s="325"/>
      <c r="C45" s="325"/>
      <c r="D45" s="325"/>
      <c r="E45" s="325"/>
      <c r="F45" s="325"/>
      <c r="G45" s="325"/>
      <c r="H45" s="325"/>
      <c r="I45" s="325"/>
      <c r="J45" s="325"/>
      <c r="K45" s="325"/>
      <c r="L45" s="325"/>
      <c r="M45" s="325"/>
      <c r="N45" s="325"/>
      <c r="O45" s="325"/>
      <c r="P45" s="325"/>
      <c r="Q45" s="325"/>
      <c r="R45" s="325"/>
      <c r="S45" s="325"/>
      <c r="T45" s="326"/>
      <c r="U45" s="252" t="str">
        <f>IF(入力シート!$D109="","",入力シート!D109)</f>
        <v/>
      </c>
      <c r="V45" s="240"/>
      <c r="W45" s="240"/>
      <c r="X45" s="240"/>
      <c r="Y45" s="253"/>
      <c r="Z45" s="252" t="str">
        <f>IF(入力シート!$D110="","",入力シート!D110)</f>
        <v/>
      </c>
      <c r="AA45" s="240"/>
      <c r="AB45" s="240"/>
      <c r="AC45" s="240"/>
      <c r="AD45" s="240"/>
      <c r="AE45" s="240"/>
      <c r="AF45" s="240"/>
      <c r="AG45" s="240"/>
      <c r="AH45" s="240"/>
      <c r="AI45" s="240"/>
      <c r="AJ45" s="253"/>
      <c r="AK45" s="252" t="str">
        <f>IF(入力シート!$D111="","",入力シート!D111)</f>
        <v/>
      </c>
      <c r="AL45" s="240"/>
      <c r="AM45" s="240"/>
      <c r="AN45" s="240"/>
      <c r="AO45" s="240"/>
      <c r="AP45" s="240"/>
      <c r="AQ45" s="240"/>
      <c r="AR45" s="240"/>
      <c r="AS45" s="240"/>
      <c r="AT45" s="240"/>
      <c r="AU45" s="253"/>
      <c r="AV45" s="252" t="str">
        <f>IF(入力シート!$D112="","",入力シート!D112)</f>
        <v/>
      </c>
      <c r="AW45" s="240"/>
      <c r="AX45" s="240"/>
      <c r="AY45" s="240"/>
      <c r="AZ45" s="240"/>
      <c r="BA45" s="240"/>
      <c r="BB45" s="240"/>
      <c r="BC45" s="240"/>
      <c r="BD45" s="240"/>
      <c r="BE45" s="240"/>
      <c r="BF45" s="253"/>
      <c r="BG45" s="252" t="str">
        <f>IF(入力シート!$D113="","",入力シート!D113)</f>
        <v/>
      </c>
      <c r="BH45" s="240"/>
      <c r="BI45" s="240"/>
      <c r="BJ45" s="240"/>
      <c r="BK45" s="240"/>
      <c r="BL45" s="240"/>
      <c r="BM45" s="240"/>
      <c r="BN45" s="240"/>
      <c r="BO45" s="240"/>
      <c r="BP45" s="240"/>
      <c r="BQ45" s="253"/>
      <c r="BR45" s="252">
        <f>IF(入力シート!$D114="","",入力シート!D114)</f>
        <v>0</v>
      </c>
      <c r="BS45" s="240"/>
      <c r="BT45" s="240"/>
      <c r="BU45" s="240"/>
      <c r="BV45" s="240"/>
      <c r="BW45" s="240"/>
      <c r="BX45" s="240"/>
      <c r="BY45" s="240"/>
      <c r="BZ45" s="240"/>
      <c r="CA45" s="240"/>
      <c r="CB45" s="253"/>
      <c r="CC45" s="249" t="str">
        <f>IF(入力シート!$D115="","",入力シート!D115)</f>
        <v/>
      </c>
      <c r="CD45" s="250"/>
      <c r="CE45" s="250"/>
      <c r="CF45" s="250"/>
      <c r="CG45" s="250"/>
      <c r="CH45" s="250"/>
      <c r="CI45" s="250"/>
      <c r="CJ45" s="250"/>
      <c r="CK45" s="250"/>
      <c r="CL45" s="250"/>
      <c r="CM45" s="251"/>
      <c r="CT45" s="13"/>
      <c r="CU45" s="13"/>
      <c r="CV45" s="13"/>
      <c r="CW45" s="13"/>
      <c r="CX45" s="13"/>
      <c r="CY45" s="13"/>
      <c r="CZ45" s="13"/>
      <c r="DA45" s="13"/>
      <c r="DB45" s="13"/>
      <c r="DC45" s="13"/>
      <c r="DD45" s="13"/>
      <c r="DE45" s="13"/>
      <c r="DF45" s="13"/>
    </row>
    <row r="46" spans="1:128" ht="16.5" customHeight="1" x14ac:dyDescent="0.15">
      <c r="A46" s="324" t="s">
        <v>144</v>
      </c>
      <c r="B46" s="325"/>
      <c r="C46" s="325"/>
      <c r="D46" s="325"/>
      <c r="E46" s="325"/>
      <c r="F46" s="325"/>
      <c r="G46" s="325"/>
      <c r="H46" s="325"/>
      <c r="I46" s="325"/>
      <c r="J46" s="325"/>
      <c r="K46" s="325"/>
      <c r="L46" s="325"/>
      <c r="M46" s="325"/>
      <c r="N46" s="325"/>
      <c r="O46" s="325"/>
      <c r="P46" s="325"/>
      <c r="Q46" s="325"/>
      <c r="R46" s="325"/>
      <c r="S46" s="325"/>
      <c r="T46" s="326"/>
      <c r="U46" s="252" t="str">
        <f>IF(入力シート!$D116="","",入力シート!D116)</f>
        <v/>
      </c>
      <c r="V46" s="240"/>
      <c r="W46" s="240"/>
      <c r="X46" s="240"/>
      <c r="Y46" s="253"/>
      <c r="Z46" s="252" t="str">
        <f>IF(入力シート!$D117="","",入力シート!D117)</f>
        <v/>
      </c>
      <c r="AA46" s="240"/>
      <c r="AB46" s="240"/>
      <c r="AC46" s="240"/>
      <c r="AD46" s="240"/>
      <c r="AE46" s="240"/>
      <c r="AF46" s="240"/>
      <c r="AG46" s="240"/>
      <c r="AH46" s="240"/>
      <c r="AI46" s="240"/>
      <c r="AJ46" s="253"/>
      <c r="AK46" s="252" t="str">
        <f>IF(入力シート!$D118="","",入力シート!D118)</f>
        <v/>
      </c>
      <c r="AL46" s="240"/>
      <c r="AM46" s="240"/>
      <c r="AN46" s="240"/>
      <c r="AO46" s="240"/>
      <c r="AP46" s="240"/>
      <c r="AQ46" s="240"/>
      <c r="AR46" s="240"/>
      <c r="AS46" s="240"/>
      <c r="AT46" s="240"/>
      <c r="AU46" s="253"/>
      <c r="AV46" s="252" t="str">
        <f>IF(入力シート!$D119="","",入力シート!D119)</f>
        <v/>
      </c>
      <c r="AW46" s="240"/>
      <c r="AX46" s="240"/>
      <c r="AY46" s="240"/>
      <c r="AZ46" s="240"/>
      <c r="BA46" s="240"/>
      <c r="BB46" s="240"/>
      <c r="BC46" s="240"/>
      <c r="BD46" s="240"/>
      <c r="BE46" s="240"/>
      <c r="BF46" s="253"/>
      <c r="BG46" s="252" t="str">
        <f>IF(入力シート!$D120="","",入力シート!D120)</f>
        <v/>
      </c>
      <c r="BH46" s="240"/>
      <c r="BI46" s="240"/>
      <c r="BJ46" s="240"/>
      <c r="BK46" s="240"/>
      <c r="BL46" s="240"/>
      <c r="BM46" s="240"/>
      <c r="BN46" s="240"/>
      <c r="BO46" s="240"/>
      <c r="BP46" s="240"/>
      <c r="BQ46" s="253"/>
      <c r="BR46" s="252">
        <f>IF(入力シート!$D121="","",入力シート!D121)</f>
        <v>0</v>
      </c>
      <c r="BS46" s="240"/>
      <c r="BT46" s="240"/>
      <c r="BU46" s="240"/>
      <c r="BV46" s="240"/>
      <c r="BW46" s="240"/>
      <c r="BX46" s="240"/>
      <c r="BY46" s="240"/>
      <c r="BZ46" s="240"/>
      <c r="CA46" s="240"/>
      <c r="CB46" s="253"/>
      <c r="CC46" s="249" t="str">
        <f>IF(入力シート!$D122="","",入力シート!D122)</f>
        <v/>
      </c>
      <c r="CD46" s="250"/>
      <c r="CE46" s="250"/>
      <c r="CF46" s="250"/>
      <c r="CG46" s="250"/>
      <c r="CH46" s="250"/>
      <c r="CI46" s="250"/>
      <c r="CJ46" s="250"/>
      <c r="CK46" s="250"/>
      <c r="CL46" s="250"/>
      <c r="CM46" s="251"/>
      <c r="CT46" s="13"/>
      <c r="CU46" s="13"/>
      <c r="CV46" s="13"/>
      <c r="CW46" s="13"/>
      <c r="CX46" s="13"/>
      <c r="CY46" s="13"/>
      <c r="CZ46" s="13"/>
      <c r="DA46" s="13"/>
      <c r="DB46" s="13"/>
      <c r="DC46" s="13"/>
      <c r="DD46" s="13"/>
      <c r="DE46" s="13"/>
      <c r="DF46" s="13"/>
    </row>
    <row r="47" spans="1:128" ht="16.5" customHeight="1" x14ac:dyDescent="0.15">
      <c r="A47" s="324" t="s">
        <v>145</v>
      </c>
      <c r="B47" s="325"/>
      <c r="C47" s="325"/>
      <c r="D47" s="325"/>
      <c r="E47" s="325"/>
      <c r="F47" s="325"/>
      <c r="G47" s="325"/>
      <c r="H47" s="325"/>
      <c r="I47" s="325"/>
      <c r="J47" s="325"/>
      <c r="K47" s="325"/>
      <c r="L47" s="325"/>
      <c r="M47" s="325"/>
      <c r="N47" s="325"/>
      <c r="O47" s="325"/>
      <c r="P47" s="325"/>
      <c r="Q47" s="325"/>
      <c r="R47" s="325"/>
      <c r="S47" s="325"/>
      <c r="T47" s="326"/>
      <c r="U47" s="409"/>
      <c r="V47" s="410"/>
      <c r="W47" s="410"/>
      <c r="X47" s="410"/>
      <c r="Y47" s="411"/>
      <c r="Z47" s="252" t="str">
        <f>IF(入力シート!$D123="","",入力シート!D123)</f>
        <v/>
      </c>
      <c r="AA47" s="240"/>
      <c r="AB47" s="240"/>
      <c r="AC47" s="240"/>
      <c r="AD47" s="240"/>
      <c r="AE47" s="240"/>
      <c r="AF47" s="240"/>
      <c r="AG47" s="240"/>
      <c r="AH47" s="240"/>
      <c r="AI47" s="240"/>
      <c r="AJ47" s="253"/>
      <c r="AK47" s="252" t="str">
        <f>IF(入力シート!$D124="","",入力シート!D124)</f>
        <v/>
      </c>
      <c r="AL47" s="240"/>
      <c r="AM47" s="240"/>
      <c r="AN47" s="240"/>
      <c r="AO47" s="240"/>
      <c r="AP47" s="240"/>
      <c r="AQ47" s="240"/>
      <c r="AR47" s="240"/>
      <c r="AS47" s="240"/>
      <c r="AT47" s="240"/>
      <c r="AU47" s="253"/>
      <c r="AV47" s="252" t="str">
        <f>IF(入力シート!$D125="","",入力シート!D125)</f>
        <v/>
      </c>
      <c r="AW47" s="240"/>
      <c r="AX47" s="240"/>
      <c r="AY47" s="240"/>
      <c r="AZ47" s="240"/>
      <c r="BA47" s="240"/>
      <c r="BB47" s="240"/>
      <c r="BC47" s="240"/>
      <c r="BD47" s="240"/>
      <c r="BE47" s="240"/>
      <c r="BF47" s="253"/>
      <c r="BG47" s="252" t="str">
        <f>IF(入力シート!$D126="","",入力シート!D126)</f>
        <v/>
      </c>
      <c r="BH47" s="240"/>
      <c r="BI47" s="240"/>
      <c r="BJ47" s="240"/>
      <c r="BK47" s="240"/>
      <c r="BL47" s="240"/>
      <c r="BM47" s="240"/>
      <c r="BN47" s="240"/>
      <c r="BO47" s="240"/>
      <c r="BP47" s="240"/>
      <c r="BQ47" s="253"/>
      <c r="BR47" s="252">
        <f>IF(入力シート!$D127="","",入力シート!D127)</f>
        <v>0</v>
      </c>
      <c r="BS47" s="240"/>
      <c r="BT47" s="240"/>
      <c r="BU47" s="240"/>
      <c r="BV47" s="240"/>
      <c r="BW47" s="240"/>
      <c r="BX47" s="240"/>
      <c r="BY47" s="240"/>
      <c r="BZ47" s="240"/>
      <c r="CA47" s="240"/>
      <c r="CB47" s="253"/>
      <c r="CC47" s="249" t="str">
        <f>IF(入力シート!$D128="","",入力シート!D128)</f>
        <v/>
      </c>
      <c r="CD47" s="250"/>
      <c r="CE47" s="250"/>
      <c r="CF47" s="250"/>
      <c r="CG47" s="250"/>
      <c r="CH47" s="250"/>
      <c r="CI47" s="250"/>
      <c r="CJ47" s="250"/>
      <c r="CK47" s="250"/>
      <c r="CL47" s="250"/>
      <c r="CM47" s="251"/>
      <c r="CT47" s="49"/>
      <c r="CU47" s="49"/>
      <c r="CV47" s="49"/>
      <c r="CW47" s="49"/>
      <c r="CX47" s="49"/>
      <c r="CY47" s="49"/>
      <c r="CZ47" s="49"/>
      <c r="DA47" s="49"/>
      <c r="DB47" s="49"/>
      <c r="DC47" s="49"/>
      <c r="DD47" s="13"/>
      <c r="DE47" s="13"/>
      <c r="DF47" s="13"/>
    </row>
    <row r="48" spans="1:128" ht="16.5" customHeight="1" x14ac:dyDescent="0.15">
      <c r="A48" s="324" t="s">
        <v>105</v>
      </c>
      <c r="B48" s="325"/>
      <c r="C48" s="325"/>
      <c r="D48" s="325"/>
      <c r="E48" s="325"/>
      <c r="F48" s="325"/>
      <c r="G48" s="325"/>
      <c r="H48" s="325"/>
      <c r="I48" s="325"/>
      <c r="J48" s="325"/>
      <c r="K48" s="325"/>
      <c r="L48" s="325"/>
      <c r="M48" s="325"/>
      <c r="N48" s="325"/>
      <c r="O48" s="325"/>
      <c r="P48" s="325"/>
      <c r="Q48" s="325"/>
      <c r="R48" s="325"/>
      <c r="S48" s="325"/>
      <c r="T48" s="326"/>
      <c r="U48" s="252" t="str">
        <f>IF(入力シート!$D129="","",入力シート!D129)</f>
        <v/>
      </c>
      <c r="V48" s="240"/>
      <c r="W48" s="240"/>
      <c r="X48" s="240"/>
      <c r="Y48" s="253"/>
      <c r="Z48" s="252" t="str">
        <f>IF(入力シート!$D130="","",入力シート!D130)</f>
        <v/>
      </c>
      <c r="AA48" s="240"/>
      <c r="AB48" s="240"/>
      <c r="AC48" s="240"/>
      <c r="AD48" s="240"/>
      <c r="AE48" s="240"/>
      <c r="AF48" s="240"/>
      <c r="AG48" s="240"/>
      <c r="AH48" s="240"/>
      <c r="AI48" s="240"/>
      <c r="AJ48" s="253"/>
      <c r="AK48" s="252" t="str">
        <f>IF(入力シート!$D131="","",入力シート!D131)</f>
        <v/>
      </c>
      <c r="AL48" s="240"/>
      <c r="AM48" s="240"/>
      <c r="AN48" s="240"/>
      <c r="AO48" s="240"/>
      <c r="AP48" s="240"/>
      <c r="AQ48" s="240"/>
      <c r="AR48" s="240"/>
      <c r="AS48" s="240"/>
      <c r="AT48" s="240"/>
      <c r="AU48" s="253"/>
      <c r="AV48" s="252" t="str">
        <f>IF(入力シート!$D132="","",入力シート!D132)</f>
        <v/>
      </c>
      <c r="AW48" s="240"/>
      <c r="AX48" s="240"/>
      <c r="AY48" s="240"/>
      <c r="AZ48" s="240"/>
      <c r="BA48" s="240"/>
      <c r="BB48" s="240"/>
      <c r="BC48" s="240"/>
      <c r="BD48" s="240"/>
      <c r="BE48" s="240"/>
      <c r="BF48" s="253"/>
      <c r="BG48" s="252" t="str">
        <f>IF(入力シート!$D133="","",入力シート!D133)</f>
        <v/>
      </c>
      <c r="BH48" s="240"/>
      <c r="BI48" s="240"/>
      <c r="BJ48" s="240"/>
      <c r="BK48" s="240"/>
      <c r="BL48" s="240"/>
      <c r="BM48" s="240"/>
      <c r="BN48" s="240"/>
      <c r="BO48" s="240"/>
      <c r="BP48" s="240"/>
      <c r="BQ48" s="253"/>
      <c r="BR48" s="252">
        <f>IF(入力シート!$D134="","",入力シート!D134)</f>
        <v>0</v>
      </c>
      <c r="BS48" s="240"/>
      <c r="BT48" s="240"/>
      <c r="BU48" s="240"/>
      <c r="BV48" s="240"/>
      <c r="BW48" s="240"/>
      <c r="BX48" s="240"/>
      <c r="BY48" s="240"/>
      <c r="BZ48" s="240"/>
      <c r="CA48" s="240"/>
      <c r="CB48" s="253"/>
      <c r="CC48" s="249" t="str">
        <f>IF(入力シート!$D135="","",入力シート!D135)</f>
        <v/>
      </c>
      <c r="CD48" s="250"/>
      <c r="CE48" s="250"/>
      <c r="CF48" s="250"/>
      <c r="CG48" s="250"/>
      <c r="CH48" s="250"/>
      <c r="CI48" s="250"/>
      <c r="CJ48" s="250"/>
      <c r="CK48" s="250"/>
      <c r="CL48" s="250"/>
      <c r="CM48" s="251"/>
    </row>
    <row r="49" spans="1:91" ht="16.5" customHeight="1" x14ac:dyDescent="0.15">
      <c r="A49" s="324" t="s">
        <v>61</v>
      </c>
      <c r="B49" s="325"/>
      <c r="C49" s="325"/>
      <c r="D49" s="325"/>
      <c r="E49" s="325"/>
      <c r="F49" s="325"/>
      <c r="G49" s="325"/>
      <c r="H49" s="325"/>
      <c r="I49" s="325"/>
      <c r="J49" s="325"/>
      <c r="K49" s="325"/>
      <c r="L49" s="325"/>
      <c r="M49" s="325"/>
      <c r="N49" s="325"/>
      <c r="O49" s="325"/>
      <c r="P49" s="325"/>
      <c r="Q49" s="325"/>
      <c r="R49" s="325"/>
      <c r="S49" s="325"/>
      <c r="T49" s="326"/>
      <c r="U49" s="252">
        <f>IF(入力シート!$D136="","",入力シート!D136)</f>
        <v>0</v>
      </c>
      <c r="V49" s="240"/>
      <c r="W49" s="240"/>
      <c r="X49" s="240"/>
      <c r="Y49" s="253"/>
      <c r="Z49" s="252">
        <f>IF(入力シート!$D137="","",入力シート!D137)</f>
        <v>0</v>
      </c>
      <c r="AA49" s="240"/>
      <c r="AB49" s="240"/>
      <c r="AC49" s="240"/>
      <c r="AD49" s="240"/>
      <c r="AE49" s="240"/>
      <c r="AF49" s="240"/>
      <c r="AG49" s="240"/>
      <c r="AH49" s="240"/>
      <c r="AI49" s="240"/>
      <c r="AJ49" s="253"/>
      <c r="AK49" s="252">
        <f>IF(入力シート!$D138="","",入力シート!D138)</f>
        <v>0</v>
      </c>
      <c r="AL49" s="240"/>
      <c r="AM49" s="240"/>
      <c r="AN49" s="240"/>
      <c r="AO49" s="240"/>
      <c r="AP49" s="240"/>
      <c r="AQ49" s="240"/>
      <c r="AR49" s="240"/>
      <c r="AS49" s="240"/>
      <c r="AT49" s="240"/>
      <c r="AU49" s="253"/>
      <c r="AV49" s="252">
        <f>IF(入力シート!$D139="","",入力シート!D139)</f>
        <v>0</v>
      </c>
      <c r="AW49" s="240"/>
      <c r="AX49" s="240"/>
      <c r="AY49" s="240"/>
      <c r="AZ49" s="240"/>
      <c r="BA49" s="240"/>
      <c r="BB49" s="240"/>
      <c r="BC49" s="240"/>
      <c r="BD49" s="240"/>
      <c r="BE49" s="240"/>
      <c r="BF49" s="253"/>
      <c r="BG49" s="252">
        <f>IF(入力シート!$D140="","",入力シート!D140)</f>
        <v>0</v>
      </c>
      <c r="BH49" s="240"/>
      <c r="BI49" s="240"/>
      <c r="BJ49" s="240"/>
      <c r="BK49" s="240"/>
      <c r="BL49" s="240"/>
      <c r="BM49" s="240"/>
      <c r="BN49" s="240"/>
      <c r="BO49" s="240"/>
      <c r="BP49" s="240"/>
      <c r="BQ49" s="253"/>
      <c r="BR49" s="252">
        <f>IF(入力シート!$D141="","",入力シート!D141)</f>
        <v>0</v>
      </c>
      <c r="BS49" s="240"/>
      <c r="BT49" s="240"/>
      <c r="BU49" s="240"/>
      <c r="BV49" s="240"/>
      <c r="BW49" s="240"/>
      <c r="BX49" s="240"/>
      <c r="BY49" s="240"/>
      <c r="BZ49" s="240"/>
      <c r="CA49" s="240"/>
      <c r="CB49" s="253"/>
      <c r="CC49" s="252" t="str">
        <f>IF(入力シート!$D142="","",入力シート!D142)</f>
        <v/>
      </c>
      <c r="CD49" s="240"/>
      <c r="CE49" s="240"/>
      <c r="CF49" s="240"/>
      <c r="CG49" s="240"/>
      <c r="CH49" s="240"/>
      <c r="CI49" s="240"/>
      <c r="CJ49" s="240"/>
      <c r="CK49" s="240"/>
      <c r="CL49" s="240"/>
      <c r="CM49" s="253"/>
    </row>
    <row r="50" spans="1:91" ht="16.5" customHeight="1" x14ac:dyDescent="0.15">
      <c r="A50" s="50"/>
      <c r="B50" s="69"/>
      <c r="C50" s="69"/>
      <c r="D50" s="69"/>
      <c r="E50" s="69"/>
      <c r="F50" s="69"/>
      <c r="G50" s="69"/>
      <c r="H50" s="69"/>
      <c r="I50" s="69"/>
      <c r="J50" s="69"/>
      <c r="K50" s="69"/>
      <c r="L50" s="69"/>
      <c r="M50" s="69"/>
      <c r="N50" s="69"/>
      <c r="O50" s="69"/>
      <c r="P50" s="69"/>
      <c r="Q50" s="69"/>
      <c r="R50" s="69"/>
      <c r="S50" s="69"/>
      <c r="T50" s="1"/>
      <c r="U50" s="321" t="s">
        <v>146</v>
      </c>
      <c r="V50" s="300"/>
      <c r="W50" s="300"/>
      <c r="X50" s="300"/>
      <c r="Y50" s="300"/>
      <c r="Z50" s="300"/>
      <c r="AA50" s="300"/>
      <c r="AB50" s="300"/>
      <c r="AC50" s="300"/>
      <c r="AD50" s="301"/>
      <c r="AE50" s="252" t="s">
        <v>147</v>
      </c>
      <c r="AF50" s="240"/>
      <c r="AG50" s="240"/>
      <c r="AH50" s="240"/>
      <c r="AI50" s="253"/>
      <c r="AJ50" s="321">
        <f>入力シート!D145</f>
        <v>0</v>
      </c>
      <c r="AK50" s="300"/>
      <c r="AL50" s="300"/>
      <c r="AM50" s="300"/>
      <c r="AN50" s="300"/>
      <c r="AO50" s="300"/>
      <c r="AP50" s="300"/>
      <c r="AQ50" s="300"/>
      <c r="AR50" s="300" t="s">
        <v>543</v>
      </c>
      <c r="AS50" s="300"/>
      <c r="AT50" s="301"/>
      <c r="AU50" s="321">
        <f>入力シート!D146</f>
        <v>0</v>
      </c>
      <c r="AV50" s="300"/>
      <c r="AW50" s="300"/>
      <c r="AX50" s="300"/>
      <c r="AY50" s="300"/>
      <c r="AZ50" s="300"/>
      <c r="BA50" s="300"/>
      <c r="BB50" s="300"/>
      <c r="BC50" s="300" t="s">
        <v>545</v>
      </c>
      <c r="BD50" s="300"/>
      <c r="BE50" s="301"/>
      <c r="BF50" s="321">
        <f>入力シート!D147</f>
        <v>0</v>
      </c>
      <c r="BG50" s="300"/>
      <c r="BH50" s="300"/>
      <c r="BI50" s="300"/>
      <c r="BJ50" s="300"/>
      <c r="BK50" s="300"/>
      <c r="BL50" s="300"/>
      <c r="BM50" s="300" t="s">
        <v>546</v>
      </c>
      <c r="BN50" s="300"/>
      <c r="BO50" s="301"/>
      <c r="BP50" s="300">
        <f>入力シート!D148</f>
        <v>0</v>
      </c>
      <c r="BQ50" s="300"/>
      <c r="BR50" s="300"/>
      <c r="BS50" s="300"/>
      <c r="BT50" s="300"/>
      <c r="BU50" s="300"/>
      <c r="BV50" s="300"/>
      <c r="BW50" s="300"/>
      <c r="BX50" s="300"/>
      <c r="BY50" s="300"/>
      <c r="BZ50" s="300" t="s">
        <v>545</v>
      </c>
      <c r="CA50" s="300"/>
      <c r="CB50" s="301"/>
      <c r="CC50" s="299" t="s">
        <v>129</v>
      </c>
      <c r="CD50" s="299"/>
      <c r="CE50" s="299"/>
      <c r="CF50" s="299"/>
      <c r="CG50" s="299"/>
      <c r="CH50" s="299"/>
      <c r="CI50" s="299"/>
      <c r="CJ50" s="299"/>
      <c r="CK50" s="299"/>
      <c r="CL50" s="299"/>
      <c r="CM50" s="441"/>
    </row>
    <row r="51" spans="1:91" ht="16.5" customHeight="1" x14ac:dyDescent="0.15">
      <c r="A51" s="11"/>
      <c r="B51" s="2"/>
      <c r="C51" s="2"/>
      <c r="D51" s="2"/>
      <c r="E51" s="2"/>
      <c r="F51" s="2"/>
      <c r="G51" s="2"/>
      <c r="H51" s="2"/>
      <c r="I51" s="2"/>
      <c r="J51" s="2"/>
      <c r="K51" s="2"/>
      <c r="L51" s="2"/>
      <c r="M51" s="2"/>
      <c r="N51" s="2"/>
      <c r="O51" s="2"/>
      <c r="P51" s="2"/>
      <c r="Q51" s="2"/>
      <c r="R51" s="2"/>
      <c r="S51" s="2"/>
      <c r="T51" s="4"/>
      <c r="U51" s="315" t="s">
        <v>148</v>
      </c>
      <c r="V51" s="316"/>
      <c r="W51" s="316"/>
      <c r="X51" s="316"/>
      <c r="Y51" s="316"/>
      <c r="Z51" s="316"/>
      <c r="AA51" s="316"/>
      <c r="AB51" s="316"/>
      <c r="AC51" s="316"/>
      <c r="AD51" s="317"/>
      <c r="AE51" s="252" t="s">
        <v>151</v>
      </c>
      <c r="AF51" s="240"/>
      <c r="AG51" s="240"/>
      <c r="AH51" s="240"/>
      <c r="AI51" s="253"/>
      <c r="AJ51" s="252" t="str">
        <f>IF(入力シート!$D149="","",入力シート!D149)</f>
        <v/>
      </c>
      <c r="AK51" s="240"/>
      <c r="AL51" s="240"/>
      <c r="AM51" s="240"/>
      <c r="AN51" s="240"/>
      <c r="AO51" s="240"/>
      <c r="AP51" s="240"/>
      <c r="AQ51" s="240"/>
      <c r="AR51" s="240"/>
      <c r="AS51" s="240"/>
      <c r="AT51" s="253"/>
      <c r="AU51" s="252" t="str">
        <f>IF(入力シート!$D150="","",入力シート!D150)</f>
        <v/>
      </c>
      <c r="AV51" s="240"/>
      <c r="AW51" s="240"/>
      <c r="AX51" s="240"/>
      <c r="AY51" s="240"/>
      <c r="AZ51" s="240"/>
      <c r="BA51" s="240"/>
      <c r="BB51" s="240"/>
      <c r="BC51" s="240"/>
      <c r="BD51" s="240"/>
      <c r="BE51" s="253"/>
      <c r="BF51" s="252" t="str">
        <f>IF(入力シート!$D151="","",入力シート!D151)</f>
        <v/>
      </c>
      <c r="BG51" s="240"/>
      <c r="BH51" s="240"/>
      <c r="BI51" s="240"/>
      <c r="BJ51" s="240"/>
      <c r="BK51" s="240"/>
      <c r="BL51" s="240"/>
      <c r="BM51" s="240"/>
      <c r="BN51" s="240"/>
      <c r="BO51" s="253"/>
      <c r="BP51" s="240" t="str">
        <f>IF(入力シート!$D152="","",入力シート!D152)</f>
        <v/>
      </c>
      <c r="BQ51" s="240"/>
      <c r="BR51" s="240"/>
      <c r="BS51" s="240"/>
      <c r="BT51" s="240"/>
      <c r="BU51" s="240"/>
      <c r="BV51" s="240"/>
      <c r="BW51" s="240"/>
      <c r="BX51" s="240"/>
      <c r="BY51" s="240"/>
      <c r="BZ51" s="240"/>
      <c r="CA51" s="240"/>
      <c r="CB51" s="253"/>
      <c r="CC51" s="252">
        <f>IF(入力シート!$D153="","",入力シート!D153)</f>
        <v>0</v>
      </c>
      <c r="CD51" s="240"/>
      <c r="CE51" s="240"/>
      <c r="CF51" s="240"/>
      <c r="CG51" s="240"/>
      <c r="CH51" s="240"/>
      <c r="CI51" s="240"/>
      <c r="CJ51" s="240"/>
      <c r="CK51" s="240" t="s">
        <v>503</v>
      </c>
      <c r="CL51" s="240"/>
      <c r="CM51" s="253"/>
    </row>
    <row r="52" spans="1:91" ht="16.5" customHeight="1" x14ac:dyDescent="0.15">
      <c r="A52" s="11"/>
      <c r="B52" s="2"/>
      <c r="C52" s="2"/>
      <c r="D52" s="2"/>
      <c r="E52" s="2"/>
      <c r="F52" s="2"/>
      <c r="G52" s="2"/>
      <c r="H52" s="2"/>
      <c r="I52" s="2"/>
      <c r="J52" s="2"/>
      <c r="K52" s="2"/>
      <c r="L52" s="2"/>
      <c r="M52" s="2"/>
      <c r="N52" s="2"/>
      <c r="O52" s="2"/>
      <c r="P52" s="2"/>
      <c r="Q52" s="2"/>
      <c r="R52" s="2"/>
      <c r="S52" s="2"/>
      <c r="T52" s="4"/>
      <c r="U52" s="318"/>
      <c r="V52" s="319"/>
      <c r="W52" s="319"/>
      <c r="X52" s="319"/>
      <c r="Y52" s="319"/>
      <c r="Z52" s="319"/>
      <c r="AA52" s="319"/>
      <c r="AB52" s="319"/>
      <c r="AC52" s="319"/>
      <c r="AD52" s="320"/>
      <c r="AE52" s="252" t="s">
        <v>152</v>
      </c>
      <c r="AF52" s="240"/>
      <c r="AG52" s="240"/>
      <c r="AH52" s="240"/>
      <c r="AI52" s="253"/>
      <c r="AJ52" s="252" t="str">
        <f>IF(入力シート!$D154="","",入力シート!D154)</f>
        <v/>
      </c>
      <c r="AK52" s="240"/>
      <c r="AL52" s="240"/>
      <c r="AM52" s="240"/>
      <c r="AN52" s="240"/>
      <c r="AO52" s="240"/>
      <c r="AP52" s="240"/>
      <c r="AQ52" s="240"/>
      <c r="AR52" s="240"/>
      <c r="AS52" s="240"/>
      <c r="AT52" s="253"/>
      <c r="AU52" s="252" t="str">
        <f>IF(入力シート!$D155="","",入力シート!D155)</f>
        <v/>
      </c>
      <c r="AV52" s="240"/>
      <c r="AW52" s="240"/>
      <c r="AX52" s="240"/>
      <c r="AY52" s="240"/>
      <c r="AZ52" s="240"/>
      <c r="BA52" s="240"/>
      <c r="BB52" s="240"/>
      <c r="BC52" s="240"/>
      <c r="BD52" s="240"/>
      <c r="BE52" s="253"/>
      <c r="BF52" s="252" t="str">
        <f>IF(入力シート!$D156="","",入力シート!D156)</f>
        <v/>
      </c>
      <c r="BG52" s="240"/>
      <c r="BH52" s="240"/>
      <c r="BI52" s="240"/>
      <c r="BJ52" s="240"/>
      <c r="BK52" s="240"/>
      <c r="BL52" s="240"/>
      <c r="BM52" s="240"/>
      <c r="BN52" s="240"/>
      <c r="BO52" s="253"/>
      <c r="BP52" s="240" t="str">
        <f>IF(入力シート!$D157="","",入力シート!D157)</f>
        <v/>
      </c>
      <c r="BQ52" s="240"/>
      <c r="BR52" s="240"/>
      <c r="BS52" s="240"/>
      <c r="BT52" s="240"/>
      <c r="BU52" s="240"/>
      <c r="BV52" s="240"/>
      <c r="BW52" s="240"/>
      <c r="BX52" s="240"/>
      <c r="BY52" s="240"/>
      <c r="BZ52" s="240"/>
      <c r="CA52" s="240"/>
      <c r="CB52" s="253"/>
      <c r="CC52" s="252">
        <f>IF(入力シート!$D158="","",入力シート!D158)</f>
        <v>0</v>
      </c>
      <c r="CD52" s="240"/>
      <c r="CE52" s="240"/>
      <c r="CF52" s="240"/>
      <c r="CG52" s="240"/>
      <c r="CH52" s="240"/>
      <c r="CI52" s="240"/>
      <c r="CJ52" s="240"/>
      <c r="CK52" s="240" t="s">
        <v>503</v>
      </c>
      <c r="CL52" s="240"/>
      <c r="CM52" s="253"/>
    </row>
    <row r="53" spans="1:91" ht="16.5" customHeight="1" x14ac:dyDescent="0.15">
      <c r="A53" s="11"/>
      <c r="B53" s="232" t="s">
        <v>77</v>
      </c>
      <c r="C53" s="232"/>
      <c r="D53" s="232"/>
      <c r="E53" s="232"/>
      <c r="F53" s="232"/>
      <c r="G53" s="232"/>
      <c r="H53" s="232"/>
      <c r="I53" s="232"/>
      <c r="J53" s="232"/>
      <c r="K53" s="232"/>
      <c r="L53" s="232"/>
      <c r="M53" s="232"/>
      <c r="N53" s="232"/>
      <c r="O53" s="232"/>
      <c r="P53" s="232"/>
      <c r="Q53" s="232"/>
      <c r="R53" s="232"/>
      <c r="S53" s="232"/>
      <c r="T53" s="234"/>
      <c r="U53" s="315" t="s">
        <v>149</v>
      </c>
      <c r="V53" s="316"/>
      <c r="W53" s="316"/>
      <c r="X53" s="316"/>
      <c r="Y53" s="316"/>
      <c r="Z53" s="316"/>
      <c r="AA53" s="316"/>
      <c r="AB53" s="316"/>
      <c r="AC53" s="316"/>
      <c r="AD53" s="317"/>
      <c r="AE53" s="252" t="s">
        <v>151</v>
      </c>
      <c r="AF53" s="240"/>
      <c r="AG53" s="240"/>
      <c r="AH53" s="240"/>
      <c r="AI53" s="253"/>
      <c r="AJ53" s="252" t="str">
        <f>IF(入力シート!$D159="","",入力シート!D159)</f>
        <v/>
      </c>
      <c r="AK53" s="240"/>
      <c r="AL53" s="240"/>
      <c r="AM53" s="240"/>
      <c r="AN53" s="240"/>
      <c r="AO53" s="240"/>
      <c r="AP53" s="240"/>
      <c r="AQ53" s="240"/>
      <c r="AR53" s="240"/>
      <c r="AS53" s="240"/>
      <c r="AT53" s="253"/>
      <c r="AU53" s="252" t="str">
        <f>IF(入力シート!$D160="","",入力シート!D160)</f>
        <v/>
      </c>
      <c r="AV53" s="240"/>
      <c r="AW53" s="240"/>
      <c r="AX53" s="240"/>
      <c r="AY53" s="240"/>
      <c r="AZ53" s="240"/>
      <c r="BA53" s="240"/>
      <c r="BB53" s="240"/>
      <c r="BC53" s="240"/>
      <c r="BD53" s="240"/>
      <c r="BE53" s="253"/>
      <c r="BF53" s="252" t="str">
        <f>IF(入力シート!$D161="","",入力シート!D161)</f>
        <v/>
      </c>
      <c r="BG53" s="240"/>
      <c r="BH53" s="240"/>
      <c r="BI53" s="240"/>
      <c r="BJ53" s="240"/>
      <c r="BK53" s="240"/>
      <c r="BL53" s="240"/>
      <c r="BM53" s="240"/>
      <c r="BN53" s="240"/>
      <c r="BO53" s="253"/>
      <c r="BP53" s="240" t="str">
        <f>IF(入力シート!$D162="","",入力シート!D162)</f>
        <v/>
      </c>
      <c r="BQ53" s="240"/>
      <c r="BR53" s="240"/>
      <c r="BS53" s="240"/>
      <c r="BT53" s="240"/>
      <c r="BU53" s="240"/>
      <c r="BV53" s="240"/>
      <c r="BW53" s="240"/>
      <c r="BX53" s="240"/>
      <c r="BY53" s="240"/>
      <c r="BZ53" s="240"/>
      <c r="CA53" s="240"/>
      <c r="CB53" s="253"/>
      <c r="CC53" s="252">
        <f>IF(入力シート!$D163="","",入力シート!D163)</f>
        <v>0</v>
      </c>
      <c r="CD53" s="240"/>
      <c r="CE53" s="240"/>
      <c r="CF53" s="240"/>
      <c r="CG53" s="240"/>
      <c r="CH53" s="240"/>
      <c r="CI53" s="240"/>
      <c r="CJ53" s="240"/>
      <c r="CK53" s="240" t="s">
        <v>503</v>
      </c>
      <c r="CL53" s="240"/>
      <c r="CM53" s="253"/>
    </row>
    <row r="54" spans="1:91" ht="16.5" customHeight="1" x14ac:dyDescent="0.15">
      <c r="A54" s="11"/>
      <c r="B54" s="2"/>
      <c r="C54" s="232" t="str">
        <f>IF(入力シート!$D143="有","①有　　2 無",IF(入力シート!$D143="無","1 有　　②無","1 有　　2 無"))</f>
        <v>1 有　　2 無</v>
      </c>
      <c r="D54" s="232"/>
      <c r="E54" s="232"/>
      <c r="F54" s="232"/>
      <c r="G54" s="232"/>
      <c r="H54" s="232"/>
      <c r="I54" s="232"/>
      <c r="J54" s="232"/>
      <c r="K54" s="232"/>
      <c r="L54" s="232"/>
      <c r="M54" s="232"/>
      <c r="N54" s="232"/>
      <c r="O54" s="232"/>
      <c r="P54" s="232"/>
      <c r="Q54" s="232"/>
      <c r="R54" s="232"/>
      <c r="S54" s="232"/>
      <c r="T54" s="234"/>
      <c r="U54" s="318"/>
      <c r="V54" s="319"/>
      <c r="W54" s="319"/>
      <c r="X54" s="319"/>
      <c r="Y54" s="319"/>
      <c r="Z54" s="319"/>
      <c r="AA54" s="319"/>
      <c r="AB54" s="319"/>
      <c r="AC54" s="319"/>
      <c r="AD54" s="320"/>
      <c r="AE54" s="252" t="s">
        <v>152</v>
      </c>
      <c r="AF54" s="240"/>
      <c r="AG54" s="240"/>
      <c r="AH54" s="240"/>
      <c r="AI54" s="253"/>
      <c r="AJ54" s="252" t="str">
        <f>IF(入力シート!$D164="","",入力シート!D164)</f>
        <v/>
      </c>
      <c r="AK54" s="240"/>
      <c r="AL54" s="240"/>
      <c r="AM54" s="240"/>
      <c r="AN54" s="240"/>
      <c r="AO54" s="240"/>
      <c r="AP54" s="240"/>
      <c r="AQ54" s="240"/>
      <c r="AR54" s="240"/>
      <c r="AS54" s="240"/>
      <c r="AT54" s="253"/>
      <c r="AU54" s="252" t="str">
        <f>IF(入力シート!$D165="","",入力シート!D165)</f>
        <v/>
      </c>
      <c r="AV54" s="240"/>
      <c r="AW54" s="240"/>
      <c r="AX54" s="240"/>
      <c r="AY54" s="240"/>
      <c r="AZ54" s="240"/>
      <c r="BA54" s="240"/>
      <c r="BB54" s="240"/>
      <c r="BC54" s="240"/>
      <c r="BD54" s="240"/>
      <c r="BE54" s="253"/>
      <c r="BF54" s="252" t="str">
        <f>IF(入力シート!$D166="","",入力シート!D166)</f>
        <v/>
      </c>
      <c r="BG54" s="240"/>
      <c r="BH54" s="240"/>
      <c r="BI54" s="240"/>
      <c r="BJ54" s="240"/>
      <c r="BK54" s="240"/>
      <c r="BL54" s="240"/>
      <c r="BM54" s="240"/>
      <c r="BN54" s="240"/>
      <c r="BO54" s="253"/>
      <c r="BP54" s="240" t="str">
        <f>IF(入力シート!$D167="","",入力シート!D167)</f>
        <v/>
      </c>
      <c r="BQ54" s="240"/>
      <c r="BR54" s="240"/>
      <c r="BS54" s="240"/>
      <c r="BT54" s="240"/>
      <c r="BU54" s="240"/>
      <c r="BV54" s="240"/>
      <c r="BW54" s="240"/>
      <c r="BX54" s="240"/>
      <c r="BY54" s="240"/>
      <c r="BZ54" s="240"/>
      <c r="CA54" s="240"/>
      <c r="CB54" s="253"/>
      <c r="CC54" s="252">
        <f>IF(入力シート!$D168="","",入力シート!D168)</f>
        <v>0</v>
      </c>
      <c r="CD54" s="240"/>
      <c r="CE54" s="240"/>
      <c r="CF54" s="240"/>
      <c r="CG54" s="240"/>
      <c r="CH54" s="240"/>
      <c r="CI54" s="240"/>
      <c r="CJ54" s="240"/>
      <c r="CK54" s="240" t="s">
        <v>503</v>
      </c>
      <c r="CL54" s="240"/>
      <c r="CM54" s="253"/>
    </row>
    <row r="55" spans="1:91" ht="16.5" customHeight="1" x14ac:dyDescent="0.15">
      <c r="A55" s="442" t="s">
        <v>505</v>
      </c>
      <c r="B55" s="237"/>
      <c r="C55" s="311" t="str">
        <f>IF(入力シート!$D144="","　 年　 月",入力シート!D144)</f>
        <v>　 年　 月</v>
      </c>
      <c r="D55" s="311"/>
      <c r="E55" s="311"/>
      <c r="F55" s="311"/>
      <c r="G55" s="311"/>
      <c r="H55" s="311"/>
      <c r="I55" s="311"/>
      <c r="J55" s="311"/>
      <c r="K55" s="311"/>
      <c r="L55" s="311"/>
      <c r="M55" s="311"/>
      <c r="N55" s="237" t="s">
        <v>78</v>
      </c>
      <c r="O55" s="237"/>
      <c r="P55" s="237"/>
      <c r="Q55" s="237"/>
      <c r="R55" s="237"/>
      <c r="S55" s="13"/>
      <c r="T55" s="33"/>
      <c r="U55" s="315" t="s">
        <v>150</v>
      </c>
      <c r="V55" s="316"/>
      <c r="W55" s="316"/>
      <c r="X55" s="316"/>
      <c r="Y55" s="316"/>
      <c r="Z55" s="316"/>
      <c r="AA55" s="316"/>
      <c r="AB55" s="316"/>
      <c r="AC55" s="316"/>
      <c r="AD55" s="317"/>
      <c r="AE55" s="252" t="s">
        <v>151</v>
      </c>
      <c r="AF55" s="240"/>
      <c r="AG55" s="240"/>
      <c r="AH55" s="240"/>
      <c r="AI55" s="253"/>
      <c r="AJ55" s="252" t="str">
        <f>IF(入力シート!$D169="","",入力シート!D169)</f>
        <v/>
      </c>
      <c r="AK55" s="240"/>
      <c r="AL55" s="240"/>
      <c r="AM55" s="240"/>
      <c r="AN55" s="240"/>
      <c r="AO55" s="240"/>
      <c r="AP55" s="240"/>
      <c r="AQ55" s="240"/>
      <c r="AR55" s="240"/>
      <c r="AS55" s="240"/>
      <c r="AT55" s="253"/>
      <c r="AU55" s="252" t="str">
        <f>IF(入力シート!$D170="","",入力シート!D170)</f>
        <v/>
      </c>
      <c r="AV55" s="240"/>
      <c r="AW55" s="240"/>
      <c r="AX55" s="240"/>
      <c r="AY55" s="240"/>
      <c r="AZ55" s="240"/>
      <c r="BA55" s="240"/>
      <c r="BB55" s="240"/>
      <c r="BC55" s="240"/>
      <c r="BD55" s="240"/>
      <c r="BE55" s="253"/>
      <c r="BF55" s="252" t="str">
        <f>IF(入力シート!$D171="","",入力シート!D171)</f>
        <v/>
      </c>
      <c r="BG55" s="240"/>
      <c r="BH55" s="240"/>
      <c r="BI55" s="240"/>
      <c r="BJ55" s="240"/>
      <c r="BK55" s="240"/>
      <c r="BL55" s="240"/>
      <c r="BM55" s="240"/>
      <c r="BN55" s="240"/>
      <c r="BO55" s="253"/>
      <c r="BP55" s="240" t="str">
        <f>IF(入力シート!$D172="","",入力シート!D172)</f>
        <v/>
      </c>
      <c r="BQ55" s="240"/>
      <c r="BR55" s="240"/>
      <c r="BS55" s="240"/>
      <c r="BT55" s="240"/>
      <c r="BU55" s="240"/>
      <c r="BV55" s="240"/>
      <c r="BW55" s="240"/>
      <c r="BX55" s="240"/>
      <c r="BY55" s="240"/>
      <c r="BZ55" s="240"/>
      <c r="CA55" s="240"/>
      <c r="CB55" s="253"/>
      <c r="CC55" s="252">
        <f>IF(入力シート!$D173="","",入力シート!D173)</f>
        <v>0</v>
      </c>
      <c r="CD55" s="240"/>
      <c r="CE55" s="240"/>
      <c r="CF55" s="240"/>
      <c r="CG55" s="240"/>
      <c r="CH55" s="240"/>
      <c r="CI55" s="240"/>
      <c r="CJ55" s="240"/>
      <c r="CK55" s="240" t="s">
        <v>503</v>
      </c>
      <c r="CL55" s="240"/>
      <c r="CM55" s="253"/>
    </row>
    <row r="56" spans="1:91" ht="16.5" customHeight="1" x14ac:dyDescent="0.15">
      <c r="A56" s="11"/>
      <c r="B56" s="2"/>
      <c r="C56" s="2"/>
      <c r="D56" s="2"/>
      <c r="E56" s="2"/>
      <c r="F56" s="2"/>
      <c r="G56" s="2"/>
      <c r="H56" s="2"/>
      <c r="I56" s="2"/>
      <c r="J56" s="2"/>
      <c r="K56" s="2"/>
      <c r="L56" s="2"/>
      <c r="M56" s="2"/>
      <c r="N56" s="2"/>
      <c r="O56" s="2"/>
      <c r="P56" s="2"/>
      <c r="Q56" s="2"/>
      <c r="R56" s="2"/>
      <c r="S56" s="2"/>
      <c r="T56" s="4"/>
      <c r="U56" s="318"/>
      <c r="V56" s="319"/>
      <c r="W56" s="319"/>
      <c r="X56" s="319"/>
      <c r="Y56" s="319"/>
      <c r="Z56" s="319"/>
      <c r="AA56" s="319"/>
      <c r="AB56" s="319"/>
      <c r="AC56" s="319"/>
      <c r="AD56" s="320"/>
      <c r="AE56" s="252" t="s">
        <v>152</v>
      </c>
      <c r="AF56" s="240"/>
      <c r="AG56" s="240"/>
      <c r="AH56" s="240"/>
      <c r="AI56" s="253"/>
      <c r="AJ56" s="252" t="str">
        <f>IF(入力シート!$D174="","",入力シート!D174)</f>
        <v/>
      </c>
      <c r="AK56" s="240"/>
      <c r="AL56" s="240"/>
      <c r="AM56" s="240"/>
      <c r="AN56" s="240"/>
      <c r="AO56" s="240"/>
      <c r="AP56" s="240"/>
      <c r="AQ56" s="240"/>
      <c r="AR56" s="240"/>
      <c r="AS56" s="240"/>
      <c r="AT56" s="253"/>
      <c r="AU56" s="252" t="str">
        <f>IF(入力シート!$D175="","",入力シート!D175)</f>
        <v/>
      </c>
      <c r="AV56" s="240"/>
      <c r="AW56" s="240"/>
      <c r="AX56" s="240"/>
      <c r="AY56" s="240"/>
      <c r="AZ56" s="240"/>
      <c r="BA56" s="240"/>
      <c r="BB56" s="240"/>
      <c r="BC56" s="240"/>
      <c r="BD56" s="240"/>
      <c r="BE56" s="253"/>
      <c r="BF56" s="252" t="str">
        <f>IF(入力シート!$D176="","",入力シート!D176)</f>
        <v/>
      </c>
      <c r="BG56" s="240"/>
      <c r="BH56" s="240"/>
      <c r="BI56" s="240"/>
      <c r="BJ56" s="240"/>
      <c r="BK56" s="240"/>
      <c r="BL56" s="240"/>
      <c r="BM56" s="240"/>
      <c r="BN56" s="240"/>
      <c r="BO56" s="253"/>
      <c r="BP56" s="240" t="str">
        <f>IF(入力シート!$D177="","",入力シート!D177)</f>
        <v/>
      </c>
      <c r="BQ56" s="240"/>
      <c r="BR56" s="240"/>
      <c r="BS56" s="240"/>
      <c r="BT56" s="240"/>
      <c r="BU56" s="240"/>
      <c r="BV56" s="240"/>
      <c r="BW56" s="240"/>
      <c r="BX56" s="240"/>
      <c r="BY56" s="240"/>
      <c r="BZ56" s="240"/>
      <c r="CA56" s="240"/>
      <c r="CB56" s="253"/>
      <c r="CC56" s="252">
        <f>IF(入力シート!$D178="","",入力シート!D178)</f>
        <v>0</v>
      </c>
      <c r="CD56" s="240"/>
      <c r="CE56" s="240"/>
      <c r="CF56" s="240"/>
      <c r="CG56" s="240"/>
      <c r="CH56" s="240"/>
      <c r="CI56" s="240"/>
      <c r="CJ56" s="240"/>
      <c r="CK56" s="240" t="s">
        <v>503</v>
      </c>
      <c r="CL56" s="240"/>
      <c r="CM56" s="253"/>
    </row>
    <row r="57" spans="1:91" ht="16.5" customHeight="1" x14ac:dyDescent="0.15">
      <c r="A57" s="12"/>
      <c r="B57" s="13"/>
      <c r="C57" s="53"/>
      <c r="D57" s="53"/>
      <c r="E57" s="53"/>
      <c r="F57" s="53"/>
      <c r="G57" s="53"/>
      <c r="H57" s="53"/>
      <c r="I57" s="53"/>
      <c r="J57" s="53"/>
      <c r="K57" s="53"/>
      <c r="L57" s="53"/>
      <c r="M57" s="53"/>
      <c r="N57" s="13"/>
      <c r="O57" s="13"/>
      <c r="P57" s="13"/>
      <c r="Q57" s="13"/>
      <c r="R57" s="13"/>
      <c r="S57" s="13"/>
      <c r="T57" s="33"/>
      <c r="U57" s="450" t="s">
        <v>127</v>
      </c>
      <c r="V57" s="451"/>
      <c r="W57" s="451"/>
      <c r="X57" s="451"/>
      <c r="Y57" s="451"/>
      <c r="Z57" s="451"/>
      <c r="AA57" s="451"/>
      <c r="AB57" s="451"/>
      <c r="AC57" s="451"/>
      <c r="AD57" s="452"/>
      <c r="AE57" s="252" t="s">
        <v>151</v>
      </c>
      <c r="AF57" s="240"/>
      <c r="AG57" s="240"/>
      <c r="AH57" s="240"/>
      <c r="AI57" s="253"/>
      <c r="AJ57" s="252" t="str">
        <f>IF(入力シート!$D179="","",入力シート!D179)</f>
        <v/>
      </c>
      <c r="AK57" s="240"/>
      <c r="AL57" s="240"/>
      <c r="AM57" s="240"/>
      <c r="AN57" s="240"/>
      <c r="AO57" s="240"/>
      <c r="AP57" s="240"/>
      <c r="AQ57" s="240"/>
      <c r="AR57" s="240"/>
      <c r="AS57" s="240"/>
      <c r="AT57" s="253"/>
      <c r="AU57" s="252" t="str">
        <f>IF(入力シート!$D180="","",入力シート!D180)</f>
        <v/>
      </c>
      <c r="AV57" s="240"/>
      <c r="AW57" s="240"/>
      <c r="AX57" s="240"/>
      <c r="AY57" s="240"/>
      <c r="AZ57" s="240"/>
      <c r="BA57" s="240"/>
      <c r="BB57" s="240"/>
      <c r="BC57" s="240"/>
      <c r="BD57" s="240"/>
      <c r="BE57" s="253"/>
      <c r="BF57" s="252" t="str">
        <f>IF(入力シート!$D181="","",入力シート!D181)</f>
        <v/>
      </c>
      <c r="BG57" s="240"/>
      <c r="BH57" s="240"/>
      <c r="BI57" s="240"/>
      <c r="BJ57" s="240"/>
      <c r="BK57" s="240"/>
      <c r="BL57" s="240"/>
      <c r="BM57" s="240"/>
      <c r="BN57" s="240"/>
      <c r="BO57" s="253"/>
      <c r="BP57" s="240" t="str">
        <f>IF(入力シート!$D182="","",入力シート!D182)</f>
        <v/>
      </c>
      <c r="BQ57" s="240"/>
      <c r="BR57" s="240"/>
      <c r="BS57" s="240"/>
      <c r="BT57" s="240"/>
      <c r="BU57" s="240"/>
      <c r="BV57" s="240"/>
      <c r="BW57" s="240"/>
      <c r="BX57" s="240"/>
      <c r="BY57" s="240"/>
      <c r="BZ57" s="240"/>
      <c r="CA57" s="240"/>
      <c r="CB57" s="253"/>
      <c r="CC57" s="252">
        <f>IF(入力シート!$D183="","",入力シート!D183)</f>
        <v>0</v>
      </c>
      <c r="CD57" s="240"/>
      <c r="CE57" s="240"/>
      <c r="CF57" s="240"/>
      <c r="CG57" s="240"/>
      <c r="CH57" s="240"/>
      <c r="CI57" s="240"/>
      <c r="CJ57" s="240"/>
      <c r="CK57" s="240" t="s">
        <v>503</v>
      </c>
      <c r="CL57" s="240"/>
      <c r="CM57" s="253"/>
    </row>
    <row r="58" spans="1:91" ht="16.5" customHeight="1" x14ac:dyDescent="0.15">
      <c r="A58" s="12"/>
      <c r="B58" s="13"/>
      <c r="C58" s="13"/>
      <c r="D58" s="13"/>
      <c r="E58" s="13"/>
      <c r="F58" s="13"/>
      <c r="G58" s="13"/>
      <c r="H58" s="13"/>
      <c r="I58" s="13"/>
      <c r="J58" s="13"/>
      <c r="K58" s="13"/>
      <c r="L58" s="13"/>
      <c r="M58" s="13"/>
      <c r="N58" s="13"/>
      <c r="O58" s="13"/>
      <c r="P58" s="13"/>
      <c r="Q58" s="13"/>
      <c r="R58" s="13"/>
      <c r="S58" s="13"/>
      <c r="T58" s="33"/>
      <c r="U58" s="318"/>
      <c r="V58" s="319"/>
      <c r="W58" s="319"/>
      <c r="X58" s="319"/>
      <c r="Y58" s="319"/>
      <c r="Z58" s="319"/>
      <c r="AA58" s="319"/>
      <c r="AB58" s="319"/>
      <c r="AC58" s="319"/>
      <c r="AD58" s="320"/>
      <c r="AE58" s="252" t="s">
        <v>152</v>
      </c>
      <c r="AF58" s="240"/>
      <c r="AG58" s="240"/>
      <c r="AH58" s="240"/>
      <c r="AI58" s="253"/>
      <c r="AJ58" s="312" t="str">
        <f>IF(入力シート!$D184="","",入力シート!D184)</f>
        <v/>
      </c>
      <c r="AK58" s="313"/>
      <c r="AL58" s="313"/>
      <c r="AM58" s="313"/>
      <c r="AN58" s="313"/>
      <c r="AO58" s="313"/>
      <c r="AP58" s="313"/>
      <c r="AQ58" s="313"/>
      <c r="AR58" s="313"/>
      <c r="AS58" s="313"/>
      <c r="AT58" s="314"/>
      <c r="AU58" s="312" t="str">
        <f>IF(入力シート!$D185="","",入力シート!D185)</f>
        <v/>
      </c>
      <c r="AV58" s="313"/>
      <c r="AW58" s="313"/>
      <c r="AX58" s="313"/>
      <c r="AY58" s="313"/>
      <c r="AZ58" s="313"/>
      <c r="BA58" s="313"/>
      <c r="BB58" s="313"/>
      <c r="BC58" s="313"/>
      <c r="BD58" s="313"/>
      <c r="BE58" s="314"/>
      <c r="BF58" s="312" t="str">
        <f>IF(入力シート!$D186="","",入力シート!D186)</f>
        <v/>
      </c>
      <c r="BG58" s="313"/>
      <c r="BH58" s="313"/>
      <c r="BI58" s="313"/>
      <c r="BJ58" s="313"/>
      <c r="BK58" s="313"/>
      <c r="BL58" s="313"/>
      <c r="BM58" s="313"/>
      <c r="BN58" s="313"/>
      <c r="BO58" s="314"/>
      <c r="BP58" s="313" t="str">
        <f>IF(入力シート!$D187="","",入力シート!D187)</f>
        <v/>
      </c>
      <c r="BQ58" s="313"/>
      <c r="BR58" s="313"/>
      <c r="BS58" s="313"/>
      <c r="BT58" s="313"/>
      <c r="BU58" s="313"/>
      <c r="BV58" s="313"/>
      <c r="BW58" s="313"/>
      <c r="BX58" s="313"/>
      <c r="BY58" s="313"/>
      <c r="BZ58" s="313"/>
      <c r="CA58" s="313"/>
      <c r="CB58" s="314"/>
      <c r="CC58" s="240">
        <f>IF(入力シート!$D188="","",入力シート!D188)</f>
        <v>0</v>
      </c>
      <c r="CD58" s="240"/>
      <c r="CE58" s="240"/>
      <c r="CF58" s="240"/>
      <c r="CG58" s="240"/>
      <c r="CH58" s="240"/>
      <c r="CI58" s="240"/>
      <c r="CJ58" s="240"/>
      <c r="CK58" s="240" t="s">
        <v>503</v>
      </c>
      <c r="CL58" s="240"/>
      <c r="CM58" s="253"/>
    </row>
    <row r="59" spans="1:91" ht="16.5" customHeight="1" x14ac:dyDescent="0.15">
      <c r="A59" s="18"/>
      <c r="B59" s="19"/>
      <c r="C59" s="19"/>
      <c r="D59" s="19"/>
      <c r="E59" s="19"/>
      <c r="F59" s="19"/>
      <c r="G59" s="19"/>
      <c r="H59" s="19"/>
      <c r="I59" s="19"/>
      <c r="J59" s="19"/>
      <c r="K59" s="19"/>
      <c r="L59" s="19"/>
      <c r="M59" s="19"/>
      <c r="N59" s="19"/>
      <c r="O59" s="19"/>
      <c r="P59" s="19"/>
      <c r="Q59" s="19"/>
      <c r="R59" s="19"/>
      <c r="S59" s="19"/>
      <c r="T59" s="20"/>
      <c r="U59" s="412" t="s">
        <v>129</v>
      </c>
      <c r="V59" s="299"/>
      <c r="W59" s="299"/>
      <c r="X59" s="299"/>
      <c r="Y59" s="299"/>
      <c r="Z59" s="299"/>
      <c r="AA59" s="299"/>
      <c r="AB59" s="299"/>
      <c r="AC59" s="299"/>
      <c r="AD59" s="299"/>
      <c r="AE59" s="299"/>
      <c r="AF59" s="299"/>
      <c r="AG59" s="299"/>
      <c r="AH59" s="299"/>
      <c r="AI59" s="441"/>
      <c r="AJ59" s="281">
        <f>IF(入力シート!$D189="","",入力シート!D189)</f>
        <v>0</v>
      </c>
      <c r="AK59" s="254"/>
      <c r="AL59" s="254"/>
      <c r="AM59" s="254"/>
      <c r="AN59" s="254"/>
      <c r="AO59" s="254"/>
      <c r="AP59" s="254"/>
      <c r="AQ59" s="254"/>
      <c r="AR59" s="254"/>
      <c r="AS59" s="254" t="s">
        <v>544</v>
      </c>
      <c r="AT59" s="256"/>
      <c r="AU59" s="252">
        <f>IF(入力シート!$D190="","",入力シート!D190)</f>
        <v>0</v>
      </c>
      <c r="AV59" s="240"/>
      <c r="AW59" s="240"/>
      <c r="AX59" s="240"/>
      <c r="AY59" s="240"/>
      <c r="AZ59" s="240"/>
      <c r="BA59" s="240"/>
      <c r="BB59" s="240"/>
      <c r="BC59" s="240" t="s">
        <v>544</v>
      </c>
      <c r="BD59" s="240"/>
      <c r="BE59" s="253"/>
      <c r="BF59" s="252">
        <f>IF(入力シート!$D191="","",入力シート!D191)</f>
        <v>0</v>
      </c>
      <c r="BG59" s="240"/>
      <c r="BH59" s="240"/>
      <c r="BI59" s="240"/>
      <c r="BJ59" s="240"/>
      <c r="BK59" s="240"/>
      <c r="BL59" s="240"/>
      <c r="BM59" s="240" t="s">
        <v>544</v>
      </c>
      <c r="BN59" s="240"/>
      <c r="BO59" s="253"/>
      <c r="BP59" s="240">
        <f>IF(入力シート!$D192="","",入力シート!D192)</f>
        <v>0</v>
      </c>
      <c r="BQ59" s="240"/>
      <c r="BR59" s="240"/>
      <c r="BS59" s="240"/>
      <c r="BT59" s="240"/>
      <c r="BU59" s="240"/>
      <c r="BV59" s="240"/>
      <c r="BW59" s="240"/>
      <c r="BX59" s="240"/>
      <c r="BY59" s="240"/>
      <c r="BZ59" s="240" t="s">
        <v>544</v>
      </c>
      <c r="CA59" s="240"/>
      <c r="CB59" s="253"/>
      <c r="CC59" s="252">
        <f>IF(入力シート!$D193="","",入力シート!D193)</f>
        <v>0</v>
      </c>
      <c r="CD59" s="240"/>
      <c r="CE59" s="240"/>
      <c r="CF59" s="240"/>
      <c r="CG59" s="240"/>
      <c r="CH59" s="240"/>
      <c r="CI59" s="240"/>
      <c r="CJ59" s="240"/>
      <c r="CK59" s="240" t="s">
        <v>130</v>
      </c>
      <c r="CL59" s="240"/>
      <c r="CM59" s="253"/>
    </row>
    <row r="60" spans="1:91" s="27" customFormat="1" ht="16.5" customHeight="1" x14ac:dyDescent="0.15">
      <c r="A60" s="34" t="s">
        <v>19</v>
      </c>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row>
    <row r="61" spans="1:91" ht="18" customHeight="1" x14ac:dyDescent="0.15">
      <c r="A61" s="286" t="s">
        <v>159</v>
      </c>
      <c r="B61" s="287"/>
      <c r="C61" s="287"/>
      <c r="D61" s="287"/>
      <c r="E61" s="287"/>
      <c r="F61" s="287"/>
      <c r="G61" s="287"/>
      <c r="H61" s="287"/>
      <c r="I61" s="287"/>
      <c r="J61" s="287"/>
      <c r="K61" s="287"/>
      <c r="L61" s="287"/>
      <c r="M61" s="287"/>
      <c r="N61" s="287"/>
      <c r="O61" s="287"/>
      <c r="P61" s="287"/>
      <c r="Q61" s="287"/>
      <c r="R61" s="287"/>
      <c r="S61" s="287"/>
      <c r="T61" s="287"/>
      <c r="U61" s="288"/>
      <c r="V61" s="334" t="s">
        <v>160</v>
      </c>
      <c r="W61" s="335"/>
      <c r="X61" s="335"/>
      <c r="Y61" s="335"/>
      <c r="Z61" s="335"/>
      <c r="AA61" s="335"/>
      <c r="AB61" s="335"/>
      <c r="AC61" s="335"/>
      <c r="AD61" s="335"/>
      <c r="AE61" s="335"/>
      <c r="AF61" s="335"/>
      <c r="AG61" s="335"/>
      <c r="AH61" s="335"/>
      <c r="AI61" s="335"/>
      <c r="AJ61" s="335"/>
      <c r="AK61" s="335"/>
      <c r="AL61" s="335"/>
      <c r="AM61" s="335"/>
      <c r="AN61" s="336"/>
      <c r="AO61" s="235" t="str">
        <f>IF(入力シート!$D194="有","①有　　2 無",IF(入力シート!$D194="無","1 有　　②無","1 有　　2 無"))</f>
        <v>1 有　　2 無</v>
      </c>
      <c r="AP61" s="236"/>
      <c r="AQ61" s="236"/>
      <c r="AR61" s="236"/>
      <c r="AS61" s="236"/>
      <c r="AT61" s="236"/>
      <c r="AU61" s="236"/>
      <c r="AV61" s="236"/>
      <c r="AW61" s="236"/>
      <c r="AX61" s="236"/>
      <c r="AY61" s="236"/>
      <c r="AZ61" s="236"/>
      <c r="BA61" s="236"/>
      <c r="BB61" s="236"/>
      <c r="BC61" s="236"/>
      <c r="BD61" s="236"/>
      <c r="BE61" s="236"/>
      <c r="BF61" s="302"/>
      <c r="BG61" s="453" t="s">
        <v>161</v>
      </c>
      <c r="BH61" s="378"/>
      <c r="BI61" s="378"/>
      <c r="BJ61" s="378"/>
      <c r="BK61" s="378"/>
      <c r="BL61" s="378"/>
      <c r="BM61" s="378"/>
      <c r="BN61" s="378"/>
      <c r="BO61" s="378"/>
      <c r="BP61" s="378"/>
      <c r="BQ61" s="378"/>
      <c r="BR61" s="378"/>
      <c r="BS61" s="378"/>
      <c r="BT61" s="378"/>
      <c r="BU61" s="378"/>
      <c r="BV61" s="379"/>
      <c r="BW61" s="240" t="str">
        <f>IF(入力シート!$D195="有","①有　　2 無",IF(入力シート!$D195="無","1 有　　②無","1 有　　2 無"))</f>
        <v>1 有　　2 無</v>
      </c>
      <c r="BX61" s="240"/>
      <c r="BY61" s="240"/>
      <c r="BZ61" s="240"/>
      <c r="CA61" s="240"/>
      <c r="CB61" s="240"/>
      <c r="CC61" s="240"/>
      <c r="CD61" s="240"/>
      <c r="CE61" s="240"/>
      <c r="CF61" s="240"/>
      <c r="CG61" s="240"/>
      <c r="CH61" s="240"/>
      <c r="CI61" s="240"/>
      <c r="CJ61" s="240"/>
      <c r="CK61" s="240"/>
      <c r="CL61" s="240"/>
      <c r="CM61" s="253"/>
    </row>
    <row r="62" spans="1:91" ht="18" customHeight="1" x14ac:dyDescent="0.15">
      <c r="A62" s="289"/>
      <c r="B62" s="290"/>
      <c r="C62" s="290"/>
      <c r="D62" s="290"/>
      <c r="E62" s="290"/>
      <c r="F62" s="290"/>
      <c r="G62" s="290"/>
      <c r="H62" s="290"/>
      <c r="I62" s="290"/>
      <c r="J62" s="290"/>
      <c r="K62" s="290"/>
      <c r="L62" s="290"/>
      <c r="M62" s="290"/>
      <c r="N62" s="290"/>
      <c r="O62" s="290"/>
      <c r="P62" s="290"/>
      <c r="Q62" s="290"/>
      <c r="R62" s="290"/>
      <c r="S62" s="290"/>
      <c r="T62" s="290"/>
      <c r="U62" s="291"/>
      <c r="V62" s="296" t="s">
        <v>504</v>
      </c>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9"/>
      <c r="BG62" s="412" t="s">
        <v>162</v>
      </c>
      <c r="BH62" s="299"/>
      <c r="BI62" s="299"/>
      <c r="BJ62" s="299"/>
      <c r="BK62" s="299"/>
      <c r="BL62" s="299"/>
      <c r="BM62" s="299"/>
      <c r="BN62" s="299"/>
      <c r="BO62" s="299"/>
      <c r="BP62" s="299"/>
      <c r="BQ62" s="454" t="str">
        <f>IF(入力シート!$D196="","",入力シート!D196)</f>
        <v/>
      </c>
      <c r="BR62" s="454"/>
      <c r="BS62" s="454"/>
      <c r="BT62" s="454"/>
      <c r="BU62" s="299" t="s">
        <v>163</v>
      </c>
      <c r="BV62" s="299"/>
      <c r="BW62" s="299"/>
      <c r="BX62" s="299"/>
      <c r="BY62" s="299"/>
      <c r="BZ62" s="299"/>
      <c r="CA62" s="299"/>
      <c r="CB62" s="299"/>
      <c r="CC62" s="299"/>
      <c r="CD62" s="299"/>
      <c r="CE62" s="299"/>
      <c r="CF62" s="299"/>
      <c r="CG62" s="299"/>
      <c r="CH62" s="454" t="str">
        <f>IF(入力シート!$D197="","",入力シート!D197)</f>
        <v/>
      </c>
      <c r="CI62" s="454"/>
      <c r="CJ62" s="454"/>
      <c r="CK62" s="454"/>
      <c r="CL62" s="299" t="s">
        <v>164</v>
      </c>
      <c r="CM62" s="441"/>
    </row>
    <row r="63" spans="1:91" s="27" customFormat="1" ht="18" customHeight="1" x14ac:dyDescent="0.15">
      <c r="A63" s="289"/>
      <c r="B63" s="290"/>
      <c r="C63" s="290"/>
      <c r="D63" s="290"/>
      <c r="E63" s="290"/>
      <c r="F63" s="290"/>
      <c r="G63" s="290"/>
      <c r="H63" s="290"/>
      <c r="I63" s="290"/>
      <c r="J63" s="290"/>
      <c r="K63" s="290"/>
      <c r="L63" s="290"/>
      <c r="M63" s="290"/>
      <c r="N63" s="290"/>
      <c r="O63" s="290"/>
      <c r="P63" s="290"/>
      <c r="Q63" s="290"/>
      <c r="R63" s="290"/>
      <c r="S63" s="290"/>
      <c r="T63" s="290"/>
      <c r="U63" s="291"/>
      <c r="V63" s="235" t="s">
        <v>165</v>
      </c>
      <c r="W63" s="236"/>
      <c r="X63" s="236"/>
      <c r="Y63" s="236"/>
      <c r="Z63" s="236"/>
      <c r="AA63" s="236"/>
      <c r="AB63" s="236"/>
      <c r="AC63" s="236"/>
      <c r="AD63" s="236"/>
      <c r="AE63" s="236"/>
      <c r="AF63" s="236" t="s">
        <v>166</v>
      </c>
      <c r="AG63" s="236"/>
      <c r="AH63" s="236"/>
      <c r="AI63" s="236"/>
      <c r="AJ63" s="236"/>
      <c r="AK63" s="236"/>
      <c r="AL63" s="236"/>
      <c r="AM63" s="236"/>
      <c r="AN63" s="236"/>
      <c r="AO63" s="236"/>
      <c r="AP63" s="236"/>
      <c r="AQ63" s="455" t="str">
        <f>IF(入力シート!$D198="","",入力シート!D198)</f>
        <v/>
      </c>
      <c r="AR63" s="455"/>
      <c r="AS63" s="455"/>
      <c r="AT63" s="455"/>
      <c r="AU63" s="236" t="s">
        <v>648</v>
      </c>
      <c r="AV63" s="236"/>
      <c r="AW63" s="236"/>
      <c r="AX63" s="236"/>
      <c r="AY63" s="236"/>
      <c r="AZ63" s="236"/>
      <c r="BA63" s="236"/>
      <c r="BB63" s="236"/>
      <c r="BC63" s="236"/>
      <c r="BD63" s="236"/>
      <c r="BE63" s="236"/>
      <c r="BF63" s="455" t="str">
        <f>IF(入力シート!$D199="","",入力シート!D199)</f>
        <v/>
      </c>
      <c r="BG63" s="455"/>
      <c r="BH63" s="455"/>
      <c r="BI63" s="455"/>
      <c r="BJ63" s="236" t="s">
        <v>649</v>
      </c>
      <c r="BK63" s="236"/>
      <c r="BL63" s="236"/>
      <c r="BM63" s="236"/>
      <c r="BN63" s="236"/>
      <c r="BO63" s="236"/>
      <c r="BP63" s="236"/>
      <c r="BQ63" s="236"/>
      <c r="BR63" s="236"/>
      <c r="BS63" s="455" t="str">
        <f>IF(入力シート!$D200="","",入力シート!D200)</f>
        <v/>
      </c>
      <c r="BT63" s="455"/>
      <c r="BU63" s="455"/>
      <c r="BV63" s="455"/>
      <c r="BW63" s="175" t="s">
        <v>650</v>
      </c>
      <c r="BX63" s="175"/>
      <c r="BY63" s="175"/>
      <c r="BZ63" s="175"/>
      <c r="CA63" s="175"/>
      <c r="CB63" s="175"/>
      <c r="CC63" s="175"/>
      <c r="CD63" s="175"/>
      <c r="CE63" s="175"/>
      <c r="CF63" s="455" t="str">
        <f>IF(入力シート!$D201="","",入力シート!D201)</f>
        <v/>
      </c>
      <c r="CG63" s="455"/>
      <c r="CH63" s="455"/>
      <c r="CI63" s="455"/>
      <c r="CJ63" s="69" t="s">
        <v>651</v>
      </c>
      <c r="CK63" s="69"/>
      <c r="CL63" s="69"/>
      <c r="CM63" s="1"/>
    </row>
    <row r="64" spans="1:91" s="27" customFormat="1" ht="18" customHeight="1" x14ac:dyDescent="0.15">
      <c r="A64" s="292"/>
      <c r="B64" s="293"/>
      <c r="C64" s="293"/>
      <c r="D64" s="293"/>
      <c r="E64" s="293"/>
      <c r="F64" s="293"/>
      <c r="G64" s="293"/>
      <c r="H64" s="293"/>
      <c r="I64" s="293"/>
      <c r="J64" s="293"/>
      <c r="K64" s="293"/>
      <c r="L64" s="293"/>
      <c r="M64" s="293"/>
      <c r="N64" s="293"/>
      <c r="O64" s="293"/>
      <c r="P64" s="293"/>
      <c r="Q64" s="293"/>
      <c r="R64" s="293"/>
      <c r="S64" s="293"/>
      <c r="T64" s="293"/>
      <c r="U64" s="294"/>
      <c r="V64" s="456" t="s">
        <v>652</v>
      </c>
      <c r="W64" s="303"/>
      <c r="X64" s="303"/>
      <c r="Y64" s="303"/>
      <c r="Z64" s="303"/>
      <c r="AA64" s="303"/>
      <c r="AB64" s="303"/>
      <c r="AC64" s="303"/>
      <c r="AD64" s="303"/>
      <c r="AE64" s="303"/>
      <c r="AF64" s="303"/>
      <c r="AG64" s="303"/>
      <c r="AH64" s="303"/>
      <c r="AI64" s="303"/>
      <c r="AJ64" s="303"/>
      <c r="AK64" s="303"/>
      <c r="AL64" s="303"/>
      <c r="AM64" s="303" t="str">
        <f>IF(入力シート!$D202="","",入力シート!D202)</f>
        <v/>
      </c>
      <c r="AN64" s="303"/>
      <c r="AO64" s="303"/>
      <c r="AP64" s="303"/>
      <c r="AQ64" s="178" t="s">
        <v>167</v>
      </c>
      <c r="AR64" s="178"/>
      <c r="AS64" s="178"/>
      <c r="AT64" s="178"/>
      <c r="AU64" s="178"/>
      <c r="AV64" s="178"/>
      <c r="AW64" s="178"/>
      <c r="AX64" s="178"/>
      <c r="AY64" s="178"/>
      <c r="AZ64" s="178"/>
      <c r="BA64" s="178"/>
      <c r="BB64" s="258" t="str">
        <f>IF(入力シート!$D203="","",入力シート!D203)</f>
        <v/>
      </c>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8"/>
      <c r="CE64" s="258"/>
      <c r="CF64" s="258"/>
      <c r="CG64" s="258"/>
      <c r="CH64" s="258"/>
      <c r="CI64" s="258"/>
      <c r="CJ64" s="258"/>
      <c r="CK64" s="258"/>
      <c r="CL64" s="254" t="s">
        <v>119</v>
      </c>
      <c r="CM64" s="256"/>
    </row>
    <row r="65" spans="1:91" s="27" customFormat="1" ht="18" customHeight="1" x14ac:dyDescent="0.15">
      <c r="A65" s="295" t="s">
        <v>531</v>
      </c>
      <c r="B65" s="287"/>
      <c r="C65" s="287"/>
      <c r="D65" s="287"/>
      <c r="E65" s="287"/>
      <c r="F65" s="287"/>
      <c r="G65" s="287"/>
      <c r="H65" s="287"/>
      <c r="I65" s="287"/>
      <c r="J65" s="287"/>
      <c r="K65" s="287"/>
      <c r="L65" s="287"/>
      <c r="M65" s="287"/>
      <c r="N65" s="287"/>
      <c r="O65" s="287"/>
      <c r="P65" s="287"/>
      <c r="Q65" s="287"/>
      <c r="R65" s="287"/>
      <c r="S65" s="287"/>
      <c r="T65" s="287"/>
      <c r="U65" s="288"/>
      <c r="V65" s="296" t="s">
        <v>216</v>
      </c>
      <c r="W65" s="238"/>
      <c r="X65" s="238"/>
      <c r="Y65" s="238"/>
      <c r="Z65" s="238"/>
      <c r="AA65" s="238"/>
      <c r="AB65" s="238"/>
      <c r="AC65" s="238"/>
      <c r="AD65" s="238"/>
      <c r="AE65" s="238"/>
      <c r="AF65" s="238"/>
      <c r="AG65" s="238"/>
      <c r="AH65" s="238"/>
      <c r="AI65" s="238"/>
      <c r="AJ65" s="238"/>
      <c r="AK65" s="239"/>
      <c r="AL65" s="281" t="str">
        <f>IF(入力シート!$D204="","",入力シート!D204)</f>
        <v/>
      </c>
      <c r="AM65" s="254"/>
      <c r="AN65" s="254"/>
      <c r="AO65" s="254"/>
      <c r="AP65" s="254"/>
      <c r="AQ65" s="254"/>
      <c r="AR65" s="254"/>
      <c r="AS65" s="254"/>
      <c r="AT65" s="254"/>
      <c r="AU65" s="254"/>
      <c r="AV65" s="254"/>
      <c r="AW65" s="254"/>
      <c r="AX65" s="232" t="s">
        <v>56</v>
      </c>
      <c r="AY65" s="232"/>
      <c r="AZ65" s="234"/>
      <c r="BA65" s="232" t="s">
        <v>109</v>
      </c>
      <c r="BB65" s="232"/>
      <c r="BC65" s="232"/>
      <c r="BD65" s="232"/>
      <c r="BE65" s="232"/>
      <c r="BF65" s="232"/>
      <c r="BG65" s="232"/>
      <c r="BH65" s="232"/>
      <c r="BI65" s="232"/>
      <c r="BJ65" s="232"/>
      <c r="BK65" s="232"/>
      <c r="BL65" s="232"/>
      <c r="BM65" s="232"/>
      <c r="BN65" s="281" t="str">
        <f>IF(入力シート!$D206="有","①有　　2 無",IF(入力シート!$D206="無","1 有　　②無","1 有　　2 無"))</f>
        <v>1 有　　2 無</v>
      </c>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6"/>
    </row>
    <row r="66" spans="1:91" s="27" customFormat="1" ht="18" customHeight="1" x14ac:dyDescent="0.15">
      <c r="A66" s="292"/>
      <c r="B66" s="293"/>
      <c r="C66" s="293"/>
      <c r="D66" s="293"/>
      <c r="E66" s="293"/>
      <c r="F66" s="293"/>
      <c r="G66" s="293"/>
      <c r="H66" s="293"/>
      <c r="I66" s="293"/>
      <c r="J66" s="293"/>
      <c r="K66" s="293"/>
      <c r="L66" s="293"/>
      <c r="M66" s="293"/>
      <c r="N66" s="293"/>
      <c r="O66" s="293"/>
      <c r="P66" s="293"/>
      <c r="Q66" s="293"/>
      <c r="R66" s="293"/>
      <c r="S66" s="293"/>
      <c r="T66" s="293"/>
      <c r="U66" s="294"/>
      <c r="V66" s="342" t="s">
        <v>217</v>
      </c>
      <c r="W66" s="257"/>
      <c r="X66" s="257"/>
      <c r="Y66" s="257"/>
      <c r="Z66" s="257"/>
      <c r="AA66" s="257"/>
      <c r="AB66" s="257"/>
      <c r="AC66" s="257"/>
      <c r="AD66" s="257"/>
      <c r="AE66" s="257"/>
      <c r="AF66" s="257"/>
      <c r="AG66" s="257"/>
      <c r="AH66" s="257"/>
      <c r="AI66" s="257"/>
      <c r="AJ66" s="257"/>
      <c r="AK66" s="343"/>
      <c r="AL66" s="233" t="str">
        <f>IF(入力シート!$D205="","",入力シート!D205)</f>
        <v/>
      </c>
      <c r="AM66" s="232"/>
      <c r="AN66" s="232"/>
      <c r="AO66" s="232"/>
      <c r="AP66" s="232"/>
      <c r="AQ66" s="232"/>
      <c r="AR66" s="232"/>
      <c r="AS66" s="232"/>
      <c r="AT66" s="232"/>
      <c r="AU66" s="232"/>
      <c r="AV66" s="232"/>
      <c r="AW66" s="232"/>
      <c r="AX66" s="236" t="s">
        <v>56</v>
      </c>
      <c r="AY66" s="236"/>
      <c r="AZ66" s="302"/>
      <c r="BA66" s="232"/>
      <c r="BB66" s="232"/>
      <c r="BC66" s="232"/>
      <c r="BD66" s="232"/>
      <c r="BE66" s="232"/>
      <c r="BF66" s="232"/>
      <c r="BG66" s="232"/>
      <c r="BH66" s="232"/>
      <c r="BI66" s="232"/>
      <c r="BJ66" s="232"/>
      <c r="BK66" s="232"/>
      <c r="BL66" s="232"/>
      <c r="BM66" s="232"/>
      <c r="BN66" s="50"/>
      <c r="BO66" s="232" t="str">
        <f>IF(入力シート!$D207="有","①","1")</f>
        <v>1</v>
      </c>
      <c r="BP66" s="232"/>
      <c r="BQ66" s="69" t="s">
        <v>110</v>
      </c>
      <c r="BR66" s="69"/>
      <c r="BS66" s="69"/>
      <c r="BT66" s="69"/>
      <c r="BU66" s="69"/>
      <c r="BV66" s="69"/>
      <c r="BW66" s="69"/>
      <c r="BX66" s="69"/>
      <c r="BY66" s="232" t="str">
        <f>IF(入力シート!$D208="有","②","2")</f>
        <v>2</v>
      </c>
      <c r="BZ66" s="232"/>
      <c r="CA66" s="69" t="s">
        <v>111</v>
      </c>
      <c r="CB66" s="69"/>
      <c r="CC66" s="69"/>
      <c r="CD66" s="69"/>
      <c r="CE66" s="69"/>
      <c r="CF66" s="69"/>
      <c r="CG66" s="69"/>
      <c r="CH66" s="69"/>
      <c r="CI66" s="69"/>
      <c r="CJ66" s="69"/>
      <c r="CK66" s="69"/>
      <c r="CL66" s="69"/>
      <c r="CM66" s="1"/>
    </row>
    <row r="67" spans="1:91" ht="18" customHeight="1" x14ac:dyDescent="0.15">
      <c r="A67" s="295" t="s">
        <v>532</v>
      </c>
      <c r="B67" s="287"/>
      <c r="C67" s="287"/>
      <c r="D67" s="287"/>
      <c r="E67" s="287"/>
      <c r="F67" s="287"/>
      <c r="G67" s="287"/>
      <c r="H67" s="287"/>
      <c r="I67" s="287"/>
      <c r="J67" s="287"/>
      <c r="K67" s="287"/>
      <c r="L67" s="287"/>
      <c r="M67" s="287"/>
      <c r="N67" s="287"/>
      <c r="O67" s="287"/>
      <c r="P67" s="287"/>
      <c r="Q67" s="287"/>
      <c r="R67" s="287"/>
      <c r="S67" s="287"/>
      <c r="T67" s="287"/>
      <c r="U67" s="288"/>
      <c r="V67" s="443" t="s">
        <v>169</v>
      </c>
      <c r="W67" s="444"/>
      <c r="X67" s="444"/>
      <c r="Y67" s="444"/>
      <c r="Z67" s="444"/>
      <c r="AA67" s="444"/>
      <c r="AB67" s="444"/>
      <c r="AC67" s="444"/>
      <c r="AD67" s="444"/>
      <c r="AE67" s="444"/>
      <c r="AF67" s="444"/>
      <c r="AG67" s="444"/>
      <c r="AH67" s="444"/>
      <c r="AI67" s="444"/>
      <c r="AJ67" s="444"/>
      <c r="AK67" s="444"/>
      <c r="AL67" s="444"/>
      <c r="AM67" s="445"/>
      <c r="AN67" s="252" t="str">
        <f>IF(入力シート!$D209="","",入力シート!D209)</f>
        <v/>
      </c>
      <c r="AO67" s="240"/>
      <c r="AP67" s="240"/>
      <c r="AQ67" s="240"/>
      <c r="AR67" s="240"/>
      <c r="AS67" s="240"/>
      <c r="AT67" s="240" t="s">
        <v>56</v>
      </c>
      <c r="AU67" s="240"/>
      <c r="AV67" s="253"/>
      <c r="AW67" s="344" t="s">
        <v>168</v>
      </c>
      <c r="AX67" s="345"/>
      <c r="AY67" s="345"/>
      <c r="AZ67" s="345"/>
      <c r="BA67" s="345"/>
      <c r="BB67" s="345"/>
      <c r="BC67" s="345"/>
      <c r="BD67" s="345"/>
      <c r="BE67" s="345"/>
      <c r="BF67" s="345"/>
      <c r="BG67" s="345"/>
      <c r="BH67" s="345"/>
      <c r="BI67" s="346"/>
      <c r="BJ67" s="240" t="s">
        <v>173</v>
      </c>
      <c r="BK67" s="240"/>
      <c r="BL67" s="240"/>
      <c r="BM67" s="240"/>
      <c r="BN67" s="240"/>
      <c r="BO67" s="240"/>
      <c r="BP67" s="240"/>
      <c r="BQ67" s="240"/>
      <c r="BR67" s="240"/>
      <c r="BS67" s="240"/>
      <c r="BT67" s="240"/>
      <c r="BU67" s="240"/>
      <c r="BV67" s="240"/>
      <c r="BW67" s="240"/>
      <c r="BX67" s="253"/>
      <c r="BY67" s="240" t="s">
        <v>174</v>
      </c>
      <c r="BZ67" s="240"/>
      <c r="CA67" s="240"/>
      <c r="CB67" s="240"/>
      <c r="CC67" s="240"/>
      <c r="CD67" s="240"/>
      <c r="CE67" s="240"/>
      <c r="CF67" s="240"/>
      <c r="CG67" s="240"/>
      <c r="CH67" s="240"/>
      <c r="CI67" s="240"/>
      <c r="CJ67" s="240"/>
      <c r="CK67" s="240"/>
      <c r="CL67" s="240"/>
      <c r="CM67" s="253"/>
    </row>
    <row r="68" spans="1:91" ht="18" customHeight="1" x14ac:dyDescent="0.15">
      <c r="A68" s="289"/>
      <c r="B68" s="290"/>
      <c r="C68" s="290"/>
      <c r="D68" s="290"/>
      <c r="E68" s="290"/>
      <c r="F68" s="290"/>
      <c r="G68" s="290"/>
      <c r="H68" s="290"/>
      <c r="I68" s="290"/>
      <c r="J68" s="290"/>
      <c r="K68" s="290"/>
      <c r="L68" s="290"/>
      <c r="M68" s="290"/>
      <c r="N68" s="290"/>
      <c r="O68" s="290"/>
      <c r="P68" s="290"/>
      <c r="Q68" s="290"/>
      <c r="R68" s="290"/>
      <c r="S68" s="290"/>
      <c r="T68" s="290"/>
      <c r="U68" s="291"/>
      <c r="V68" s="443" t="s">
        <v>170</v>
      </c>
      <c r="W68" s="444"/>
      <c r="X68" s="444"/>
      <c r="Y68" s="444"/>
      <c r="Z68" s="444"/>
      <c r="AA68" s="444"/>
      <c r="AB68" s="444"/>
      <c r="AC68" s="444"/>
      <c r="AD68" s="444"/>
      <c r="AE68" s="444"/>
      <c r="AF68" s="444"/>
      <c r="AG68" s="444"/>
      <c r="AH68" s="444"/>
      <c r="AI68" s="444"/>
      <c r="AJ68" s="444"/>
      <c r="AK68" s="444"/>
      <c r="AL68" s="444"/>
      <c r="AM68" s="445"/>
      <c r="AN68" s="252" t="str">
        <f>IF(入力シート!$D210="","",入力シート!D210)</f>
        <v/>
      </c>
      <c r="AO68" s="240"/>
      <c r="AP68" s="240"/>
      <c r="AQ68" s="240"/>
      <c r="AR68" s="240"/>
      <c r="AS68" s="240"/>
      <c r="AT68" s="240" t="s">
        <v>56</v>
      </c>
      <c r="AU68" s="240"/>
      <c r="AV68" s="253"/>
      <c r="AW68" s="347"/>
      <c r="AX68" s="348"/>
      <c r="AY68" s="348"/>
      <c r="AZ68" s="348"/>
      <c r="BA68" s="348"/>
      <c r="BB68" s="348"/>
      <c r="BC68" s="348"/>
      <c r="BD68" s="348"/>
      <c r="BE68" s="348"/>
      <c r="BF68" s="348"/>
      <c r="BG68" s="348"/>
      <c r="BH68" s="348"/>
      <c r="BI68" s="349"/>
      <c r="BJ68" s="277" t="str">
        <f>IF(入力シート!$D214="","",入力シート!D214)</f>
        <v/>
      </c>
      <c r="BK68" s="277"/>
      <c r="BL68" s="277"/>
      <c r="BM68" s="277"/>
      <c r="BN68" s="277"/>
      <c r="BO68" s="277"/>
      <c r="BP68" s="277"/>
      <c r="BQ68" s="277"/>
      <c r="BR68" s="277"/>
      <c r="BS68" s="277"/>
      <c r="BT68" s="277"/>
      <c r="BU68" s="277"/>
      <c r="BV68" s="277"/>
      <c r="BW68" s="277"/>
      <c r="BX68" s="278"/>
      <c r="BY68" s="252" t="str">
        <f>IF(入力シート!$D215="","",入力シート!D215)</f>
        <v/>
      </c>
      <c r="BZ68" s="240"/>
      <c r="CA68" s="240"/>
      <c r="CB68" s="240"/>
      <c r="CC68" s="240"/>
      <c r="CD68" s="240"/>
      <c r="CE68" s="240"/>
      <c r="CF68" s="240"/>
      <c r="CG68" s="240"/>
      <c r="CH68" s="240"/>
      <c r="CI68" s="240"/>
      <c r="CJ68" s="240"/>
      <c r="CK68" s="240" t="s">
        <v>130</v>
      </c>
      <c r="CL68" s="240"/>
      <c r="CM68" s="253"/>
    </row>
    <row r="69" spans="1:91" ht="18" customHeight="1" x14ac:dyDescent="0.15">
      <c r="A69" s="289"/>
      <c r="B69" s="290"/>
      <c r="C69" s="290"/>
      <c r="D69" s="290"/>
      <c r="E69" s="290"/>
      <c r="F69" s="290"/>
      <c r="G69" s="290"/>
      <c r="H69" s="290"/>
      <c r="I69" s="290"/>
      <c r="J69" s="290"/>
      <c r="K69" s="290"/>
      <c r="L69" s="290"/>
      <c r="M69" s="290"/>
      <c r="N69" s="290"/>
      <c r="O69" s="290"/>
      <c r="P69" s="290"/>
      <c r="Q69" s="290"/>
      <c r="R69" s="290"/>
      <c r="S69" s="290"/>
      <c r="T69" s="290"/>
      <c r="U69" s="291"/>
      <c r="V69" s="446" t="s">
        <v>171</v>
      </c>
      <c r="W69" s="447"/>
      <c r="X69" s="447"/>
      <c r="Y69" s="447"/>
      <c r="Z69" s="447"/>
      <c r="AA69" s="447"/>
      <c r="AB69" s="447"/>
      <c r="AC69" s="447"/>
      <c r="AD69" s="447"/>
      <c r="AE69" s="447"/>
      <c r="AF69" s="447"/>
      <c r="AG69" s="447"/>
      <c r="AH69" s="447"/>
      <c r="AI69" s="447"/>
      <c r="AJ69" s="447"/>
      <c r="AK69" s="447"/>
      <c r="AL69" s="447"/>
      <c r="AM69" s="448"/>
      <c r="AN69" s="252" t="str">
        <f>IF(入力シート!$D211="","",入力シート!D211)</f>
        <v/>
      </c>
      <c r="AO69" s="240"/>
      <c r="AP69" s="240"/>
      <c r="AQ69" s="240"/>
      <c r="AR69" s="240"/>
      <c r="AS69" s="240"/>
      <c r="AT69" s="240" t="s">
        <v>56</v>
      </c>
      <c r="AU69" s="240"/>
      <c r="AV69" s="253"/>
      <c r="AW69" s="347"/>
      <c r="AX69" s="348"/>
      <c r="AY69" s="348"/>
      <c r="AZ69" s="348"/>
      <c r="BA69" s="348"/>
      <c r="BB69" s="348"/>
      <c r="BC69" s="348"/>
      <c r="BD69" s="348"/>
      <c r="BE69" s="348"/>
      <c r="BF69" s="348"/>
      <c r="BG69" s="348"/>
      <c r="BH69" s="348"/>
      <c r="BI69" s="349"/>
      <c r="BJ69" s="277" t="str">
        <f>IF(入力シート!$D216="","",入力シート!D216)</f>
        <v/>
      </c>
      <c r="BK69" s="277"/>
      <c r="BL69" s="277"/>
      <c r="BM69" s="277"/>
      <c r="BN69" s="277"/>
      <c r="BO69" s="277"/>
      <c r="BP69" s="277"/>
      <c r="BQ69" s="277"/>
      <c r="BR69" s="277"/>
      <c r="BS69" s="277"/>
      <c r="BT69" s="277"/>
      <c r="BU69" s="277"/>
      <c r="BV69" s="277"/>
      <c r="BW69" s="277"/>
      <c r="BX69" s="278"/>
      <c r="BY69" s="252" t="str">
        <f>IF(入力シート!$D217="","",入力シート!D217)</f>
        <v/>
      </c>
      <c r="BZ69" s="240"/>
      <c r="CA69" s="240"/>
      <c r="CB69" s="240"/>
      <c r="CC69" s="240"/>
      <c r="CD69" s="240"/>
      <c r="CE69" s="240"/>
      <c r="CF69" s="240"/>
      <c r="CG69" s="240"/>
      <c r="CH69" s="240"/>
      <c r="CI69" s="240"/>
      <c r="CJ69" s="240"/>
      <c r="CK69" s="240" t="s">
        <v>130</v>
      </c>
      <c r="CL69" s="240"/>
      <c r="CM69" s="253"/>
    </row>
    <row r="70" spans="1:91" ht="18" customHeight="1" x14ac:dyDescent="0.15">
      <c r="A70" s="292"/>
      <c r="B70" s="293"/>
      <c r="C70" s="293"/>
      <c r="D70" s="293"/>
      <c r="E70" s="293"/>
      <c r="F70" s="293"/>
      <c r="G70" s="293"/>
      <c r="H70" s="293"/>
      <c r="I70" s="293"/>
      <c r="J70" s="293"/>
      <c r="K70" s="293"/>
      <c r="L70" s="293"/>
      <c r="M70" s="293"/>
      <c r="N70" s="293"/>
      <c r="O70" s="293"/>
      <c r="P70" s="293"/>
      <c r="Q70" s="293"/>
      <c r="R70" s="293"/>
      <c r="S70" s="293"/>
      <c r="T70" s="293"/>
      <c r="U70" s="294"/>
      <c r="V70" s="51" t="s">
        <v>172</v>
      </c>
      <c r="W70" s="52"/>
      <c r="X70" s="52"/>
      <c r="Y70" s="52"/>
      <c r="Z70" s="52"/>
      <c r="AA70" s="52"/>
      <c r="AB70" s="52"/>
      <c r="AC70" s="303" t="str">
        <f>IF(入力シート!$D212="","",入力シート!D212)</f>
        <v/>
      </c>
      <c r="AD70" s="303"/>
      <c r="AE70" s="303"/>
      <c r="AF70" s="303"/>
      <c r="AG70" s="303"/>
      <c r="AH70" s="303"/>
      <c r="AI70" s="303"/>
      <c r="AJ70" s="303"/>
      <c r="AK70" s="303"/>
      <c r="AL70" s="65" t="s">
        <v>128</v>
      </c>
      <c r="AM70" s="67"/>
      <c r="AN70" s="252" t="str">
        <f>IF(入力シート!$D213="","",入力シート!D213)</f>
        <v/>
      </c>
      <c r="AO70" s="240"/>
      <c r="AP70" s="240"/>
      <c r="AQ70" s="240"/>
      <c r="AR70" s="240"/>
      <c r="AS70" s="240"/>
      <c r="AT70" s="240" t="s">
        <v>56</v>
      </c>
      <c r="AU70" s="240"/>
      <c r="AV70" s="253"/>
      <c r="AW70" s="241"/>
      <c r="AX70" s="242"/>
      <c r="AY70" s="242"/>
      <c r="AZ70" s="242"/>
      <c r="BA70" s="242"/>
      <c r="BB70" s="242"/>
      <c r="BC70" s="242"/>
      <c r="BD70" s="242"/>
      <c r="BE70" s="242"/>
      <c r="BF70" s="242"/>
      <c r="BG70" s="242"/>
      <c r="BH70" s="242"/>
      <c r="BI70" s="243"/>
      <c r="BJ70" s="277" t="str">
        <f>IF(入力シート!$D218="","",入力シート!D218)</f>
        <v/>
      </c>
      <c r="BK70" s="277"/>
      <c r="BL70" s="277"/>
      <c r="BM70" s="277"/>
      <c r="BN70" s="277"/>
      <c r="BO70" s="277"/>
      <c r="BP70" s="277"/>
      <c r="BQ70" s="277"/>
      <c r="BR70" s="277"/>
      <c r="BS70" s="277"/>
      <c r="BT70" s="277"/>
      <c r="BU70" s="277"/>
      <c r="BV70" s="277"/>
      <c r="BW70" s="277"/>
      <c r="BX70" s="278"/>
      <c r="BY70" s="252" t="str">
        <f>IF(入力シート!$D219="","",入力シート!D219)</f>
        <v/>
      </c>
      <c r="BZ70" s="240"/>
      <c r="CA70" s="240"/>
      <c r="CB70" s="240"/>
      <c r="CC70" s="240"/>
      <c r="CD70" s="240"/>
      <c r="CE70" s="240"/>
      <c r="CF70" s="240"/>
      <c r="CG70" s="240"/>
      <c r="CH70" s="240"/>
      <c r="CI70" s="240"/>
      <c r="CJ70" s="240"/>
      <c r="CK70" s="240" t="s">
        <v>130</v>
      </c>
      <c r="CL70" s="240"/>
      <c r="CM70" s="253"/>
    </row>
    <row r="71" spans="1:91" ht="18" customHeight="1" x14ac:dyDescent="0.15">
      <c r="A71" s="283" t="s">
        <v>176</v>
      </c>
      <c r="B71" s="284"/>
      <c r="C71" s="284"/>
      <c r="D71" s="284"/>
      <c r="E71" s="284"/>
      <c r="F71" s="284"/>
      <c r="G71" s="284"/>
      <c r="H71" s="284"/>
      <c r="I71" s="284"/>
      <c r="J71" s="284"/>
      <c r="K71" s="284"/>
      <c r="L71" s="284"/>
      <c r="M71" s="284"/>
      <c r="N71" s="284"/>
      <c r="O71" s="284"/>
      <c r="P71" s="284"/>
      <c r="Q71" s="284"/>
      <c r="R71" s="284"/>
      <c r="S71" s="284"/>
      <c r="T71" s="284"/>
      <c r="U71" s="285"/>
      <c r="V71" s="449" t="e">
        <f>IF(入力シート!$D220="","",入力シート!D220)</f>
        <v>#DIV/0!</v>
      </c>
      <c r="W71" s="449"/>
      <c r="X71" s="449"/>
      <c r="Y71" s="449"/>
      <c r="Z71" s="449"/>
      <c r="AA71" s="449"/>
      <c r="AB71" s="449"/>
      <c r="AC71" s="449"/>
      <c r="AD71" s="449"/>
      <c r="AE71" s="449"/>
      <c r="AF71" s="449"/>
      <c r="AG71" s="449"/>
      <c r="AH71" s="449"/>
      <c r="AI71" s="449"/>
      <c r="AJ71" s="449"/>
      <c r="AK71" s="240" t="s">
        <v>175</v>
      </c>
      <c r="AL71" s="240"/>
      <c r="AM71" s="253"/>
      <c r="AN71" s="252" t="s">
        <v>177</v>
      </c>
      <c r="AO71" s="240"/>
      <c r="AP71" s="240"/>
      <c r="AQ71" s="240" t="str">
        <f>IF(入力シート!$D221="","",入力シート!D221)</f>
        <v/>
      </c>
      <c r="AR71" s="240"/>
      <c r="AS71" s="240"/>
      <c r="AT71" s="240"/>
      <c r="AU71" s="240"/>
      <c r="AV71" s="240"/>
      <c r="AW71" s="240"/>
      <c r="AX71" s="240"/>
      <c r="AY71" s="279" t="s">
        <v>178</v>
      </c>
      <c r="AZ71" s="279"/>
      <c r="BA71" s="279"/>
      <c r="BB71" s="279"/>
      <c r="BC71" s="279"/>
      <c r="BD71" s="240" t="str">
        <f>IF(入力シート!$D222="","",入力シート!D222)</f>
        <v/>
      </c>
      <c r="BE71" s="240"/>
      <c r="BF71" s="240"/>
      <c r="BG71" s="240"/>
      <c r="BH71" s="240"/>
      <c r="BI71" s="240"/>
      <c r="BJ71" s="240"/>
      <c r="BK71" s="240"/>
      <c r="BL71" s="240" t="s">
        <v>179</v>
      </c>
      <c r="BM71" s="240"/>
      <c r="BN71" s="240"/>
      <c r="BO71" s="240"/>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7"/>
    </row>
    <row r="72" spans="1:91" ht="18" customHeight="1" x14ac:dyDescent="0.15">
      <c r="A72" s="304" t="s">
        <v>533</v>
      </c>
      <c r="B72" s="305"/>
      <c r="C72" s="305"/>
      <c r="D72" s="305"/>
      <c r="E72" s="305"/>
      <c r="F72" s="305"/>
      <c r="G72" s="305"/>
      <c r="H72" s="305"/>
      <c r="I72" s="305"/>
      <c r="J72" s="305"/>
      <c r="K72" s="305"/>
      <c r="L72" s="305"/>
      <c r="M72" s="305"/>
      <c r="N72" s="305"/>
      <c r="O72" s="305"/>
      <c r="P72" s="305"/>
      <c r="Q72" s="305"/>
      <c r="R72" s="305"/>
      <c r="S72" s="305"/>
      <c r="T72" s="305"/>
      <c r="U72" s="306"/>
      <c r="V72" s="235" t="str">
        <f>IF(入力シート!$D223="有","①","1")</f>
        <v>1</v>
      </c>
      <c r="W72" s="236"/>
      <c r="X72" s="236" t="s">
        <v>181</v>
      </c>
      <c r="Y72" s="236"/>
      <c r="Z72" s="236"/>
      <c r="AA72" s="236"/>
      <c r="AB72" s="236"/>
      <c r="AC72" s="236"/>
      <c r="AD72" s="236"/>
      <c r="AE72" s="236"/>
      <c r="AF72" s="236"/>
      <c r="AG72" s="134"/>
      <c r="AH72" s="236" t="str">
        <f>IF(入力シート!$D224="有","②","2")</f>
        <v>2</v>
      </c>
      <c r="AI72" s="236"/>
      <c r="AJ72" s="236" t="s">
        <v>625</v>
      </c>
      <c r="AK72" s="236"/>
      <c r="AL72" s="236"/>
      <c r="AM72" s="236"/>
      <c r="AN72" s="236"/>
      <c r="AO72" s="236"/>
      <c r="AP72" s="236"/>
      <c r="AQ72" s="236"/>
      <c r="AR72" s="236"/>
      <c r="AS72" s="236"/>
      <c r="AT72" s="236"/>
      <c r="AU72" s="173"/>
      <c r="AV72" s="236" t="str">
        <f>IF(OR(入力シート!$D225="有",入力シート!$D226="有"),"③","3")</f>
        <v>3</v>
      </c>
      <c r="AW72" s="236"/>
      <c r="AX72" s="335" t="s">
        <v>639</v>
      </c>
      <c r="AY72" s="335"/>
      <c r="AZ72" s="335"/>
      <c r="BA72" s="335"/>
      <c r="BB72" s="335"/>
      <c r="BC72" s="335"/>
      <c r="BD72" s="335"/>
      <c r="BE72" s="335"/>
      <c r="BF72" s="335"/>
      <c r="BG72" s="335"/>
      <c r="BH72" s="173" t="s">
        <v>642</v>
      </c>
      <c r="BI72" s="173"/>
      <c r="BJ72" s="236" t="s">
        <v>641</v>
      </c>
      <c r="BK72" s="236"/>
      <c r="BL72" s="172" t="s">
        <v>640</v>
      </c>
      <c r="BM72" s="236" t="s">
        <v>623</v>
      </c>
      <c r="BN72" s="236"/>
      <c r="BO72" s="236" t="s">
        <v>624</v>
      </c>
      <c r="BP72" s="236"/>
      <c r="BR72" s="236" t="str">
        <f>IF(入力シート!$D227="有","④","4")</f>
        <v>4</v>
      </c>
      <c r="BS72" s="236"/>
      <c r="BT72" s="236" t="s">
        <v>534</v>
      </c>
      <c r="BU72" s="236"/>
      <c r="BV72" s="236"/>
      <c r="BW72" s="236"/>
      <c r="BX72" s="236"/>
      <c r="BY72" s="236"/>
      <c r="BZ72" s="236"/>
      <c r="CA72" s="236"/>
      <c r="CB72" s="236"/>
      <c r="CC72" s="236"/>
      <c r="CD72" s="236"/>
      <c r="CE72" s="236"/>
      <c r="CF72" s="236"/>
      <c r="CG72" s="236"/>
      <c r="CH72" s="236"/>
      <c r="CI72" s="236"/>
      <c r="CJ72" s="236"/>
      <c r="CK72" s="236"/>
      <c r="CL72" s="236"/>
      <c r="CM72" s="302"/>
    </row>
    <row r="73" spans="1:91" ht="18" customHeight="1" x14ac:dyDescent="0.15">
      <c r="A73" s="307"/>
      <c r="B73" s="308"/>
      <c r="C73" s="308"/>
      <c r="D73" s="308"/>
      <c r="E73" s="308"/>
      <c r="F73" s="308"/>
      <c r="G73" s="308"/>
      <c r="H73" s="308"/>
      <c r="I73" s="308"/>
      <c r="J73" s="308"/>
      <c r="K73" s="308"/>
      <c r="L73" s="308"/>
      <c r="M73" s="308"/>
      <c r="N73" s="308"/>
      <c r="O73" s="308"/>
      <c r="P73" s="308"/>
      <c r="Q73" s="308"/>
      <c r="R73" s="308"/>
      <c r="S73" s="308"/>
      <c r="T73" s="308"/>
      <c r="U73" s="309"/>
      <c r="V73" s="281">
        <f>IF(入力シート!$D228="",5,"⑤")</f>
        <v>5</v>
      </c>
      <c r="W73" s="254"/>
      <c r="X73" s="254" t="s">
        <v>118</v>
      </c>
      <c r="Y73" s="254"/>
      <c r="Z73" s="254"/>
      <c r="AA73" s="254"/>
      <c r="AB73" s="254"/>
      <c r="AC73" s="254"/>
      <c r="AD73" s="257" t="str">
        <f>IF(入力シート!$D228="","",入力シート!D228)</f>
        <v/>
      </c>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65" t="s">
        <v>119</v>
      </c>
      <c r="CJ73" s="65"/>
      <c r="CK73" s="65"/>
      <c r="CL73" s="65"/>
      <c r="CM73" s="67"/>
    </row>
    <row r="74" spans="1:91" s="27" customFormat="1" ht="18" customHeight="1" x14ac:dyDescent="0.15">
      <c r="A74" s="297" t="s">
        <v>20</v>
      </c>
      <c r="B74" s="298"/>
      <c r="C74" s="298"/>
      <c r="D74" s="298"/>
      <c r="E74" s="298"/>
      <c r="F74" s="298"/>
      <c r="G74" s="298"/>
      <c r="H74" s="298"/>
      <c r="I74" s="298"/>
      <c r="J74" s="298"/>
      <c r="K74" s="298"/>
      <c r="L74" s="298"/>
      <c r="M74" s="298"/>
      <c r="N74" s="298"/>
      <c r="O74" s="298"/>
      <c r="P74" s="298"/>
      <c r="Q74" s="298"/>
      <c r="R74" s="298"/>
      <c r="S74" s="298"/>
      <c r="T74" s="298"/>
      <c r="U74" s="310"/>
      <c r="V74" s="233" t="s">
        <v>155</v>
      </c>
      <c r="W74" s="232"/>
      <c r="X74" s="232"/>
      <c r="Y74" s="232"/>
      <c r="Z74" s="232"/>
      <c r="AA74" s="232"/>
      <c r="AB74" s="232"/>
      <c r="AC74" s="232"/>
      <c r="AD74" s="232"/>
      <c r="AE74" s="232"/>
      <c r="AF74" s="232"/>
      <c r="AG74" s="2" t="s">
        <v>156</v>
      </c>
      <c r="AH74" s="2"/>
      <c r="AI74" s="455" t="str">
        <f>IF(入力シート!$D230="","",入力シート!D230)</f>
        <v/>
      </c>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2" t="s">
        <v>140</v>
      </c>
      <c r="BK74" s="2"/>
      <c r="BL74" s="2" t="s">
        <v>658</v>
      </c>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4"/>
    </row>
    <row r="75" spans="1:91" s="27" customFormat="1" ht="18" customHeight="1" x14ac:dyDescent="0.15">
      <c r="A75" s="281" t="str">
        <f>IF(入力シート!$D229="有","①有　　　2無",IF(入力シート!$D229="無","1有　　　②無","1有　　　2無"))</f>
        <v>1有　　　2無</v>
      </c>
      <c r="B75" s="254"/>
      <c r="C75" s="254"/>
      <c r="D75" s="254"/>
      <c r="E75" s="254"/>
      <c r="F75" s="254"/>
      <c r="G75" s="254"/>
      <c r="H75" s="254"/>
      <c r="I75" s="254"/>
      <c r="J75" s="254"/>
      <c r="K75" s="254"/>
      <c r="L75" s="254"/>
      <c r="M75" s="254"/>
      <c r="N75" s="254"/>
      <c r="O75" s="254"/>
      <c r="P75" s="254"/>
      <c r="Q75" s="254"/>
      <c r="R75" s="254"/>
      <c r="S75" s="254"/>
      <c r="T75" s="254"/>
      <c r="U75" s="256"/>
      <c r="V75" s="281" t="s">
        <v>180</v>
      </c>
      <c r="W75" s="254"/>
      <c r="X75" s="254"/>
      <c r="Y75" s="254"/>
      <c r="Z75" s="254"/>
      <c r="AA75" s="254"/>
      <c r="AB75" s="254"/>
      <c r="AC75" s="254"/>
      <c r="AD75" s="254"/>
      <c r="AE75" s="254"/>
      <c r="AF75" s="254"/>
      <c r="AG75" s="232" t="str">
        <f>IF(入力シート!$D231="有","①","1")</f>
        <v>1</v>
      </c>
      <c r="AH75" s="232"/>
      <c r="AI75" s="70" t="s">
        <v>79</v>
      </c>
      <c r="AM75" s="70"/>
      <c r="AN75" s="70"/>
      <c r="AO75" s="70"/>
      <c r="AP75" s="70"/>
      <c r="AQ75" s="70"/>
      <c r="AR75" s="70"/>
      <c r="AS75" s="70"/>
      <c r="AT75" s="232" t="str">
        <f>IF(入力シート!$D232="有","②","2")</f>
        <v>2</v>
      </c>
      <c r="AU75" s="232"/>
      <c r="AV75" s="70" t="s">
        <v>80</v>
      </c>
      <c r="AZ75" s="70"/>
      <c r="BA75" s="70"/>
      <c r="BB75" s="70"/>
      <c r="BC75" s="70"/>
      <c r="BD75" s="70"/>
      <c r="BE75" s="70"/>
      <c r="BF75" s="70"/>
      <c r="BG75" s="254">
        <f>IF(入力シート!$D233="",3,"③")</f>
        <v>3</v>
      </c>
      <c r="BH75" s="254"/>
      <c r="BI75" s="254" t="s">
        <v>62</v>
      </c>
      <c r="BJ75" s="254"/>
      <c r="BK75" s="254"/>
      <c r="BL75" s="254"/>
      <c r="BM75" s="254"/>
      <c r="BN75" s="258" t="str">
        <f>IF(入力シート!$D233="","",入力シート!D233)</f>
        <v/>
      </c>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70" t="s">
        <v>140</v>
      </c>
      <c r="CM75" s="8"/>
    </row>
    <row r="76" spans="1:91" s="27" customFormat="1" ht="18" customHeight="1" x14ac:dyDescent="0.15">
      <c r="A76" s="259" t="s">
        <v>182</v>
      </c>
      <c r="B76" s="260"/>
      <c r="C76" s="260"/>
      <c r="D76" s="260"/>
      <c r="E76" s="260"/>
      <c r="F76" s="260"/>
      <c r="G76" s="260"/>
      <c r="H76" s="260"/>
      <c r="I76" s="260"/>
      <c r="J76" s="260"/>
      <c r="K76" s="260"/>
      <c r="L76" s="260"/>
      <c r="M76" s="260"/>
      <c r="N76" s="260"/>
      <c r="O76" s="260"/>
      <c r="P76" s="260"/>
      <c r="Q76" s="260"/>
      <c r="R76" s="252" t="s">
        <v>183</v>
      </c>
      <c r="S76" s="240"/>
      <c r="T76" s="240"/>
      <c r="U76" s="240"/>
      <c r="V76" s="240"/>
      <c r="W76" s="240"/>
      <c r="X76" s="240"/>
      <c r="Y76" s="240"/>
      <c r="Z76" s="240"/>
      <c r="AA76" s="240"/>
      <c r="AB76" s="253"/>
      <c r="AC76" s="232" t="str">
        <f>IF(入力シート!$D234="有","①","1")</f>
        <v>1</v>
      </c>
      <c r="AD76" s="232"/>
      <c r="AE76" s="3" t="s">
        <v>184</v>
      </c>
      <c r="AF76" s="3"/>
      <c r="AG76" s="3"/>
      <c r="AH76" s="240" t="str">
        <f>IF(入力シート!$D235="","",入力シート!D235)</f>
        <v/>
      </c>
      <c r="AI76" s="240"/>
      <c r="AJ76" s="240"/>
      <c r="AK76" s="240"/>
      <c r="AL76" s="3" t="s">
        <v>185</v>
      </c>
      <c r="AM76" s="3"/>
      <c r="AN76" s="3"/>
      <c r="AO76" s="3"/>
      <c r="AP76" s="3"/>
      <c r="AQ76" s="3"/>
      <c r="AR76" s="232" t="str">
        <f>IF(入力シート!$D234="無","②","2")</f>
        <v>2</v>
      </c>
      <c r="AS76" s="232"/>
      <c r="AT76" s="3" t="s">
        <v>186</v>
      </c>
      <c r="AU76" s="3"/>
      <c r="AV76" s="3"/>
      <c r="AW76" s="252" t="s">
        <v>187</v>
      </c>
      <c r="AX76" s="240"/>
      <c r="AY76" s="240"/>
      <c r="AZ76" s="240"/>
      <c r="BA76" s="240"/>
      <c r="BB76" s="240" t="str">
        <f>IF(入力シート!$D236="有","①","1")</f>
        <v>1</v>
      </c>
      <c r="BC76" s="240"/>
      <c r="BD76" s="240" t="s">
        <v>528</v>
      </c>
      <c r="BE76" s="240"/>
      <c r="BF76" s="240"/>
      <c r="BG76" s="240" t="s">
        <v>188</v>
      </c>
      <c r="BH76" s="240"/>
      <c r="BI76" s="240" t="str">
        <f>IF(入力シート!$D237="有","②","2")</f>
        <v>2</v>
      </c>
      <c r="BJ76" s="240"/>
      <c r="BK76" s="240" t="s">
        <v>607</v>
      </c>
      <c r="BL76" s="240"/>
      <c r="BM76" s="240"/>
      <c r="BN76" s="240" t="s">
        <v>608</v>
      </c>
      <c r="BO76" s="240"/>
      <c r="BP76" s="240"/>
      <c r="BQ76" s="240"/>
      <c r="BR76" s="253"/>
      <c r="BS76" s="232" t="str">
        <f>IF(OR(入力シート!$D236="有",入力シート!$D237="有"),"①","1")</f>
        <v>1</v>
      </c>
      <c r="BT76" s="232"/>
      <c r="BU76" s="3" t="s">
        <v>184</v>
      </c>
      <c r="BV76" s="3"/>
      <c r="BW76" s="3"/>
      <c r="BX76" s="240" t="str">
        <f>IF(入力シート!$D238="","",入力シート!D238)</f>
        <v/>
      </c>
      <c r="BY76" s="240"/>
      <c r="BZ76" s="240"/>
      <c r="CA76" s="240"/>
      <c r="CB76" s="3" t="s">
        <v>185</v>
      </c>
      <c r="CC76" s="3"/>
      <c r="CD76" s="3"/>
      <c r="CE76" s="3"/>
      <c r="CF76" s="3"/>
      <c r="CG76" s="3"/>
      <c r="CH76" s="232" t="str">
        <f>IF(AND(入力シート!$D236="無",入力シート!$D237="無"),"②","2")</f>
        <v>2</v>
      </c>
      <c r="CI76" s="232"/>
      <c r="CJ76" s="3" t="s">
        <v>186</v>
      </c>
      <c r="CK76" s="3"/>
      <c r="CL76" s="3"/>
      <c r="CM76" s="14"/>
    </row>
    <row r="77" spans="1:91" s="27" customFormat="1" ht="18" customHeight="1" x14ac:dyDescent="0.15">
      <c r="A77" s="262" t="s">
        <v>21</v>
      </c>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52"/>
      <c r="AC77" s="3"/>
      <c r="AD77" s="3"/>
      <c r="AE77" s="3"/>
      <c r="AF77" s="3" t="s">
        <v>189</v>
      </c>
      <c r="AG77" s="3"/>
      <c r="AH77" s="3"/>
      <c r="AI77" s="3"/>
      <c r="AJ77" s="3"/>
      <c r="AK77" s="3"/>
      <c r="AL77" s="3"/>
      <c r="AM77" s="240" t="str">
        <f>IF(入力シート!$D239="朝食","①朝食　2 昼食　3 夕食",IF(入力シート!$D239="昼食","1 朝食　②昼食　3 夕食",IF(入力シート!$D239="夕食","1 朝食　2 昼食　③夕食",IF(入力シート!$D239="朝食・昼食","①朝食　②昼食　3 夕食",IF(入力シート!$D239="朝食・夕食","①朝食　2 昼食　③夕食",IF(入力シート!$D239="昼食・夕食","1 朝食　②昼食　③夕食",IF(入力シート!$D239="朝食・昼食・夕食","①朝食　②昼食　③夕食","1 朝食　2 昼食　3 夕食")))))))</f>
        <v>1 朝食　2 昼食　3 夕食</v>
      </c>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3" t="s">
        <v>190</v>
      </c>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14"/>
    </row>
    <row r="78" spans="1:91" s="27" customFormat="1" ht="18" customHeight="1" x14ac:dyDescent="0.15">
      <c r="A78" s="425" t="s">
        <v>54</v>
      </c>
      <c r="B78" s="425"/>
      <c r="C78" s="425"/>
      <c r="D78" s="425"/>
      <c r="E78" s="422" t="s">
        <v>22</v>
      </c>
      <c r="F78" s="422"/>
      <c r="G78" s="422"/>
      <c r="H78" s="422"/>
      <c r="I78" s="422"/>
      <c r="J78" s="422"/>
      <c r="K78" s="422"/>
      <c r="L78" s="422"/>
      <c r="M78" s="422"/>
      <c r="N78" s="422"/>
      <c r="O78" s="422"/>
      <c r="P78" s="422"/>
      <c r="Q78" s="422"/>
      <c r="R78" s="422"/>
      <c r="S78" s="422"/>
      <c r="T78" s="422"/>
      <c r="U78" s="422"/>
      <c r="V78" s="252" t="s">
        <v>23</v>
      </c>
      <c r="W78" s="240"/>
      <c r="X78" s="240"/>
      <c r="Y78" s="240"/>
      <c r="Z78" s="240"/>
      <c r="AA78" s="240"/>
      <c r="AB78" s="240"/>
      <c r="AC78" s="240"/>
      <c r="AD78" s="253"/>
      <c r="AE78" s="418" t="s">
        <v>55</v>
      </c>
      <c r="AF78" s="418"/>
      <c r="AG78" s="418"/>
      <c r="AH78" s="418"/>
      <c r="AI78" s="262" t="s">
        <v>24</v>
      </c>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t="s">
        <v>25</v>
      </c>
      <c r="BH78" s="262"/>
      <c r="BI78" s="262"/>
      <c r="BJ78" s="262"/>
      <c r="BK78" s="262"/>
      <c r="BL78" s="262"/>
      <c r="BM78" s="262"/>
      <c r="BN78" s="262"/>
      <c r="BO78" s="262"/>
      <c r="BP78" s="262"/>
      <c r="BQ78" s="262"/>
      <c r="BR78" s="262" t="s">
        <v>26</v>
      </c>
      <c r="BS78" s="262"/>
      <c r="BT78" s="262"/>
      <c r="BU78" s="262"/>
      <c r="BV78" s="262"/>
      <c r="BW78" s="262"/>
      <c r="BX78" s="262"/>
      <c r="BY78" s="262"/>
      <c r="BZ78" s="262"/>
      <c r="CA78" s="262"/>
      <c r="CB78" s="262"/>
      <c r="CC78" s="262" t="s">
        <v>27</v>
      </c>
      <c r="CD78" s="262"/>
      <c r="CE78" s="262"/>
      <c r="CF78" s="262"/>
      <c r="CG78" s="262"/>
      <c r="CH78" s="262"/>
      <c r="CI78" s="262"/>
      <c r="CJ78" s="262"/>
      <c r="CK78" s="262"/>
      <c r="CL78" s="262"/>
      <c r="CM78" s="262"/>
    </row>
    <row r="79" spans="1:91" s="27" customFormat="1" ht="18" customHeight="1" x14ac:dyDescent="0.15">
      <c r="A79" s="418"/>
      <c r="B79" s="418"/>
      <c r="C79" s="418"/>
      <c r="D79" s="418"/>
      <c r="E79" s="418" t="s">
        <v>28</v>
      </c>
      <c r="F79" s="418"/>
      <c r="G79" s="418"/>
      <c r="H79" s="262" t="s">
        <v>29</v>
      </c>
      <c r="I79" s="262"/>
      <c r="J79" s="262"/>
      <c r="K79" s="262"/>
      <c r="L79" s="262"/>
      <c r="M79" s="262"/>
      <c r="N79" s="262"/>
      <c r="O79" s="262"/>
      <c r="P79" s="262"/>
      <c r="Q79" s="262"/>
      <c r="R79" s="262"/>
      <c r="S79" s="262"/>
      <c r="T79" s="262"/>
      <c r="U79" s="262"/>
      <c r="V79" s="420" t="str">
        <f>IF(入力シート!$D240="","",入力シート!D240)</f>
        <v/>
      </c>
      <c r="W79" s="421"/>
      <c r="X79" s="421"/>
      <c r="Y79" s="421"/>
      <c r="Z79" s="421"/>
      <c r="AA79" s="421"/>
      <c r="AB79" s="3" t="s">
        <v>30</v>
      </c>
      <c r="AC79" s="3"/>
      <c r="AD79" s="3"/>
      <c r="AE79" s="418"/>
      <c r="AF79" s="418"/>
      <c r="AG79" s="418"/>
      <c r="AH79" s="418"/>
      <c r="AI79" s="414" t="s">
        <v>81</v>
      </c>
      <c r="AJ79" s="415"/>
      <c r="AK79" s="415"/>
      <c r="AL79" s="415"/>
      <c r="AM79" s="415"/>
      <c r="AN79" s="415"/>
      <c r="AO79" s="415"/>
      <c r="AP79" s="415"/>
      <c r="AQ79" s="415"/>
      <c r="AR79" s="415"/>
      <c r="AS79" s="415"/>
      <c r="AT79" s="415"/>
      <c r="AU79" s="415"/>
      <c r="AV79" s="415"/>
      <c r="AW79" s="415"/>
      <c r="AX79" s="415"/>
      <c r="AY79" s="415"/>
      <c r="AZ79" s="415"/>
      <c r="BA79" s="415"/>
      <c r="BB79" s="415"/>
      <c r="BC79" s="415"/>
      <c r="BD79" s="415"/>
      <c r="BE79" s="415"/>
      <c r="BF79" s="416"/>
      <c r="BG79" s="239" t="str">
        <f>IF(入力シート!$D258="","",入力シート!D258)</f>
        <v/>
      </c>
      <c r="BH79" s="280"/>
      <c r="BI79" s="280"/>
      <c r="BJ79" s="280"/>
      <c r="BK79" s="280"/>
      <c r="BL79" s="280"/>
      <c r="BM79" s="280"/>
      <c r="BN79" s="280"/>
      <c r="BO79" s="280"/>
      <c r="BP79" s="280"/>
      <c r="BQ79" s="280"/>
      <c r="BR79" s="280" t="str">
        <f>IF(入力シート!$D278="","",入力シート!D278)</f>
        <v/>
      </c>
      <c r="BS79" s="280"/>
      <c r="BT79" s="280"/>
      <c r="BU79" s="280"/>
      <c r="BV79" s="280"/>
      <c r="BW79" s="280"/>
      <c r="BX79" s="280"/>
      <c r="BY79" s="280"/>
      <c r="BZ79" s="280"/>
      <c r="CA79" s="280"/>
      <c r="CB79" s="280"/>
      <c r="CC79" s="280" t="str">
        <f>IF(入力シート!$D298="","",入力シート!D298)</f>
        <v/>
      </c>
      <c r="CD79" s="280"/>
      <c r="CE79" s="280"/>
      <c r="CF79" s="280"/>
      <c r="CG79" s="280"/>
      <c r="CH79" s="280"/>
      <c r="CI79" s="280"/>
      <c r="CJ79" s="280"/>
      <c r="CK79" s="280"/>
      <c r="CL79" s="280"/>
      <c r="CM79" s="280"/>
    </row>
    <row r="80" spans="1:91" s="27" customFormat="1" ht="18" customHeight="1" x14ac:dyDescent="0.15">
      <c r="A80" s="418"/>
      <c r="B80" s="418"/>
      <c r="C80" s="418"/>
      <c r="D80" s="418"/>
      <c r="E80" s="418"/>
      <c r="F80" s="418"/>
      <c r="G80" s="418"/>
      <c r="H80" s="262" t="s">
        <v>31</v>
      </c>
      <c r="I80" s="262"/>
      <c r="J80" s="262"/>
      <c r="K80" s="262"/>
      <c r="L80" s="262"/>
      <c r="M80" s="262"/>
      <c r="N80" s="262"/>
      <c r="O80" s="262"/>
      <c r="P80" s="262"/>
      <c r="Q80" s="262"/>
      <c r="R80" s="262"/>
      <c r="S80" s="262"/>
      <c r="T80" s="262"/>
      <c r="U80" s="262"/>
      <c r="V80" s="420" t="str">
        <f>IF(入力シート!$D241="","",入力シート!D241)</f>
        <v/>
      </c>
      <c r="W80" s="421"/>
      <c r="X80" s="421"/>
      <c r="Y80" s="421"/>
      <c r="Z80" s="421"/>
      <c r="AA80" s="421"/>
      <c r="AB80" s="3" t="s">
        <v>30</v>
      </c>
      <c r="AC80" s="3"/>
      <c r="AD80" s="3"/>
      <c r="AE80" s="418"/>
      <c r="AF80" s="418"/>
      <c r="AG80" s="418"/>
      <c r="AH80" s="418"/>
      <c r="AI80" s="414" t="s">
        <v>495</v>
      </c>
      <c r="AJ80" s="415"/>
      <c r="AK80" s="415"/>
      <c r="AL80" s="415"/>
      <c r="AM80" s="415"/>
      <c r="AN80" s="415"/>
      <c r="AO80" s="415"/>
      <c r="AP80" s="415"/>
      <c r="AQ80" s="415"/>
      <c r="AR80" s="415"/>
      <c r="AS80" s="415"/>
      <c r="AT80" s="415"/>
      <c r="AU80" s="415"/>
      <c r="AV80" s="415"/>
      <c r="AW80" s="415"/>
      <c r="AX80" s="415"/>
      <c r="AY80" s="415"/>
      <c r="AZ80" s="415"/>
      <c r="BA80" s="415"/>
      <c r="BB80" s="415"/>
      <c r="BC80" s="415"/>
      <c r="BD80" s="415"/>
      <c r="BE80" s="415"/>
      <c r="BF80" s="416"/>
      <c r="BG80" s="239" t="str">
        <f>IF(入力シート!$D259="","",入力シート!D259)</f>
        <v/>
      </c>
      <c r="BH80" s="280"/>
      <c r="BI80" s="280"/>
      <c r="BJ80" s="280"/>
      <c r="BK80" s="280"/>
      <c r="BL80" s="280"/>
      <c r="BM80" s="280"/>
      <c r="BN80" s="280"/>
      <c r="BO80" s="280"/>
      <c r="BP80" s="280"/>
      <c r="BQ80" s="280"/>
      <c r="BR80" s="280" t="str">
        <f>IF(入力シート!$D279="","",入力シート!D279)</f>
        <v/>
      </c>
      <c r="BS80" s="280"/>
      <c r="BT80" s="280"/>
      <c r="BU80" s="280"/>
      <c r="BV80" s="280"/>
      <c r="BW80" s="280"/>
      <c r="BX80" s="280"/>
      <c r="BY80" s="280"/>
      <c r="BZ80" s="280"/>
      <c r="CA80" s="280"/>
      <c r="CB80" s="280"/>
      <c r="CC80" s="280" t="str">
        <f>IF(入力シート!$D299="","",入力シート!D299)</f>
        <v/>
      </c>
      <c r="CD80" s="280"/>
      <c r="CE80" s="280"/>
      <c r="CF80" s="280"/>
      <c r="CG80" s="280"/>
      <c r="CH80" s="280"/>
      <c r="CI80" s="280"/>
      <c r="CJ80" s="280"/>
      <c r="CK80" s="280"/>
      <c r="CL80" s="280"/>
      <c r="CM80" s="280"/>
    </row>
    <row r="81" spans="1:91" s="27" customFormat="1" ht="18" customHeight="1" x14ac:dyDescent="0.15">
      <c r="A81" s="418"/>
      <c r="B81" s="418"/>
      <c r="C81" s="418"/>
      <c r="D81" s="418"/>
      <c r="E81" s="418"/>
      <c r="F81" s="418"/>
      <c r="G81" s="418"/>
      <c r="H81" s="262" t="s">
        <v>32</v>
      </c>
      <c r="I81" s="262"/>
      <c r="J81" s="262"/>
      <c r="K81" s="262"/>
      <c r="L81" s="262"/>
      <c r="M81" s="262"/>
      <c r="N81" s="262"/>
      <c r="O81" s="262"/>
      <c r="P81" s="262"/>
      <c r="Q81" s="262"/>
      <c r="R81" s="262"/>
      <c r="S81" s="262"/>
      <c r="T81" s="262"/>
      <c r="U81" s="262"/>
      <c r="V81" s="420" t="str">
        <f>IF(入力シート!$D242="","",入力シート!D242)</f>
        <v/>
      </c>
      <c r="W81" s="421"/>
      <c r="X81" s="421"/>
      <c r="Y81" s="421"/>
      <c r="Z81" s="421"/>
      <c r="AA81" s="421"/>
      <c r="AB81" s="3" t="s">
        <v>30</v>
      </c>
      <c r="AC81" s="3"/>
      <c r="AD81" s="3"/>
      <c r="AE81" s="418"/>
      <c r="AF81" s="418"/>
      <c r="AG81" s="418"/>
      <c r="AH81" s="418"/>
      <c r="AI81" s="414" t="s">
        <v>82</v>
      </c>
      <c r="AJ81" s="415"/>
      <c r="AK81" s="415"/>
      <c r="AL81" s="415"/>
      <c r="AM81" s="415"/>
      <c r="AN81" s="415"/>
      <c r="AO81" s="415"/>
      <c r="AP81" s="415"/>
      <c r="AQ81" s="415"/>
      <c r="AR81" s="415"/>
      <c r="AS81" s="415"/>
      <c r="AT81" s="415"/>
      <c r="AU81" s="415"/>
      <c r="AV81" s="415"/>
      <c r="AW81" s="415"/>
      <c r="AX81" s="415"/>
      <c r="AY81" s="415"/>
      <c r="AZ81" s="415"/>
      <c r="BA81" s="415"/>
      <c r="BB81" s="415"/>
      <c r="BC81" s="415"/>
      <c r="BD81" s="415"/>
      <c r="BE81" s="415"/>
      <c r="BF81" s="416"/>
      <c r="BG81" s="239" t="str">
        <f>IF(入力シート!$D260="","",入力シート!D260)</f>
        <v/>
      </c>
      <c r="BH81" s="280"/>
      <c r="BI81" s="280"/>
      <c r="BJ81" s="280"/>
      <c r="BK81" s="280"/>
      <c r="BL81" s="280"/>
      <c r="BM81" s="280"/>
      <c r="BN81" s="280"/>
      <c r="BO81" s="280"/>
      <c r="BP81" s="280"/>
      <c r="BQ81" s="280"/>
      <c r="BR81" s="280" t="str">
        <f>IF(入力シート!$D280="","",入力シート!D280)</f>
        <v/>
      </c>
      <c r="BS81" s="280"/>
      <c r="BT81" s="280"/>
      <c r="BU81" s="280"/>
      <c r="BV81" s="280"/>
      <c r="BW81" s="280"/>
      <c r="BX81" s="280"/>
      <c r="BY81" s="280"/>
      <c r="BZ81" s="280"/>
      <c r="CA81" s="280"/>
      <c r="CB81" s="280"/>
      <c r="CC81" s="280" t="str">
        <f>IF(入力シート!$D300="","",入力シート!D300)</f>
        <v/>
      </c>
      <c r="CD81" s="280"/>
      <c r="CE81" s="280"/>
      <c r="CF81" s="280"/>
      <c r="CG81" s="280"/>
      <c r="CH81" s="280"/>
      <c r="CI81" s="280"/>
      <c r="CJ81" s="280"/>
      <c r="CK81" s="280"/>
      <c r="CL81" s="280"/>
      <c r="CM81" s="280"/>
    </row>
    <row r="82" spans="1:91" s="27" customFormat="1" ht="18" customHeight="1" x14ac:dyDescent="0.15">
      <c r="A82" s="418"/>
      <c r="B82" s="418"/>
      <c r="C82" s="418"/>
      <c r="D82" s="418"/>
      <c r="E82" s="280" t="s">
        <v>364</v>
      </c>
      <c r="F82" s="280"/>
      <c r="G82" s="280"/>
      <c r="H82" s="280"/>
      <c r="I82" s="280"/>
      <c r="J82" s="280"/>
      <c r="K82" s="280"/>
      <c r="L82" s="280"/>
      <c r="M82" s="280"/>
      <c r="N82" s="280"/>
      <c r="O82" s="280"/>
      <c r="P82" s="280"/>
      <c r="Q82" s="280"/>
      <c r="R82" s="280"/>
      <c r="S82" s="280"/>
      <c r="T82" s="280"/>
      <c r="U82" s="280"/>
      <c r="V82" s="358" t="str">
        <f>IF(入力シート!$D243="","",入力シート!D243)</f>
        <v/>
      </c>
      <c r="W82" s="359"/>
      <c r="X82" s="359"/>
      <c r="Y82" s="359"/>
      <c r="Z82" s="359"/>
      <c r="AA82" s="359"/>
      <c r="AB82" s="3" t="s">
        <v>30</v>
      </c>
      <c r="AC82" s="3"/>
      <c r="AD82" s="3"/>
      <c r="AE82" s="418"/>
      <c r="AF82" s="418"/>
      <c r="AG82" s="418"/>
      <c r="AH82" s="418"/>
      <c r="AI82" s="414" t="s">
        <v>496</v>
      </c>
      <c r="AJ82" s="415"/>
      <c r="AK82" s="415"/>
      <c r="AL82" s="415"/>
      <c r="AM82" s="415"/>
      <c r="AN82" s="415"/>
      <c r="AO82" s="415"/>
      <c r="AP82" s="415"/>
      <c r="AQ82" s="415"/>
      <c r="AR82" s="415"/>
      <c r="AS82" s="415"/>
      <c r="AT82" s="415"/>
      <c r="AU82" s="415"/>
      <c r="AV82" s="415"/>
      <c r="AW82" s="415"/>
      <c r="AX82" s="415"/>
      <c r="AY82" s="415"/>
      <c r="AZ82" s="415"/>
      <c r="BA82" s="415"/>
      <c r="BB82" s="415"/>
      <c r="BC82" s="415"/>
      <c r="BD82" s="415"/>
      <c r="BE82" s="415"/>
      <c r="BF82" s="416"/>
      <c r="BG82" s="239" t="str">
        <f>IF(入力シート!$D261="","",入力シート!D261)</f>
        <v/>
      </c>
      <c r="BH82" s="280"/>
      <c r="BI82" s="280"/>
      <c r="BJ82" s="280"/>
      <c r="BK82" s="280"/>
      <c r="BL82" s="280"/>
      <c r="BM82" s="280"/>
      <c r="BN82" s="280"/>
      <c r="BO82" s="280"/>
      <c r="BP82" s="280"/>
      <c r="BQ82" s="280"/>
      <c r="BR82" s="280" t="str">
        <f>IF(入力シート!$D281="","",入力シート!D281)</f>
        <v/>
      </c>
      <c r="BS82" s="280"/>
      <c r="BT82" s="280"/>
      <c r="BU82" s="280"/>
      <c r="BV82" s="280"/>
      <c r="BW82" s="280"/>
      <c r="BX82" s="280"/>
      <c r="BY82" s="280"/>
      <c r="BZ82" s="280"/>
      <c r="CA82" s="280"/>
      <c r="CB82" s="280"/>
      <c r="CC82" s="280" t="str">
        <f>IF(入力シート!$D301="","",入力シート!D301)</f>
        <v/>
      </c>
      <c r="CD82" s="280"/>
      <c r="CE82" s="280"/>
      <c r="CF82" s="280"/>
      <c r="CG82" s="280"/>
      <c r="CH82" s="280"/>
      <c r="CI82" s="280"/>
      <c r="CJ82" s="280"/>
      <c r="CK82" s="280"/>
      <c r="CL82" s="280"/>
      <c r="CM82" s="280"/>
    </row>
    <row r="83" spans="1:91" s="27" customFormat="1" ht="18" customHeight="1" x14ac:dyDescent="0.15">
      <c r="A83" s="418"/>
      <c r="B83" s="418"/>
      <c r="C83" s="418"/>
      <c r="D83" s="418"/>
      <c r="E83" s="280" t="s">
        <v>365</v>
      </c>
      <c r="F83" s="280"/>
      <c r="G83" s="280"/>
      <c r="H83" s="280"/>
      <c r="I83" s="280"/>
      <c r="J83" s="280"/>
      <c r="K83" s="280"/>
      <c r="L83" s="280"/>
      <c r="M83" s="280"/>
      <c r="N83" s="280"/>
      <c r="O83" s="280"/>
      <c r="P83" s="280"/>
      <c r="Q83" s="280"/>
      <c r="R83" s="280"/>
      <c r="S83" s="280"/>
      <c r="T83" s="280"/>
      <c r="U83" s="280"/>
      <c r="V83" s="358" t="str">
        <f>IF(入力シート!$D244="","",入力シート!D244)</f>
        <v/>
      </c>
      <c r="W83" s="359"/>
      <c r="X83" s="359"/>
      <c r="Y83" s="359"/>
      <c r="Z83" s="359"/>
      <c r="AA83" s="359"/>
      <c r="AB83" s="3" t="s">
        <v>30</v>
      </c>
      <c r="AC83" s="3"/>
      <c r="AD83" s="3"/>
      <c r="AE83" s="418"/>
      <c r="AF83" s="418"/>
      <c r="AG83" s="418"/>
      <c r="AH83" s="418"/>
      <c r="AI83" s="414" t="s">
        <v>33</v>
      </c>
      <c r="AJ83" s="415"/>
      <c r="AK83" s="415"/>
      <c r="AL83" s="415"/>
      <c r="AM83" s="415"/>
      <c r="AN83" s="415"/>
      <c r="AO83" s="415"/>
      <c r="AP83" s="415"/>
      <c r="AQ83" s="415"/>
      <c r="AR83" s="415"/>
      <c r="AS83" s="415"/>
      <c r="AT83" s="415"/>
      <c r="AU83" s="415"/>
      <c r="AV83" s="415"/>
      <c r="AW83" s="415"/>
      <c r="AX83" s="415"/>
      <c r="AY83" s="415"/>
      <c r="AZ83" s="415"/>
      <c r="BA83" s="415"/>
      <c r="BB83" s="415"/>
      <c r="BC83" s="415"/>
      <c r="BD83" s="415"/>
      <c r="BE83" s="415"/>
      <c r="BF83" s="416"/>
      <c r="BG83" s="357" t="str">
        <f>IF(入力シート!$D262="","",入力シート!D262)</f>
        <v/>
      </c>
      <c r="BH83" s="276"/>
      <c r="BI83" s="276"/>
      <c r="BJ83" s="276"/>
      <c r="BK83" s="276"/>
      <c r="BL83" s="276"/>
      <c r="BM83" s="276"/>
      <c r="BN83" s="276"/>
      <c r="BO83" s="276"/>
      <c r="BP83" s="276"/>
      <c r="BQ83" s="276"/>
      <c r="BR83" s="276" t="str">
        <f>IF(入力シート!$D282="","",入力シート!D282)</f>
        <v/>
      </c>
      <c r="BS83" s="276"/>
      <c r="BT83" s="276"/>
      <c r="BU83" s="276"/>
      <c r="BV83" s="276"/>
      <c r="BW83" s="276"/>
      <c r="BX83" s="276"/>
      <c r="BY83" s="276"/>
      <c r="BZ83" s="276"/>
      <c r="CA83" s="276"/>
      <c r="CB83" s="276"/>
      <c r="CC83" s="276" t="str">
        <f>IF(入力シート!$D302="","",入力シート!D302)</f>
        <v/>
      </c>
      <c r="CD83" s="276"/>
      <c r="CE83" s="276"/>
      <c r="CF83" s="276"/>
      <c r="CG83" s="276"/>
      <c r="CH83" s="276"/>
      <c r="CI83" s="276"/>
      <c r="CJ83" s="276"/>
      <c r="CK83" s="276"/>
      <c r="CL83" s="276"/>
      <c r="CM83" s="276"/>
    </row>
    <row r="84" spans="1:91" s="27" customFormat="1" ht="18" customHeight="1" x14ac:dyDescent="0.15">
      <c r="A84" s="418"/>
      <c r="B84" s="418"/>
      <c r="C84" s="418"/>
      <c r="D84" s="418"/>
      <c r="E84" s="280" t="s">
        <v>366</v>
      </c>
      <c r="F84" s="280"/>
      <c r="G84" s="280"/>
      <c r="H84" s="280"/>
      <c r="I84" s="280"/>
      <c r="J84" s="280"/>
      <c r="K84" s="280"/>
      <c r="L84" s="280"/>
      <c r="M84" s="280"/>
      <c r="N84" s="280"/>
      <c r="O84" s="280"/>
      <c r="P84" s="280"/>
      <c r="Q84" s="280"/>
      <c r="R84" s="280"/>
      <c r="S84" s="280"/>
      <c r="T84" s="280"/>
      <c r="U84" s="280"/>
      <c r="V84" s="358" t="str">
        <f>IF(入力シート!$D245="","",入力シート!D245)</f>
        <v/>
      </c>
      <c r="W84" s="359"/>
      <c r="X84" s="359"/>
      <c r="Y84" s="359"/>
      <c r="Z84" s="359"/>
      <c r="AA84" s="359"/>
      <c r="AB84" s="3" t="s">
        <v>30</v>
      </c>
      <c r="AC84" s="3"/>
      <c r="AD84" s="3"/>
      <c r="AE84" s="418"/>
      <c r="AF84" s="418"/>
      <c r="AG84" s="418"/>
      <c r="AH84" s="418"/>
      <c r="AI84" s="414" t="s">
        <v>630</v>
      </c>
      <c r="AJ84" s="415"/>
      <c r="AK84" s="415"/>
      <c r="AL84" s="415"/>
      <c r="AM84" s="415"/>
      <c r="AN84" s="415"/>
      <c r="AO84" s="415"/>
      <c r="AP84" s="415"/>
      <c r="AQ84" s="415"/>
      <c r="AR84" s="415"/>
      <c r="AS84" s="415"/>
      <c r="AT84" s="415"/>
      <c r="AU84" s="415"/>
      <c r="AV84" s="415"/>
      <c r="AW84" s="415"/>
      <c r="AX84" s="415"/>
      <c r="AY84" s="415"/>
      <c r="AZ84" s="415"/>
      <c r="BA84" s="415"/>
      <c r="BB84" s="415"/>
      <c r="BC84" s="415"/>
      <c r="BD84" s="415"/>
      <c r="BE84" s="415"/>
      <c r="BF84" s="416"/>
      <c r="BG84" s="357" t="str">
        <f>IF(入力シート!$D263="","",入力シート!D263)</f>
        <v/>
      </c>
      <c r="BH84" s="276"/>
      <c r="BI84" s="276"/>
      <c r="BJ84" s="276"/>
      <c r="BK84" s="276"/>
      <c r="BL84" s="276"/>
      <c r="BM84" s="276"/>
      <c r="BN84" s="276"/>
      <c r="BO84" s="276"/>
      <c r="BP84" s="276"/>
      <c r="BQ84" s="276"/>
      <c r="BR84" s="276" t="str">
        <f>IF(入力シート!$D283="","",入力シート!D283)</f>
        <v/>
      </c>
      <c r="BS84" s="276"/>
      <c r="BT84" s="276"/>
      <c r="BU84" s="276"/>
      <c r="BV84" s="276"/>
      <c r="BW84" s="276"/>
      <c r="BX84" s="276"/>
      <c r="BY84" s="276"/>
      <c r="BZ84" s="276"/>
      <c r="CA84" s="276"/>
      <c r="CB84" s="276"/>
      <c r="CC84" s="276" t="str">
        <f>IF(入力シート!$D303="","",入力シート!D303)</f>
        <v/>
      </c>
      <c r="CD84" s="276"/>
      <c r="CE84" s="276"/>
      <c r="CF84" s="276"/>
      <c r="CG84" s="276"/>
      <c r="CH84" s="276"/>
      <c r="CI84" s="276"/>
      <c r="CJ84" s="276"/>
      <c r="CK84" s="276"/>
      <c r="CL84" s="276"/>
      <c r="CM84" s="276"/>
    </row>
    <row r="85" spans="1:91" s="27" customFormat="1" ht="18" customHeight="1" x14ac:dyDescent="0.15">
      <c r="A85" s="418"/>
      <c r="B85" s="418"/>
      <c r="C85" s="418"/>
      <c r="D85" s="418"/>
      <c r="E85" s="418" t="s">
        <v>34</v>
      </c>
      <c r="F85" s="418"/>
      <c r="G85" s="418"/>
      <c r="H85" s="262" t="s">
        <v>35</v>
      </c>
      <c r="I85" s="262"/>
      <c r="J85" s="262"/>
      <c r="K85" s="262"/>
      <c r="L85" s="262"/>
      <c r="M85" s="262"/>
      <c r="N85" s="262"/>
      <c r="O85" s="262"/>
      <c r="P85" s="262"/>
      <c r="Q85" s="262"/>
      <c r="R85" s="262"/>
      <c r="S85" s="262"/>
      <c r="T85" s="262"/>
      <c r="U85" s="262"/>
      <c r="V85" s="358" t="str">
        <f>IF(入力シート!$D246="","",入力シート!D246)</f>
        <v/>
      </c>
      <c r="W85" s="359"/>
      <c r="X85" s="359"/>
      <c r="Y85" s="359"/>
      <c r="Z85" s="359"/>
      <c r="AA85" s="359"/>
      <c r="AB85" s="3" t="s">
        <v>30</v>
      </c>
      <c r="AC85" s="3"/>
      <c r="AD85" s="3"/>
      <c r="AE85" s="418"/>
      <c r="AF85" s="418"/>
      <c r="AG85" s="418"/>
      <c r="AH85" s="418"/>
      <c r="AI85" s="414" t="s">
        <v>511</v>
      </c>
      <c r="AJ85" s="415"/>
      <c r="AK85" s="415"/>
      <c r="AL85" s="415"/>
      <c r="AM85" s="415"/>
      <c r="AN85" s="415"/>
      <c r="AO85" s="415"/>
      <c r="AP85" s="415"/>
      <c r="AQ85" s="415"/>
      <c r="AR85" s="415"/>
      <c r="AS85" s="415"/>
      <c r="AT85" s="415"/>
      <c r="AU85" s="415"/>
      <c r="AV85" s="415"/>
      <c r="AW85" s="415"/>
      <c r="AX85" s="415"/>
      <c r="AY85" s="415"/>
      <c r="AZ85" s="415"/>
      <c r="BA85" s="415"/>
      <c r="BB85" s="415"/>
      <c r="BC85" s="415"/>
      <c r="BD85" s="415"/>
      <c r="BE85" s="415"/>
      <c r="BF85" s="416"/>
      <c r="BG85" s="428" t="str">
        <f>IF(入力シート!$D264="","",入力シート!D264)</f>
        <v/>
      </c>
      <c r="BH85" s="427"/>
      <c r="BI85" s="427"/>
      <c r="BJ85" s="427"/>
      <c r="BK85" s="427"/>
      <c r="BL85" s="427"/>
      <c r="BM85" s="427"/>
      <c r="BN85" s="427"/>
      <c r="BO85" s="427"/>
      <c r="BP85" s="427"/>
      <c r="BQ85" s="427"/>
      <c r="BR85" s="427" t="str">
        <f>IF(入力シート!$D284="","",入力シート!D284)</f>
        <v/>
      </c>
      <c r="BS85" s="427"/>
      <c r="BT85" s="427"/>
      <c r="BU85" s="427"/>
      <c r="BV85" s="427"/>
      <c r="BW85" s="427"/>
      <c r="BX85" s="427"/>
      <c r="BY85" s="427"/>
      <c r="BZ85" s="427"/>
      <c r="CA85" s="427"/>
      <c r="CB85" s="427"/>
      <c r="CC85" s="427" t="str">
        <f>IF(入力シート!$D304="","",入力シート!D304)</f>
        <v/>
      </c>
      <c r="CD85" s="427"/>
      <c r="CE85" s="427"/>
      <c r="CF85" s="427"/>
      <c r="CG85" s="427"/>
      <c r="CH85" s="427"/>
      <c r="CI85" s="427"/>
      <c r="CJ85" s="427"/>
      <c r="CK85" s="427"/>
      <c r="CL85" s="427"/>
      <c r="CM85" s="427"/>
    </row>
    <row r="86" spans="1:91" s="27" customFormat="1" ht="18" customHeight="1" x14ac:dyDescent="0.15">
      <c r="A86" s="418"/>
      <c r="B86" s="418"/>
      <c r="C86" s="418"/>
      <c r="D86" s="418"/>
      <c r="E86" s="418"/>
      <c r="F86" s="418"/>
      <c r="G86" s="418"/>
      <c r="H86" s="262" t="s">
        <v>36</v>
      </c>
      <c r="I86" s="262"/>
      <c r="J86" s="262"/>
      <c r="K86" s="262"/>
      <c r="L86" s="262"/>
      <c r="M86" s="262"/>
      <c r="N86" s="262"/>
      <c r="O86" s="262"/>
      <c r="P86" s="262"/>
      <c r="Q86" s="262"/>
      <c r="R86" s="262"/>
      <c r="S86" s="262"/>
      <c r="T86" s="262"/>
      <c r="U86" s="262"/>
      <c r="V86" s="358" t="str">
        <f>IF(入力シート!$D247="","",入力シート!D247)</f>
        <v/>
      </c>
      <c r="W86" s="359"/>
      <c r="X86" s="359"/>
      <c r="Y86" s="359"/>
      <c r="Z86" s="359"/>
      <c r="AA86" s="359"/>
      <c r="AB86" s="3" t="s">
        <v>30</v>
      </c>
      <c r="AC86" s="3"/>
      <c r="AD86" s="3"/>
      <c r="AE86" s="418"/>
      <c r="AF86" s="418"/>
      <c r="AG86" s="418"/>
      <c r="AH86" s="418"/>
      <c r="AI86" s="414" t="s">
        <v>512</v>
      </c>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6"/>
      <c r="BG86" s="428" t="str">
        <f>IF(入力シート!$D265="","",入力シート!D265)</f>
        <v/>
      </c>
      <c r="BH86" s="427"/>
      <c r="BI86" s="427"/>
      <c r="BJ86" s="427"/>
      <c r="BK86" s="427"/>
      <c r="BL86" s="427"/>
      <c r="BM86" s="427"/>
      <c r="BN86" s="427"/>
      <c r="BO86" s="427"/>
      <c r="BP86" s="427"/>
      <c r="BQ86" s="427"/>
      <c r="BR86" s="427" t="str">
        <f>IF(入力シート!$D285="","",入力シート!D285)</f>
        <v/>
      </c>
      <c r="BS86" s="427"/>
      <c r="BT86" s="427"/>
      <c r="BU86" s="427"/>
      <c r="BV86" s="427"/>
      <c r="BW86" s="427"/>
      <c r="BX86" s="427"/>
      <c r="BY86" s="427"/>
      <c r="BZ86" s="427"/>
      <c r="CA86" s="427"/>
      <c r="CB86" s="427"/>
      <c r="CC86" s="427" t="str">
        <f>IF(入力シート!$D305="","",入力シート!D305)</f>
        <v/>
      </c>
      <c r="CD86" s="427"/>
      <c r="CE86" s="427"/>
      <c r="CF86" s="427"/>
      <c r="CG86" s="427"/>
      <c r="CH86" s="427"/>
      <c r="CI86" s="427"/>
      <c r="CJ86" s="427"/>
      <c r="CK86" s="427"/>
      <c r="CL86" s="427"/>
      <c r="CM86" s="427"/>
    </row>
    <row r="87" spans="1:91" s="27" customFormat="1" ht="18" customHeight="1" x14ac:dyDescent="0.15">
      <c r="A87" s="418"/>
      <c r="B87" s="418"/>
      <c r="C87" s="418"/>
      <c r="D87" s="418"/>
      <c r="E87" s="418"/>
      <c r="F87" s="418"/>
      <c r="G87" s="418"/>
      <c r="H87" s="262" t="s">
        <v>37</v>
      </c>
      <c r="I87" s="262"/>
      <c r="J87" s="262"/>
      <c r="K87" s="262"/>
      <c r="L87" s="262"/>
      <c r="M87" s="262"/>
      <c r="N87" s="262"/>
      <c r="O87" s="262"/>
      <c r="P87" s="262"/>
      <c r="Q87" s="262"/>
      <c r="R87" s="262"/>
      <c r="S87" s="262"/>
      <c r="T87" s="262"/>
      <c r="U87" s="262"/>
      <c r="V87" s="358" t="str">
        <f>IF(入力シート!$D248="","",入力シート!D248)</f>
        <v/>
      </c>
      <c r="W87" s="359"/>
      <c r="X87" s="359"/>
      <c r="Y87" s="359"/>
      <c r="Z87" s="359"/>
      <c r="AA87" s="359"/>
      <c r="AB87" s="3" t="s">
        <v>30</v>
      </c>
      <c r="AC87" s="3"/>
      <c r="AD87" s="3"/>
      <c r="AE87" s="418"/>
      <c r="AF87" s="418"/>
      <c r="AG87" s="418"/>
      <c r="AH87" s="418"/>
      <c r="AI87" s="414" t="s">
        <v>497</v>
      </c>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416"/>
      <c r="BG87" s="357" t="str">
        <f>IF(入力シート!$D266="","",入力シート!D266)</f>
        <v/>
      </c>
      <c r="BH87" s="276"/>
      <c r="BI87" s="276"/>
      <c r="BJ87" s="276"/>
      <c r="BK87" s="276"/>
      <c r="BL87" s="276"/>
      <c r="BM87" s="276"/>
      <c r="BN87" s="276"/>
      <c r="BO87" s="276"/>
      <c r="BP87" s="276"/>
      <c r="BQ87" s="276"/>
      <c r="BR87" s="276" t="str">
        <f>IF(入力シート!$D286="","",入力シート!D286)</f>
        <v/>
      </c>
      <c r="BS87" s="276"/>
      <c r="BT87" s="276"/>
      <c r="BU87" s="276"/>
      <c r="BV87" s="276"/>
      <c r="BW87" s="276"/>
      <c r="BX87" s="276"/>
      <c r="BY87" s="276"/>
      <c r="BZ87" s="276"/>
      <c r="CA87" s="276"/>
      <c r="CB87" s="276"/>
      <c r="CC87" s="276" t="str">
        <f>IF(入力シート!$D306="","",入力シート!D306)</f>
        <v/>
      </c>
      <c r="CD87" s="276"/>
      <c r="CE87" s="276"/>
      <c r="CF87" s="276"/>
      <c r="CG87" s="276"/>
      <c r="CH87" s="276"/>
      <c r="CI87" s="276"/>
      <c r="CJ87" s="276"/>
      <c r="CK87" s="276"/>
      <c r="CL87" s="276"/>
      <c r="CM87" s="276"/>
    </row>
    <row r="88" spans="1:91" s="27" customFormat="1" ht="18" customHeight="1" x14ac:dyDescent="0.15">
      <c r="A88" s="418"/>
      <c r="B88" s="418"/>
      <c r="C88" s="418"/>
      <c r="D88" s="418"/>
      <c r="E88" s="262" t="s">
        <v>38</v>
      </c>
      <c r="F88" s="262"/>
      <c r="G88" s="262"/>
      <c r="H88" s="262"/>
      <c r="I88" s="262"/>
      <c r="J88" s="262"/>
      <c r="K88" s="262"/>
      <c r="L88" s="262"/>
      <c r="M88" s="262"/>
      <c r="N88" s="262"/>
      <c r="O88" s="262"/>
      <c r="P88" s="262"/>
      <c r="Q88" s="262"/>
      <c r="R88" s="262"/>
      <c r="S88" s="262"/>
      <c r="T88" s="262"/>
      <c r="U88" s="262"/>
      <c r="V88" s="358" t="str">
        <f>IF(入力シート!$D249="","",入力シート!D249)</f>
        <v/>
      </c>
      <c r="W88" s="359"/>
      <c r="X88" s="359"/>
      <c r="Y88" s="359"/>
      <c r="Z88" s="359"/>
      <c r="AA88" s="359"/>
      <c r="AB88" s="3" t="s">
        <v>30</v>
      </c>
      <c r="AC88" s="3"/>
      <c r="AD88" s="3"/>
      <c r="AE88" s="418"/>
      <c r="AF88" s="418"/>
      <c r="AG88" s="418"/>
      <c r="AH88" s="418"/>
      <c r="AI88" s="414" t="s">
        <v>498</v>
      </c>
      <c r="AJ88" s="415"/>
      <c r="AK88" s="415"/>
      <c r="AL88" s="415"/>
      <c r="AM88" s="415"/>
      <c r="AN88" s="415"/>
      <c r="AO88" s="415"/>
      <c r="AP88" s="415"/>
      <c r="AQ88" s="415"/>
      <c r="AR88" s="415"/>
      <c r="AS88" s="415"/>
      <c r="AT88" s="415"/>
      <c r="AU88" s="415"/>
      <c r="AV88" s="415"/>
      <c r="AW88" s="415"/>
      <c r="AX88" s="415"/>
      <c r="AY88" s="415"/>
      <c r="AZ88" s="415"/>
      <c r="BA88" s="415"/>
      <c r="BB88" s="415"/>
      <c r="BC88" s="415"/>
      <c r="BD88" s="415"/>
      <c r="BE88" s="415"/>
      <c r="BF88" s="416"/>
      <c r="BG88" s="357" t="str">
        <f>IF(入力シート!$D267="","",入力シート!D267)</f>
        <v/>
      </c>
      <c r="BH88" s="276"/>
      <c r="BI88" s="276"/>
      <c r="BJ88" s="276"/>
      <c r="BK88" s="276"/>
      <c r="BL88" s="276"/>
      <c r="BM88" s="276"/>
      <c r="BN88" s="276"/>
      <c r="BO88" s="276"/>
      <c r="BP88" s="276"/>
      <c r="BQ88" s="276"/>
      <c r="BR88" s="276" t="str">
        <f>IF(入力シート!$D287="","",入力シート!D287)</f>
        <v/>
      </c>
      <c r="BS88" s="276"/>
      <c r="BT88" s="276"/>
      <c r="BU88" s="276"/>
      <c r="BV88" s="276"/>
      <c r="BW88" s="276"/>
      <c r="BX88" s="276"/>
      <c r="BY88" s="276"/>
      <c r="BZ88" s="276"/>
      <c r="CA88" s="276"/>
      <c r="CB88" s="276"/>
      <c r="CC88" s="276" t="str">
        <f>IF(入力シート!$D307="","",入力シート!D307)</f>
        <v/>
      </c>
      <c r="CD88" s="276"/>
      <c r="CE88" s="276"/>
      <c r="CF88" s="276"/>
      <c r="CG88" s="276"/>
      <c r="CH88" s="276"/>
      <c r="CI88" s="276"/>
      <c r="CJ88" s="276"/>
      <c r="CK88" s="276"/>
      <c r="CL88" s="276"/>
      <c r="CM88" s="276"/>
    </row>
    <row r="89" spans="1:91" s="27" customFormat="1" ht="18" customHeight="1" x14ac:dyDescent="0.15">
      <c r="A89" s="418"/>
      <c r="B89" s="418"/>
      <c r="C89" s="418"/>
      <c r="D89" s="418"/>
      <c r="E89" s="262" t="s">
        <v>39</v>
      </c>
      <c r="F89" s="262"/>
      <c r="G89" s="262"/>
      <c r="H89" s="262"/>
      <c r="I89" s="262"/>
      <c r="J89" s="262"/>
      <c r="K89" s="262"/>
      <c r="L89" s="262"/>
      <c r="M89" s="262"/>
      <c r="N89" s="262"/>
      <c r="O89" s="262"/>
      <c r="P89" s="262"/>
      <c r="Q89" s="262"/>
      <c r="R89" s="262"/>
      <c r="S89" s="262"/>
      <c r="T89" s="262"/>
      <c r="U89" s="262"/>
      <c r="V89" s="358" t="str">
        <f>IF(入力シート!$D250="","",入力シート!D250)</f>
        <v/>
      </c>
      <c r="W89" s="359"/>
      <c r="X89" s="359"/>
      <c r="Y89" s="359"/>
      <c r="Z89" s="359"/>
      <c r="AA89" s="359"/>
      <c r="AB89" s="3" t="s">
        <v>30</v>
      </c>
      <c r="AC89" s="3"/>
      <c r="AD89" s="3"/>
      <c r="AE89" s="418"/>
      <c r="AF89" s="418"/>
      <c r="AG89" s="418"/>
      <c r="AH89" s="418"/>
      <c r="AI89" s="414" t="s">
        <v>83</v>
      </c>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416"/>
      <c r="BG89" s="357" t="str">
        <f>IF(入力シート!$D268="","",入力シート!D268)</f>
        <v/>
      </c>
      <c r="BH89" s="276"/>
      <c r="BI89" s="276"/>
      <c r="BJ89" s="276"/>
      <c r="BK89" s="276"/>
      <c r="BL89" s="276"/>
      <c r="BM89" s="276"/>
      <c r="BN89" s="276"/>
      <c r="BO89" s="276"/>
      <c r="BP89" s="276"/>
      <c r="BQ89" s="276"/>
      <c r="BR89" s="276" t="str">
        <f>IF(入力シート!$D288="","",入力シート!D288)</f>
        <v/>
      </c>
      <c r="BS89" s="276"/>
      <c r="BT89" s="276"/>
      <c r="BU89" s="276"/>
      <c r="BV89" s="276"/>
      <c r="BW89" s="276"/>
      <c r="BX89" s="276"/>
      <c r="BY89" s="276"/>
      <c r="BZ89" s="276"/>
      <c r="CA89" s="276"/>
      <c r="CB89" s="276"/>
      <c r="CC89" s="276" t="str">
        <f>IF(入力シート!$D308="","",入力シート!D308)</f>
        <v/>
      </c>
      <c r="CD89" s="276"/>
      <c r="CE89" s="276"/>
      <c r="CF89" s="276"/>
      <c r="CG89" s="276"/>
      <c r="CH89" s="276"/>
      <c r="CI89" s="276"/>
      <c r="CJ89" s="276"/>
      <c r="CK89" s="276"/>
      <c r="CL89" s="276"/>
      <c r="CM89" s="276"/>
    </row>
    <row r="90" spans="1:91" s="27" customFormat="1" ht="18" customHeight="1" x14ac:dyDescent="0.15">
      <c r="A90" s="418"/>
      <c r="B90" s="418"/>
      <c r="C90" s="418"/>
      <c r="D90" s="418"/>
      <c r="E90" s="262" t="s">
        <v>40</v>
      </c>
      <c r="F90" s="262"/>
      <c r="G90" s="262"/>
      <c r="H90" s="262"/>
      <c r="I90" s="262"/>
      <c r="J90" s="262"/>
      <c r="K90" s="262"/>
      <c r="L90" s="262"/>
      <c r="M90" s="262"/>
      <c r="N90" s="262"/>
      <c r="O90" s="262"/>
      <c r="P90" s="262"/>
      <c r="Q90" s="262"/>
      <c r="R90" s="262"/>
      <c r="S90" s="262"/>
      <c r="T90" s="262"/>
      <c r="U90" s="262"/>
      <c r="V90" s="358" t="str">
        <f>IF(入力シート!$D251="","",入力シート!D251)</f>
        <v/>
      </c>
      <c r="W90" s="359"/>
      <c r="X90" s="359"/>
      <c r="Y90" s="359"/>
      <c r="Z90" s="359"/>
      <c r="AA90" s="359"/>
      <c r="AB90" s="3" t="s">
        <v>30</v>
      </c>
      <c r="AC90" s="3"/>
      <c r="AD90" s="3"/>
      <c r="AE90" s="418"/>
      <c r="AF90" s="418"/>
      <c r="AG90" s="418"/>
      <c r="AH90" s="418"/>
      <c r="AI90" s="414" t="s">
        <v>84</v>
      </c>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6"/>
      <c r="BG90" s="423" t="e">
        <f>IF(入力シート!$D269="","",入力シート!D269)</f>
        <v>#DIV/0!</v>
      </c>
      <c r="BH90" s="362"/>
      <c r="BI90" s="362"/>
      <c r="BJ90" s="362"/>
      <c r="BK90" s="362"/>
      <c r="BL90" s="362"/>
      <c r="BM90" s="362"/>
      <c r="BN90" s="362"/>
      <c r="BO90" s="362"/>
      <c r="BP90" s="362"/>
      <c r="BQ90" s="362"/>
      <c r="BR90" s="362" t="e">
        <f>IF(入力シート!$D289="","",入力シート!D289)</f>
        <v>#DIV/0!</v>
      </c>
      <c r="BS90" s="362"/>
      <c r="BT90" s="362"/>
      <c r="BU90" s="362"/>
      <c r="BV90" s="362"/>
      <c r="BW90" s="362"/>
      <c r="BX90" s="362"/>
      <c r="BY90" s="362"/>
      <c r="BZ90" s="362"/>
      <c r="CA90" s="362"/>
      <c r="CB90" s="362"/>
      <c r="CC90" s="362" t="e">
        <f>IF(入力シート!$D309="","",入力シート!D309)</f>
        <v>#DIV/0!</v>
      </c>
      <c r="CD90" s="362"/>
      <c r="CE90" s="362"/>
      <c r="CF90" s="362"/>
      <c r="CG90" s="362"/>
      <c r="CH90" s="362"/>
      <c r="CI90" s="362"/>
      <c r="CJ90" s="362"/>
      <c r="CK90" s="362"/>
      <c r="CL90" s="362"/>
      <c r="CM90" s="362"/>
    </row>
    <row r="91" spans="1:91" s="27" customFormat="1" ht="18" customHeight="1" x14ac:dyDescent="0.15">
      <c r="A91" s="418"/>
      <c r="B91" s="418"/>
      <c r="C91" s="418"/>
      <c r="D91" s="418"/>
      <c r="E91" s="262" t="s">
        <v>41</v>
      </c>
      <c r="F91" s="262"/>
      <c r="G91" s="262"/>
      <c r="H91" s="262"/>
      <c r="I91" s="262"/>
      <c r="J91" s="262"/>
      <c r="K91" s="262"/>
      <c r="L91" s="262"/>
      <c r="M91" s="262"/>
      <c r="N91" s="262"/>
      <c r="O91" s="262"/>
      <c r="P91" s="262"/>
      <c r="Q91" s="262"/>
      <c r="R91" s="262"/>
      <c r="S91" s="262"/>
      <c r="T91" s="262"/>
      <c r="U91" s="262"/>
      <c r="V91" s="358" t="str">
        <f>IF(入力シート!$D252="","",入力シート!D252)</f>
        <v/>
      </c>
      <c r="W91" s="359"/>
      <c r="X91" s="359"/>
      <c r="Y91" s="359"/>
      <c r="Z91" s="359"/>
      <c r="AA91" s="359"/>
      <c r="AB91" s="3" t="s">
        <v>30</v>
      </c>
      <c r="AC91" s="3"/>
      <c r="AD91" s="3"/>
      <c r="AE91" s="418"/>
      <c r="AF91" s="418"/>
      <c r="AG91" s="418"/>
      <c r="AH91" s="418"/>
      <c r="AI91" s="414" t="s">
        <v>85</v>
      </c>
      <c r="AJ91" s="415"/>
      <c r="AK91" s="415"/>
      <c r="AL91" s="415"/>
      <c r="AM91" s="415"/>
      <c r="AN91" s="415"/>
      <c r="AO91" s="415"/>
      <c r="AP91" s="415"/>
      <c r="AQ91" s="415"/>
      <c r="AR91" s="415"/>
      <c r="AS91" s="415"/>
      <c r="AT91" s="415"/>
      <c r="AU91" s="415"/>
      <c r="AV91" s="415"/>
      <c r="AW91" s="415"/>
      <c r="AX91" s="415"/>
      <c r="AY91" s="415"/>
      <c r="AZ91" s="415"/>
      <c r="BA91" s="415"/>
      <c r="BB91" s="415"/>
      <c r="BC91" s="415"/>
      <c r="BD91" s="415"/>
      <c r="BE91" s="415"/>
      <c r="BF91" s="416"/>
      <c r="BG91" s="423" t="e">
        <f>IF(入力シート!$D270="","",入力シート!D270)</f>
        <v>#DIV/0!</v>
      </c>
      <c r="BH91" s="362"/>
      <c r="BI91" s="362"/>
      <c r="BJ91" s="362"/>
      <c r="BK91" s="362"/>
      <c r="BL91" s="362"/>
      <c r="BM91" s="362"/>
      <c r="BN91" s="362"/>
      <c r="BO91" s="362"/>
      <c r="BP91" s="362"/>
      <c r="BQ91" s="362"/>
      <c r="BR91" s="362" t="e">
        <f>IF(入力シート!$D290="","",入力シート!D290)</f>
        <v>#DIV/0!</v>
      </c>
      <c r="BS91" s="362"/>
      <c r="BT91" s="362"/>
      <c r="BU91" s="362"/>
      <c r="BV91" s="362"/>
      <c r="BW91" s="362"/>
      <c r="BX91" s="362"/>
      <c r="BY91" s="362"/>
      <c r="BZ91" s="362"/>
      <c r="CA91" s="362"/>
      <c r="CB91" s="362"/>
      <c r="CC91" s="362" t="e">
        <f>IF(入力シート!$D310="","",入力シート!D310)</f>
        <v>#DIV/0!</v>
      </c>
      <c r="CD91" s="362"/>
      <c r="CE91" s="362"/>
      <c r="CF91" s="362"/>
      <c r="CG91" s="362"/>
      <c r="CH91" s="362"/>
      <c r="CI91" s="362"/>
      <c r="CJ91" s="362"/>
      <c r="CK91" s="362"/>
      <c r="CL91" s="362"/>
      <c r="CM91" s="362"/>
    </row>
    <row r="92" spans="1:91" s="27" customFormat="1" ht="18" customHeight="1" x14ac:dyDescent="0.15">
      <c r="A92" s="418"/>
      <c r="B92" s="418"/>
      <c r="C92" s="418"/>
      <c r="D92" s="418"/>
      <c r="E92" s="262" t="s">
        <v>42</v>
      </c>
      <c r="F92" s="262"/>
      <c r="G92" s="262"/>
      <c r="H92" s="262"/>
      <c r="I92" s="262"/>
      <c r="J92" s="262"/>
      <c r="K92" s="262"/>
      <c r="L92" s="262"/>
      <c r="M92" s="262"/>
      <c r="N92" s="262"/>
      <c r="O92" s="262"/>
      <c r="P92" s="262"/>
      <c r="Q92" s="262"/>
      <c r="R92" s="262"/>
      <c r="S92" s="262"/>
      <c r="T92" s="262"/>
      <c r="U92" s="262"/>
      <c r="V92" s="358" t="str">
        <f>IF(入力シート!$D253="","",入力シート!D253)</f>
        <v/>
      </c>
      <c r="W92" s="359"/>
      <c r="X92" s="359"/>
      <c r="Y92" s="359"/>
      <c r="Z92" s="359"/>
      <c r="AA92" s="359"/>
      <c r="AB92" s="3" t="s">
        <v>30</v>
      </c>
      <c r="AC92" s="3"/>
      <c r="AD92" s="3"/>
      <c r="AE92" s="418"/>
      <c r="AF92" s="418"/>
      <c r="AG92" s="418"/>
      <c r="AH92" s="418"/>
      <c r="AI92" s="414" t="s">
        <v>499</v>
      </c>
      <c r="AJ92" s="415"/>
      <c r="AK92" s="415"/>
      <c r="AL92" s="415"/>
      <c r="AM92" s="415"/>
      <c r="AN92" s="415"/>
      <c r="AO92" s="415"/>
      <c r="AP92" s="415"/>
      <c r="AQ92" s="415"/>
      <c r="AR92" s="415"/>
      <c r="AS92" s="415"/>
      <c r="AT92" s="415"/>
      <c r="AU92" s="415"/>
      <c r="AV92" s="415"/>
      <c r="AW92" s="415"/>
      <c r="AX92" s="415"/>
      <c r="AY92" s="415"/>
      <c r="AZ92" s="415"/>
      <c r="BA92" s="415"/>
      <c r="BB92" s="415"/>
      <c r="BC92" s="415"/>
      <c r="BD92" s="415"/>
      <c r="BE92" s="415"/>
      <c r="BF92" s="416"/>
      <c r="BG92" s="423" t="e">
        <f>IF(入力シート!$D271="","",入力シート!D271)</f>
        <v>#DIV/0!</v>
      </c>
      <c r="BH92" s="362"/>
      <c r="BI92" s="362"/>
      <c r="BJ92" s="362"/>
      <c r="BK92" s="362"/>
      <c r="BL92" s="362"/>
      <c r="BM92" s="362"/>
      <c r="BN92" s="362"/>
      <c r="BO92" s="362"/>
      <c r="BP92" s="362"/>
      <c r="BQ92" s="362"/>
      <c r="BR92" s="362" t="e">
        <f>IF(入力シート!$D291="","",入力シート!D291)</f>
        <v>#DIV/0!</v>
      </c>
      <c r="BS92" s="362"/>
      <c r="BT92" s="362"/>
      <c r="BU92" s="362"/>
      <c r="BV92" s="362"/>
      <c r="BW92" s="362"/>
      <c r="BX92" s="362"/>
      <c r="BY92" s="362"/>
      <c r="BZ92" s="362"/>
      <c r="CA92" s="362"/>
      <c r="CB92" s="362"/>
      <c r="CC92" s="362" t="e">
        <f>IF(入力シート!$D311="","",入力シート!D311)</f>
        <v>#DIV/0!</v>
      </c>
      <c r="CD92" s="362"/>
      <c r="CE92" s="362"/>
      <c r="CF92" s="362"/>
      <c r="CG92" s="362"/>
      <c r="CH92" s="362"/>
      <c r="CI92" s="362"/>
      <c r="CJ92" s="362"/>
      <c r="CK92" s="362"/>
      <c r="CL92" s="362"/>
      <c r="CM92" s="362"/>
    </row>
    <row r="93" spans="1:91" s="27" customFormat="1" ht="18" customHeight="1" x14ac:dyDescent="0.15">
      <c r="A93" s="418"/>
      <c r="B93" s="418"/>
      <c r="C93" s="418"/>
      <c r="D93" s="418"/>
      <c r="E93" s="262" t="s">
        <v>218</v>
      </c>
      <c r="F93" s="262"/>
      <c r="G93" s="262"/>
      <c r="H93" s="262"/>
      <c r="I93" s="262"/>
      <c r="J93" s="262"/>
      <c r="K93" s="262"/>
      <c r="L93" s="262"/>
      <c r="M93" s="262"/>
      <c r="N93" s="262"/>
      <c r="O93" s="262"/>
      <c r="P93" s="262"/>
      <c r="Q93" s="262"/>
      <c r="R93" s="262"/>
      <c r="S93" s="262"/>
      <c r="T93" s="262"/>
      <c r="U93" s="262"/>
      <c r="V93" s="358" t="str">
        <f>IF(入力シート!$D254="","",入力シート!D254)</f>
        <v/>
      </c>
      <c r="W93" s="359"/>
      <c r="X93" s="359"/>
      <c r="Y93" s="359"/>
      <c r="Z93" s="359"/>
      <c r="AA93" s="359"/>
      <c r="AB93" s="3" t="s">
        <v>30</v>
      </c>
      <c r="AC93" s="3"/>
      <c r="AD93" s="3"/>
      <c r="AE93" s="418"/>
      <c r="AF93" s="418"/>
      <c r="AG93" s="418"/>
      <c r="AH93" s="419"/>
      <c r="AI93" s="252" t="s">
        <v>43</v>
      </c>
      <c r="AJ93" s="240"/>
      <c r="AK93" s="240"/>
      <c r="AL93" s="238" t="str">
        <f>IF(入力シート!$D272="","",入力シート!D272)</f>
        <v/>
      </c>
      <c r="AM93" s="238"/>
      <c r="AN93" s="238"/>
      <c r="AO93" s="238"/>
      <c r="AP93" s="238"/>
      <c r="AQ93" s="238"/>
      <c r="AR93" s="238"/>
      <c r="AS93" s="238"/>
      <c r="AT93" s="238"/>
      <c r="AU93" s="238"/>
      <c r="AV93" s="238"/>
      <c r="AW93" s="238"/>
      <c r="AX93" s="238"/>
      <c r="AY93" s="238"/>
      <c r="AZ93" s="238"/>
      <c r="BA93" s="238"/>
      <c r="BB93" s="238"/>
      <c r="BC93" s="238"/>
      <c r="BD93" s="238"/>
      <c r="BE93" s="238"/>
      <c r="BF93" s="239"/>
      <c r="BG93" s="239" t="str">
        <f>IF(入力シート!$D275="","",入力シート!D275)</f>
        <v/>
      </c>
      <c r="BH93" s="280"/>
      <c r="BI93" s="280"/>
      <c r="BJ93" s="280"/>
      <c r="BK93" s="280"/>
      <c r="BL93" s="280"/>
      <c r="BM93" s="280"/>
      <c r="BN93" s="280"/>
      <c r="BO93" s="280"/>
      <c r="BP93" s="280"/>
      <c r="BQ93" s="280"/>
      <c r="BR93" s="280" t="str">
        <f>IF(入力シート!$D295="","",入力シート!D295)</f>
        <v/>
      </c>
      <c r="BS93" s="280"/>
      <c r="BT93" s="280"/>
      <c r="BU93" s="280"/>
      <c r="BV93" s="280"/>
      <c r="BW93" s="280"/>
      <c r="BX93" s="280"/>
      <c r="BY93" s="280"/>
      <c r="BZ93" s="280"/>
      <c r="CA93" s="280"/>
      <c r="CB93" s="280"/>
      <c r="CC93" s="280" t="str">
        <f>IF(入力シート!$D315="","",入力シート!D315)</f>
        <v/>
      </c>
      <c r="CD93" s="280"/>
      <c r="CE93" s="280"/>
      <c r="CF93" s="280"/>
      <c r="CG93" s="280"/>
      <c r="CH93" s="280"/>
      <c r="CI93" s="280"/>
      <c r="CJ93" s="280"/>
      <c r="CK93" s="280"/>
      <c r="CL93" s="280"/>
      <c r="CM93" s="280"/>
    </row>
    <row r="94" spans="1:91" s="27" customFormat="1" ht="18" customHeight="1" x14ac:dyDescent="0.15">
      <c r="A94" s="418"/>
      <c r="B94" s="418"/>
      <c r="C94" s="418"/>
      <c r="D94" s="418"/>
      <c r="E94" s="262" t="s">
        <v>44</v>
      </c>
      <c r="F94" s="262"/>
      <c r="G94" s="262"/>
      <c r="H94" s="262"/>
      <c r="I94" s="262"/>
      <c r="J94" s="262"/>
      <c r="K94" s="262"/>
      <c r="L94" s="262"/>
      <c r="M94" s="262"/>
      <c r="N94" s="262"/>
      <c r="O94" s="262"/>
      <c r="P94" s="262"/>
      <c r="Q94" s="262"/>
      <c r="R94" s="262"/>
      <c r="S94" s="262"/>
      <c r="T94" s="262"/>
      <c r="U94" s="262"/>
      <c r="V94" s="358" t="str">
        <f>IF(入力シート!$D255="","",入力シート!D255)</f>
        <v/>
      </c>
      <c r="W94" s="359"/>
      <c r="X94" s="359"/>
      <c r="Y94" s="359"/>
      <c r="Z94" s="359"/>
      <c r="AA94" s="359"/>
      <c r="AB94" s="3" t="s">
        <v>30</v>
      </c>
      <c r="AC94" s="3"/>
      <c r="AD94" s="3"/>
      <c r="AE94" s="418"/>
      <c r="AF94" s="418"/>
      <c r="AG94" s="418"/>
      <c r="AH94" s="419"/>
      <c r="AI94" s="252" t="s">
        <v>43</v>
      </c>
      <c r="AJ94" s="240"/>
      <c r="AK94" s="240"/>
      <c r="AL94" s="238" t="str">
        <f>IF(入力シート!$D273="","",入力シート!D273)</f>
        <v/>
      </c>
      <c r="AM94" s="238"/>
      <c r="AN94" s="238"/>
      <c r="AO94" s="238"/>
      <c r="AP94" s="238"/>
      <c r="AQ94" s="238"/>
      <c r="AR94" s="238"/>
      <c r="AS94" s="238"/>
      <c r="AT94" s="238"/>
      <c r="AU94" s="238"/>
      <c r="AV94" s="238"/>
      <c r="AW94" s="238"/>
      <c r="AX94" s="238"/>
      <c r="AY94" s="238"/>
      <c r="AZ94" s="238"/>
      <c r="BA94" s="238"/>
      <c r="BB94" s="238"/>
      <c r="BC94" s="238"/>
      <c r="BD94" s="238"/>
      <c r="BE94" s="238"/>
      <c r="BF94" s="239"/>
      <c r="BG94" s="239" t="str">
        <f>IF(入力シート!$D276="","",入力シート!D276)</f>
        <v/>
      </c>
      <c r="BH94" s="280"/>
      <c r="BI94" s="280"/>
      <c r="BJ94" s="280"/>
      <c r="BK94" s="280"/>
      <c r="BL94" s="280"/>
      <c r="BM94" s="280"/>
      <c r="BN94" s="280"/>
      <c r="BO94" s="280"/>
      <c r="BP94" s="280"/>
      <c r="BQ94" s="280"/>
      <c r="BR94" s="280" t="str">
        <f>IF(入力シート!$D296="","",入力シート!D296)</f>
        <v/>
      </c>
      <c r="BS94" s="280"/>
      <c r="BT94" s="280"/>
      <c r="BU94" s="280"/>
      <c r="BV94" s="280"/>
      <c r="BW94" s="280"/>
      <c r="BX94" s="280"/>
      <c r="BY94" s="280"/>
      <c r="BZ94" s="280"/>
      <c r="CA94" s="280"/>
      <c r="CB94" s="280"/>
      <c r="CC94" s="280" t="str">
        <f>IF(入力シート!$D316="","",入力シート!D316)</f>
        <v/>
      </c>
      <c r="CD94" s="280"/>
      <c r="CE94" s="280"/>
      <c r="CF94" s="280"/>
      <c r="CG94" s="280"/>
      <c r="CH94" s="280"/>
      <c r="CI94" s="280"/>
      <c r="CJ94" s="280"/>
      <c r="CK94" s="280"/>
      <c r="CL94" s="280"/>
      <c r="CM94" s="280"/>
    </row>
    <row r="95" spans="1:91" s="27" customFormat="1" ht="18" customHeight="1" x14ac:dyDescent="0.15">
      <c r="A95" s="418"/>
      <c r="B95" s="418"/>
      <c r="C95" s="418"/>
      <c r="D95" s="418"/>
      <c r="E95" s="262" t="s">
        <v>45</v>
      </c>
      <c r="F95" s="262"/>
      <c r="G95" s="262"/>
      <c r="H95" s="262"/>
      <c r="I95" s="262"/>
      <c r="J95" s="262"/>
      <c r="K95" s="262"/>
      <c r="L95" s="262"/>
      <c r="M95" s="262"/>
      <c r="N95" s="262"/>
      <c r="O95" s="262"/>
      <c r="P95" s="262"/>
      <c r="Q95" s="262"/>
      <c r="R95" s="262"/>
      <c r="S95" s="262"/>
      <c r="T95" s="262"/>
      <c r="U95" s="262"/>
      <c r="V95" s="358" t="str">
        <f>IF(入力シート!$D256="","",入力シート!D256)</f>
        <v/>
      </c>
      <c r="W95" s="359"/>
      <c r="X95" s="359"/>
      <c r="Y95" s="359"/>
      <c r="Z95" s="359"/>
      <c r="AA95" s="359"/>
      <c r="AB95" s="3" t="s">
        <v>30</v>
      </c>
      <c r="AC95" s="3"/>
      <c r="AD95" s="3"/>
      <c r="AE95" s="418"/>
      <c r="AF95" s="418"/>
      <c r="AG95" s="418"/>
      <c r="AH95" s="419"/>
      <c r="AI95" s="235" t="s">
        <v>43</v>
      </c>
      <c r="AJ95" s="236"/>
      <c r="AK95" s="236"/>
      <c r="AL95" s="238" t="str">
        <f>IF(入力シート!$D274="","",入力シート!D274)</f>
        <v/>
      </c>
      <c r="AM95" s="238"/>
      <c r="AN95" s="238"/>
      <c r="AO95" s="238"/>
      <c r="AP95" s="238"/>
      <c r="AQ95" s="238"/>
      <c r="AR95" s="238"/>
      <c r="AS95" s="238"/>
      <c r="AT95" s="238"/>
      <c r="AU95" s="238"/>
      <c r="AV95" s="238"/>
      <c r="AW95" s="238"/>
      <c r="AX95" s="238"/>
      <c r="AY95" s="238"/>
      <c r="AZ95" s="238"/>
      <c r="BA95" s="238"/>
      <c r="BB95" s="238"/>
      <c r="BC95" s="238"/>
      <c r="BD95" s="238"/>
      <c r="BE95" s="238"/>
      <c r="BF95" s="239"/>
      <c r="BG95" s="239" t="str">
        <f>IF(入力シート!$D277="","",入力シート!D277)</f>
        <v/>
      </c>
      <c r="BH95" s="280"/>
      <c r="BI95" s="280"/>
      <c r="BJ95" s="280"/>
      <c r="BK95" s="280"/>
      <c r="BL95" s="280"/>
      <c r="BM95" s="280"/>
      <c r="BN95" s="280"/>
      <c r="BO95" s="280"/>
      <c r="BP95" s="280"/>
      <c r="BQ95" s="280"/>
      <c r="BR95" s="280" t="str">
        <f>IF(入力シート!$D297="","",入力シート!D297)</f>
        <v/>
      </c>
      <c r="BS95" s="280"/>
      <c r="BT95" s="280"/>
      <c r="BU95" s="280"/>
      <c r="BV95" s="280"/>
      <c r="BW95" s="280"/>
      <c r="BX95" s="280"/>
      <c r="BY95" s="280"/>
      <c r="BZ95" s="280"/>
      <c r="CA95" s="280"/>
      <c r="CB95" s="280"/>
      <c r="CC95" s="280" t="str">
        <f>IF(入力シート!$D317="","",入力シート!D317)</f>
        <v/>
      </c>
      <c r="CD95" s="280"/>
      <c r="CE95" s="280"/>
      <c r="CF95" s="280"/>
      <c r="CG95" s="280"/>
      <c r="CH95" s="280"/>
      <c r="CI95" s="280"/>
      <c r="CJ95" s="280"/>
      <c r="CK95" s="280"/>
      <c r="CL95" s="280"/>
      <c r="CM95" s="280"/>
    </row>
    <row r="96" spans="1:91" s="27" customFormat="1" ht="18" customHeight="1" x14ac:dyDescent="0.15">
      <c r="A96" s="426"/>
      <c r="B96" s="426"/>
      <c r="C96" s="426"/>
      <c r="D96" s="426"/>
      <c r="E96" s="417" t="s">
        <v>46</v>
      </c>
      <c r="F96" s="417"/>
      <c r="G96" s="417"/>
      <c r="H96" s="417"/>
      <c r="I96" s="417"/>
      <c r="J96" s="417"/>
      <c r="K96" s="417"/>
      <c r="L96" s="417"/>
      <c r="M96" s="417"/>
      <c r="N96" s="417"/>
      <c r="O96" s="417"/>
      <c r="P96" s="417"/>
      <c r="Q96" s="417"/>
      <c r="R96" s="262"/>
      <c r="S96" s="262"/>
      <c r="T96" s="262"/>
      <c r="U96" s="262"/>
      <c r="V96" s="358" t="str">
        <f>IF(入力シート!$D257="","",入力シート!D257)</f>
        <v/>
      </c>
      <c r="W96" s="359"/>
      <c r="X96" s="359"/>
      <c r="Y96" s="359"/>
      <c r="Z96" s="359"/>
      <c r="AA96" s="359"/>
      <c r="AB96" s="3" t="s">
        <v>30</v>
      </c>
      <c r="AC96" s="3"/>
      <c r="AD96" s="3"/>
      <c r="AE96" s="418"/>
      <c r="AF96" s="418"/>
      <c r="AG96" s="418"/>
      <c r="AH96" s="418"/>
      <c r="AI96" s="35" t="s">
        <v>47</v>
      </c>
      <c r="AJ96" s="28"/>
      <c r="AK96" s="14"/>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14"/>
    </row>
    <row r="97" spans="1:93" s="27" customFormat="1" ht="18" customHeight="1" x14ac:dyDescent="0.15">
      <c r="A97" s="259" t="s">
        <v>48</v>
      </c>
      <c r="B97" s="260"/>
      <c r="C97" s="260"/>
      <c r="D97" s="260"/>
      <c r="E97" s="260"/>
      <c r="F97" s="260"/>
      <c r="G97" s="260"/>
      <c r="H97" s="260"/>
      <c r="I97" s="260"/>
      <c r="J97" s="260"/>
      <c r="K97" s="260"/>
      <c r="L97" s="260"/>
      <c r="M97" s="260"/>
      <c r="N97" s="260"/>
      <c r="O97" s="260"/>
      <c r="P97" s="260"/>
      <c r="Q97" s="261"/>
      <c r="R97" s="2" t="s">
        <v>191</v>
      </c>
      <c r="S97" s="2"/>
      <c r="T97" s="2"/>
      <c r="U97" s="2"/>
      <c r="V97" s="2"/>
      <c r="W97" s="236" t="str">
        <f>IF(入力シート!$D318="1食","①１食　　2 ２食　　3 １日",IF(入力シート!$D318="2食","1 １食　　②２食　　3 １日",IF(入力シート!$D318="1日","1 １食　　2 ２食　　③１日","1 １食　　2 ２食　　3 １日")))</f>
        <v>1 １食　　2 ２食　　3 １日</v>
      </c>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
      <c r="AX97" s="2" t="s">
        <v>190</v>
      </c>
      <c r="AY97" s="2"/>
      <c r="AZ97" s="2"/>
      <c r="BA97" s="2"/>
      <c r="BB97" s="2"/>
      <c r="BC97" s="2"/>
      <c r="BD97" s="2"/>
      <c r="BE97" s="2"/>
      <c r="BF97" s="2"/>
      <c r="BG97" s="2" t="s">
        <v>156</v>
      </c>
      <c r="BH97" s="2"/>
      <c r="BI97" s="236" t="str">
        <f>IF(入力シート!$D319="","",入力シート!D319)</f>
        <v/>
      </c>
      <c r="BJ97" s="236"/>
      <c r="BK97" s="236"/>
      <c r="BL97" s="236"/>
      <c r="BM97" s="236"/>
      <c r="BN97" s="236"/>
      <c r="BO97" s="236"/>
      <c r="BP97" s="236"/>
      <c r="BQ97" s="236"/>
      <c r="BR97" s="236"/>
      <c r="BS97" s="236"/>
      <c r="BT97" s="236"/>
      <c r="BU97" s="236"/>
      <c r="BV97" s="236"/>
      <c r="BW97" s="236"/>
      <c r="BX97" s="2" t="s">
        <v>87</v>
      </c>
      <c r="BY97" s="2"/>
      <c r="BZ97" s="2"/>
      <c r="CA97" s="2"/>
      <c r="CB97" s="2"/>
      <c r="CC97" s="2"/>
      <c r="CD97" s="2"/>
      <c r="CE97" s="2"/>
      <c r="CF97" s="2"/>
      <c r="CG97" s="2"/>
      <c r="CH97" s="2"/>
      <c r="CI97" s="2"/>
      <c r="CJ97" s="2"/>
      <c r="CK97" s="2"/>
      <c r="CL97" s="2"/>
      <c r="CM97" s="4"/>
    </row>
    <row r="98" spans="1:93" s="27" customFormat="1" ht="18" customHeight="1" x14ac:dyDescent="0.15">
      <c r="A98" s="297" t="s">
        <v>49</v>
      </c>
      <c r="B98" s="298"/>
      <c r="C98" s="298"/>
      <c r="D98" s="298"/>
      <c r="E98" s="298"/>
      <c r="F98" s="298"/>
      <c r="G98" s="298"/>
      <c r="H98" s="298"/>
      <c r="I98" s="298"/>
      <c r="J98" s="298"/>
      <c r="K98" s="298"/>
      <c r="L98" s="298"/>
      <c r="M98" s="298"/>
      <c r="N98" s="298"/>
      <c r="O98" s="298"/>
      <c r="P98" s="298"/>
      <c r="Q98" s="298"/>
      <c r="R98" s="50"/>
      <c r="S98" s="236" t="str">
        <f>IF(入力シート!$D321="有","①","1")</f>
        <v>1</v>
      </c>
      <c r="T98" s="236"/>
      <c r="U98" s="69" t="s">
        <v>88</v>
      </c>
      <c r="V98" s="69"/>
      <c r="W98" s="69"/>
      <c r="X98" s="69"/>
      <c r="Y98" s="69"/>
      <c r="Z98" s="69"/>
      <c r="AA98" s="69"/>
      <c r="AB98" s="69"/>
      <c r="AC98" s="69"/>
      <c r="AD98" s="236" t="str">
        <f>IF(入力シート!$D322="有","②","2")</f>
        <v>2</v>
      </c>
      <c r="AE98" s="236"/>
      <c r="AF98" s="69" t="s">
        <v>89</v>
      </c>
      <c r="AG98" s="69"/>
      <c r="AH98" s="69"/>
      <c r="AI98" s="69"/>
      <c r="AJ98" s="69"/>
      <c r="AK98" s="69"/>
      <c r="AL98" s="69"/>
      <c r="AM98" s="69"/>
      <c r="AN98" s="69"/>
      <c r="AO98" s="236" t="str">
        <f>IF(入力シート!$D323="有","③","3")</f>
        <v>3</v>
      </c>
      <c r="AP98" s="236"/>
      <c r="AQ98" s="69" t="s">
        <v>90</v>
      </c>
      <c r="AR98" s="69"/>
      <c r="AS98" s="69"/>
      <c r="AT98" s="69"/>
      <c r="AU98" s="69"/>
      <c r="AV98" s="69"/>
      <c r="AW98" s="69"/>
      <c r="AX98" s="69"/>
      <c r="AY98" s="69"/>
      <c r="AZ98" s="69"/>
      <c r="BA98" s="69"/>
      <c r="BB98" s="69"/>
      <c r="BC98" s="69"/>
      <c r="BD98" s="69"/>
      <c r="BE98" s="69"/>
      <c r="BF98" s="236" t="str">
        <f>IF(入力シート!$D324="有","④","4")</f>
        <v>4</v>
      </c>
      <c r="BG98" s="236"/>
      <c r="BH98" s="338" t="s">
        <v>91</v>
      </c>
      <c r="BI98" s="338"/>
      <c r="BJ98" s="338"/>
      <c r="BK98" s="338"/>
      <c r="BL98" s="338"/>
      <c r="BM98" s="338"/>
      <c r="BN98" s="338"/>
      <c r="BO98" s="338"/>
      <c r="BP98" s="338"/>
      <c r="BQ98" s="338"/>
      <c r="BR98" s="338"/>
      <c r="BS98" s="338"/>
      <c r="BT98" s="338"/>
      <c r="BU98" s="338"/>
      <c r="BV98" s="338"/>
      <c r="BW98" s="338"/>
      <c r="BX98" s="69"/>
      <c r="BY98" s="69"/>
      <c r="BZ98" s="69"/>
      <c r="CA98" s="69"/>
      <c r="CB98" s="69"/>
      <c r="CC98" s="69"/>
      <c r="CD98" s="69"/>
      <c r="CE98" s="69"/>
      <c r="CF98" s="69"/>
      <c r="CG98" s="69"/>
      <c r="CH98" s="69"/>
      <c r="CI98" s="69"/>
      <c r="CJ98" s="69"/>
      <c r="CK98" s="69"/>
      <c r="CL98" s="69"/>
      <c r="CM98" s="1"/>
    </row>
    <row r="99" spans="1:93" s="27" customFormat="1" ht="18" customHeight="1" x14ac:dyDescent="0.15">
      <c r="A99" s="281" t="str">
        <f>IF(入力シート!$D320="有","①有　　2無",IF(入力シート!$D320="無","1有　　②無","1有　　2無"))</f>
        <v>1有　　2無</v>
      </c>
      <c r="B99" s="254"/>
      <c r="C99" s="254"/>
      <c r="D99" s="254"/>
      <c r="E99" s="254"/>
      <c r="F99" s="254"/>
      <c r="G99" s="254"/>
      <c r="H99" s="254"/>
      <c r="I99" s="254"/>
      <c r="J99" s="254"/>
      <c r="K99" s="254"/>
      <c r="L99" s="254"/>
      <c r="M99" s="254"/>
      <c r="N99" s="254"/>
      <c r="O99" s="254"/>
      <c r="P99" s="254"/>
      <c r="Q99" s="254"/>
      <c r="R99" s="7"/>
      <c r="S99" s="254" t="str">
        <f>IF(入力シート!$D325="有","⑤","5")</f>
        <v>5</v>
      </c>
      <c r="T99" s="254"/>
      <c r="U99" s="70" t="s">
        <v>92</v>
      </c>
      <c r="V99" s="70"/>
      <c r="W99" s="70"/>
      <c r="X99" s="70"/>
      <c r="Y99" s="70"/>
      <c r="Z99" s="70"/>
      <c r="AA99" s="70"/>
      <c r="AB99" s="70"/>
      <c r="AC99" s="70"/>
      <c r="AD99" s="70"/>
      <c r="AE99" s="70"/>
      <c r="AF99" s="70"/>
      <c r="AG99" s="70"/>
      <c r="AH99" s="70"/>
      <c r="AI99" s="70"/>
      <c r="AJ99" s="70"/>
      <c r="AK99" s="70"/>
      <c r="AL99" s="70"/>
      <c r="AM99" s="70"/>
      <c r="AN99" s="70"/>
      <c r="AO99" s="254">
        <f>IF(入力シート!$D326="",6,"⑥")</f>
        <v>6</v>
      </c>
      <c r="AP99" s="254"/>
      <c r="AQ99" s="70" t="s">
        <v>62</v>
      </c>
      <c r="AR99" s="70"/>
      <c r="AS99" s="70"/>
      <c r="AT99" s="70"/>
      <c r="AU99" s="70"/>
      <c r="AV99" s="70"/>
      <c r="AW99" s="70"/>
      <c r="AX99" s="258" t="str">
        <f>IF(入力シート!$D326="","",入力シート!D326)</f>
        <v/>
      </c>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8"/>
      <c r="CB99" s="258"/>
      <c r="CC99" s="258"/>
      <c r="CD99" s="258"/>
      <c r="CE99" s="258"/>
      <c r="CF99" s="258"/>
      <c r="CG99" s="258"/>
      <c r="CH99" s="258"/>
      <c r="CI99" s="258"/>
      <c r="CJ99" s="258"/>
      <c r="CK99" s="258"/>
      <c r="CL99" s="178" t="s">
        <v>647</v>
      </c>
      <c r="CM99" s="8"/>
    </row>
    <row r="100" spans="1:93" s="2" customFormat="1" ht="18" customHeight="1" x14ac:dyDescent="0.15">
      <c r="A100" s="50"/>
      <c r="B100" s="69"/>
      <c r="C100" s="69"/>
      <c r="D100" s="69"/>
      <c r="E100" s="69"/>
      <c r="F100" s="69"/>
      <c r="G100" s="69"/>
      <c r="H100" s="69"/>
      <c r="I100" s="69"/>
      <c r="J100" s="69"/>
      <c r="K100" s="1"/>
      <c r="L100" s="55"/>
      <c r="M100" s="56"/>
      <c r="N100" s="56"/>
      <c r="O100" s="56"/>
      <c r="P100" s="56"/>
      <c r="Q100" s="252" t="s">
        <v>192</v>
      </c>
      <c r="R100" s="240"/>
      <c r="S100" s="240"/>
      <c r="T100" s="240"/>
      <c r="U100" s="240"/>
      <c r="V100" s="240"/>
      <c r="W100" s="253"/>
      <c r="X100" s="252" t="s">
        <v>193</v>
      </c>
      <c r="Y100" s="240"/>
      <c r="Z100" s="240"/>
      <c r="AA100" s="240"/>
      <c r="AB100" s="240"/>
      <c r="AC100" s="240"/>
      <c r="AD100" s="253"/>
      <c r="AE100" s="337" t="s">
        <v>196</v>
      </c>
      <c r="AF100" s="338"/>
      <c r="AG100" s="338"/>
      <c r="AH100" s="338"/>
      <c r="AI100" s="338"/>
      <c r="AJ100" s="338"/>
      <c r="AK100" s="338"/>
      <c r="AL100" s="338"/>
      <c r="AM100" s="338"/>
      <c r="AN100" s="338"/>
      <c r="AO100" s="338"/>
      <c r="AP100" s="338"/>
      <c r="AQ100" s="338"/>
      <c r="AR100" s="338"/>
      <c r="AS100" s="338"/>
      <c r="AT100" s="338"/>
      <c r="AU100" s="338"/>
      <c r="AV100" s="338"/>
      <c r="AW100" s="338"/>
      <c r="AX100" s="338"/>
      <c r="AY100" s="338"/>
      <c r="AZ100" s="338"/>
      <c r="BA100" s="338"/>
      <c r="BB100" s="339"/>
      <c r="BC100" s="259" t="s">
        <v>197</v>
      </c>
      <c r="BD100" s="260"/>
      <c r="BE100" s="260"/>
      <c r="BF100" s="260"/>
      <c r="BG100" s="260"/>
      <c r="BH100" s="260"/>
      <c r="BI100" s="260"/>
      <c r="BJ100" s="260"/>
      <c r="BK100" s="260"/>
      <c r="BL100" s="260"/>
      <c r="BM100" s="260"/>
      <c r="BN100" s="260"/>
      <c r="BO100" s="261"/>
      <c r="BP100" s="360" t="str">
        <f>IF(入力シート!$D335="有","①有　　2無",IF(入力シート!$D335="無","1有　　②無","1有　　2無"))</f>
        <v>1有　　2無</v>
      </c>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361"/>
    </row>
    <row r="101" spans="1:93" s="2" customFormat="1" ht="25.5" customHeight="1" x14ac:dyDescent="0.15">
      <c r="A101" s="356" t="s">
        <v>86</v>
      </c>
      <c r="B101" s="305"/>
      <c r="C101" s="305"/>
      <c r="D101" s="305"/>
      <c r="E101" s="305"/>
      <c r="F101" s="305"/>
      <c r="G101" s="305"/>
      <c r="H101" s="305"/>
      <c r="I101" s="305"/>
      <c r="J101" s="305"/>
      <c r="K101" s="306"/>
      <c r="L101" s="360" t="s">
        <v>195</v>
      </c>
      <c r="M101" s="279"/>
      <c r="N101" s="279"/>
      <c r="O101" s="279"/>
      <c r="P101" s="361"/>
      <c r="Q101" s="252" t="str">
        <f>IF(入力シート!$D328="","",入力シート!D328)</f>
        <v/>
      </c>
      <c r="R101" s="240"/>
      <c r="S101" s="240"/>
      <c r="T101" s="240"/>
      <c r="U101" s="240"/>
      <c r="V101" s="429" t="s">
        <v>56</v>
      </c>
      <c r="W101" s="430"/>
      <c r="X101" s="252" t="str">
        <f>IF(入力シート!$D329="","",入力シート!D329)</f>
        <v/>
      </c>
      <c r="Y101" s="240"/>
      <c r="Z101" s="240"/>
      <c r="AA101" s="240"/>
      <c r="AB101" s="240"/>
      <c r="AC101" s="429" t="s">
        <v>56</v>
      </c>
      <c r="AD101" s="430"/>
      <c r="AE101" s="431" t="str">
        <f>IF(入力シート!$D334="","",入力シート!D334)</f>
        <v/>
      </c>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3"/>
      <c r="BC101" s="297" t="s">
        <v>198</v>
      </c>
      <c r="BD101" s="298"/>
      <c r="BE101" s="298"/>
      <c r="BF101" s="298"/>
      <c r="BG101" s="298"/>
      <c r="BH101" s="298"/>
      <c r="BI101" s="298"/>
      <c r="BJ101" s="298"/>
      <c r="BK101" s="298"/>
      <c r="BL101" s="298"/>
      <c r="BM101" s="298"/>
      <c r="BN101" s="298"/>
      <c r="BO101" s="310"/>
      <c r="BP101" s="16"/>
      <c r="BQ101" s="424" t="str">
        <f>IF(入力シート!$D337="有","①","1")</f>
        <v>1</v>
      </c>
      <c r="BR101" s="424"/>
      <c r="BS101" s="424" t="s">
        <v>199</v>
      </c>
      <c r="BT101" s="424"/>
      <c r="BU101" s="424"/>
      <c r="BV101" s="424"/>
      <c r="BW101" s="424"/>
      <c r="BX101" s="424"/>
      <c r="BY101" s="424"/>
      <c r="BZ101" s="424"/>
      <c r="CA101" s="424"/>
      <c r="CB101" s="424" t="str">
        <f>IF(入力シート!$D338="有","②","2")</f>
        <v>2</v>
      </c>
      <c r="CC101" s="424"/>
      <c r="CD101" s="424" t="s">
        <v>200</v>
      </c>
      <c r="CE101" s="424"/>
      <c r="CF101" s="424"/>
      <c r="CG101" s="424"/>
      <c r="CH101" s="424"/>
      <c r="CI101" s="424"/>
      <c r="CJ101" s="424"/>
      <c r="CK101" s="424"/>
      <c r="CL101" s="424"/>
      <c r="CM101" s="36"/>
    </row>
    <row r="102" spans="1:93" s="2" customFormat="1" ht="18" customHeight="1" x14ac:dyDescent="0.15">
      <c r="A102" s="229" t="str">
        <f>IF(入力シート!$D327="有","①有　　2無",IF(入力シート!$D327="無","1有　　②無","1有　　2無"))</f>
        <v>1有　　2無</v>
      </c>
      <c r="B102" s="230"/>
      <c r="C102" s="230"/>
      <c r="D102" s="230"/>
      <c r="E102" s="230"/>
      <c r="F102" s="230"/>
      <c r="G102" s="230"/>
      <c r="H102" s="230"/>
      <c r="I102" s="230"/>
      <c r="J102" s="230"/>
      <c r="K102" s="282"/>
      <c r="L102" s="344" t="s">
        <v>194</v>
      </c>
      <c r="M102" s="345"/>
      <c r="N102" s="345"/>
      <c r="O102" s="345"/>
      <c r="P102" s="346"/>
      <c r="Q102" s="235" t="str">
        <f>IF(入力シート!$D330="","",入力シート!D330)</f>
        <v/>
      </c>
      <c r="R102" s="236"/>
      <c r="S102" s="236"/>
      <c r="T102" s="236"/>
      <c r="U102" s="236"/>
      <c r="V102" s="438" t="s">
        <v>60</v>
      </c>
      <c r="W102" s="439"/>
      <c r="X102" s="235" t="str">
        <f>IF(入力シート!$D332="","",入力シート!D332)</f>
        <v/>
      </c>
      <c r="Y102" s="236"/>
      <c r="Z102" s="236"/>
      <c r="AA102" s="236"/>
      <c r="AB102" s="236"/>
      <c r="AC102" s="438" t="s">
        <v>60</v>
      </c>
      <c r="AD102" s="439"/>
      <c r="AE102" s="431"/>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3"/>
      <c r="BC102" s="233" t="str">
        <f>IF(入力シート!$D336="有","①有　　2無",IF(入力シート!$D336="無","1有　　②無","1有　　2無"))</f>
        <v>1有　　2無</v>
      </c>
      <c r="BD102" s="232"/>
      <c r="BE102" s="232"/>
      <c r="BF102" s="232"/>
      <c r="BG102" s="232"/>
      <c r="BH102" s="232"/>
      <c r="BI102" s="232"/>
      <c r="BJ102" s="232"/>
      <c r="BK102" s="232"/>
      <c r="BL102" s="232"/>
      <c r="BM102" s="232"/>
      <c r="BN102" s="232"/>
      <c r="BO102" s="234"/>
      <c r="BQ102" s="231" t="str">
        <f>IF(入力シート!$D339="有","③","3")</f>
        <v>3</v>
      </c>
      <c r="BR102" s="231"/>
      <c r="BS102" s="231" t="s">
        <v>201</v>
      </c>
      <c r="BT102" s="231"/>
      <c r="BU102" s="231"/>
      <c r="BV102" s="231"/>
      <c r="BX102" s="231" t="str">
        <f>IF(入力シート!$D340="有","④","4")</f>
        <v>4</v>
      </c>
      <c r="BY102" s="231"/>
      <c r="BZ102" s="231" t="s">
        <v>202</v>
      </c>
      <c r="CA102" s="231"/>
      <c r="CB102" s="231"/>
      <c r="CC102" s="231"/>
      <c r="CD102" s="231"/>
      <c r="CE102" s="231"/>
      <c r="CF102" s="231"/>
      <c r="CG102" s="231"/>
      <c r="CH102" s="231"/>
      <c r="CI102" s="231"/>
      <c r="CM102" s="36"/>
    </row>
    <row r="103" spans="1:93" s="2" customFormat="1" ht="18" customHeight="1" x14ac:dyDescent="0.15">
      <c r="A103" s="7"/>
      <c r="B103" s="70"/>
      <c r="C103" s="70"/>
      <c r="D103" s="70"/>
      <c r="E103" s="70"/>
      <c r="F103" s="70"/>
      <c r="G103" s="70"/>
      <c r="H103" s="70"/>
      <c r="I103" s="70"/>
      <c r="J103" s="70"/>
      <c r="K103" s="8"/>
      <c r="L103" s="241"/>
      <c r="M103" s="242"/>
      <c r="N103" s="242"/>
      <c r="O103" s="242"/>
      <c r="P103" s="243"/>
      <c r="Q103" s="281" t="str">
        <f>IF(入力シート!$D331="","",入力シート!D331)</f>
        <v/>
      </c>
      <c r="R103" s="254"/>
      <c r="S103" s="254"/>
      <c r="T103" s="254"/>
      <c r="U103" s="254"/>
      <c r="V103" s="434" t="s">
        <v>56</v>
      </c>
      <c r="W103" s="435"/>
      <c r="X103" s="281" t="str">
        <f>IF(入力シート!$D333="","",入力シート!D333)</f>
        <v/>
      </c>
      <c r="Y103" s="254"/>
      <c r="Z103" s="254"/>
      <c r="AA103" s="254"/>
      <c r="AB103" s="254"/>
      <c r="AC103" s="434" t="s">
        <v>56</v>
      </c>
      <c r="AD103" s="435"/>
      <c r="AE103" s="330"/>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2"/>
      <c r="BC103" s="62"/>
      <c r="BD103" s="54"/>
      <c r="BE103" s="54"/>
      <c r="BF103" s="54"/>
      <c r="BG103" s="70"/>
      <c r="BH103" s="70"/>
      <c r="BI103" s="70"/>
      <c r="BJ103" s="70"/>
      <c r="BK103" s="70"/>
      <c r="BL103" s="70"/>
      <c r="BM103" s="70"/>
      <c r="BN103" s="70"/>
      <c r="BO103" s="8"/>
      <c r="BP103" s="17"/>
      <c r="BQ103" s="436">
        <f>IF(入力シート!$D341="",5,"⑤")</f>
        <v>5</v>
      </c>
      <c r="BR103" s="436"/>
      <c r="BS103" s="363" t="s">
        <v>118</v>
      </c>
      <c r="BT103" s="363"/>
      <c r="BU103" s="363"/>
      <c r="BV103" s="363"/>
      <c r="BW103" s="363"/>
      <c r="BX103" s="363"/>
      <c r="BY103" s="363"/>
      <c r="BZ103" s="258" t="str">
        <f>IF(入力シート!$D341="","",入力シート!D341)</f>
        <v/>
      </c>
      <c r="CA103" s="258"/>
      <c r="CB103" s="258"/>
      <c r="CC103" s="258"/>
      <c r="CD103" s="258"/>
      <c r="CE103" s="258"/>
      <c r="CF103" s="258"/>
      <c r="CG103" s="258"/>
      <c r="CH103" s="258"/>
      <c r="CI103" s="258"/>
      <c r="CJ103" s="258"/>
      <c r="CK103" s="258"/>
      <c r="CL103" s="363" t="s">
        <v>119</v>
      </c>
      <c r="CM103" s="364"/>
    </row>
    <row r="104" spans="1:93" ht="18" customHeight="1" x14ac:dyDescent="0.15">
      <c r="A104" s="50"/>
      <c r="B104" s="69"/>
      <c r="C104" s="69"/>
      <c r="D104" s="69"/>
      <c r="E104" s="69"/>
      <c r="F104" s="69"/>
      <c r="G104" s="69"/>
      <c r="H104" s="69"/>
      <c r="I104" s="69"/>
      <c r="J104" s="69"/>
      <c r="K104" s="69"/>
      <c r="L104" s="61"/>
      <c r="M104" s="61"/>
      <c r="N104" s="61"/>
      <c r="O104" s="61"/>
      <c r="P104" s="61"/>
      <c r="Q104" s="64"/>
      <c r="R104" s="50"/>
      <c r="S104" s="437" t="str">
        <f>IF(入力シート!$D343="有","①","1")</f>
        <v>1</v>
      </c>
      <c r="T104" s="437"/>
      <c r="U104" s="437" t="s">
        <v>204</v>
      </c>
      <c r="V104" s="437"/>
      <c r="W104" s="437"/>
      <c r="X104" s="437"/>
      <c r="Y104" s="437"/>
      <c r="Z104" s="437"/>
      <c r="AA104" s="437"/>
      <c r="AB104" s="437"/>
      <c r="AC104" s="437"/>
      <c r="AD104" s="437"/>
      <c r="AE104" s="437"/>
      <c r="AF104" s="437"/>
      <c r="AG104" s="437"/>
      <c r="AH104" s="437"/>
      <c r="AI104" s="437"/>
      <c r="AJ104" s="437"/>
      <c r="AK104" s="437"/>
      <c r="AL104" s="69"/>
      <c r="AM104" s="69"/>
      <c r="AN104" s="69"/>
      <c r="AO104" s="69"/>
      <c r="AP104" s="69"/>
      <c r="AQ104" s="69"/>
      <c r="AR104" s="69"/>
      <c r="AS104" s="69"/>
      <c r="AT104" s="1"/>
      <c r="AU104" s="69"/>
      <c r="AV104" s="69"/>
      <c r="AW104" s="69"/>
      <c r="AX104" s="69"/>
      <c r="AY104" s="69"/>
      <c r="AZ104" s="69"/>
      <c r="BA104" s="69"/>
      <c r="BB104" s="69"/>
      <c r="BC104" s="69"/>
      <c r="BD104" s="69"/>
      <c r="BE104" s="69"/>
      <c r="BF104" s="69"/>
      <c r="BG104" s="69"/>
      <c r="BH104" s="1"/>
      <c r="BI104" s="235" t="s">
        <v>633</v>
      </c>
      <c r="BJ104" s="236"/>
      <c r="BK104" s="236" t="str">
        <f>IF(入力シート!$D347="","",入力シート!D347)</f>
        <v/>
      </c>
      <c r="BL104" s="236"/>
      <c r="BM104" s="236"/>
      <c r="BN104" s="236"/>
      <c r="BO104" s="236"/>
      <c r="BP104" s="236" t="s">
        <v>634</v>
      </c>
      <c r="BQ104" s="236"/>
      <c r="BR104" s="236"/>
      <c r="BS104" s="236"/>
      <c r="BT104" s="236"/>
      <c r="BU104" s="236"/>
      <c r="BV104" s="236"/>
      <c r="BW104" s="236"/>
      <c r="BX104" s="236" t="str">
        <f>IF(入力シート!$D348="","",入力シート!D348)</f>
        <v/>
      </c>
      <c r="BY104" s="236"/>
      <c r="BZ104" s="236"/>
      <c r="CA104" s="236"/>
      <c r="CB104" s="236"/>
      <c r="CC104" s="236"/>
      <c r="CD104" s="236" t="s">
        <v>207</v>
      </c>
      <c r="CE104" s="236"/>
      <c r="CF104" s="236"/>
      <c r="CG104" s="236"/>
      <c r="CH104" s="69"/>
      <c r="CI104" s="69"/>
      <c r="CJ104" s="69"/>
      <c r="CK104" s="69"/>
      <c r="CL104" s="29"/>
      <c r="CM104" s="30"/>
    </row>
    <row r="105" spans="1:93" s="27" customFormat="1" ht="18" customHeight="1" x14ac:dyDescent="0.15">
      <c r="A105" s="356" t="s">
        <v>203</v>
      </c>
      <c r="B105" s="305"/>
      <c r="C105" s="305"/>
      <c r="D105" s="305"/>
      <c r="E105" s="305"/>
      <c r="F105" s="305"/>
      <c r="G105" s="305"/>
      <c r="H105" s="305"/>
      <c r="I105" s="305"/>
      <c r="J105" s="305"/>
      <c r="K105" s="305"/>
      <c r="L105" s="305"/>
      <c r="M105" s="305"/>
      <c r="N105" s="305"/>
      <c r="O105" s="305"/>
      <c r="P105" s="305"/>
      <c r="Q105" s="306"/>
      <c r="R105" s="11"/>
      <c r="S105" s="424" t="str">
        <f>IF(入力シート!$D344="有","②","2")</f>
        <v>2</v>
      </c>
      <c r="T105" s="424"/>
      <c r="U105" s="424" t="s">
        <v>205</v>
      </c>
      <c r="V105" s="424"/>
      <c r="W105" s="424"/>
      <c r="X105" s="424"/>
      <c r="Y105" s="424"/>
      <c r="Z105" s="424"/>
      <c r="AA105" s="16"/>
      <c r="AB105" s="16"/>
      <c r="AC105" s="16"/>
      <c r="AD105" s="16"/>
      <c r="AE105" s="16"/>
      <c r="AF105" s="16"/>
      <c r="AG105" s="16"/>
      <c r="AH105" s="16"/>
      <c r="AI105" s="16"/>
      <c r="AJ105" s="16"/>
      <c r="AK105" s="16"/>
      <c r="AL105" s="2"/>
      <c r="AM105" s="2"/>
      <c r="AN105" s="2"/>
      <c r="AO105" s="2"/>
      <c r="AP105" s="2"/>
      <c r="AQ105" s="2"/>
      <c r="AR105" s="2"/>
      <c r="AS105" s="2"/>
      <c r="AT105" s="4"/>
      <c r="AU105" s="233" t="s">
        <v>206</v>
      </c>
      <c r="AV105" s="232"/>
      <c r="AW105" s="232"/>
      <c r="AX105" s="232"/>
      <c r="AY105" s="232"/>
      <c r="AZ105" s="232"/>
      <c r="BA105" s="232"/>
      <c r="BB105" s="232"/>
      <c r="BC105" s="232"/>
      <c r="BD105" s="232"/>
      <c r="BE105" s="232"/>
      <c r="BF105" s="232"/>
      <c r="BG105" s="232"/>
      <c r="BH105" s="234"/>
      <c r="BI105" s="233" t="s">
        <v>208</v>
      </c>
      <c r="BJ105" s="232"/>
      <c r="BK105" s="232"/>
      <c r="BL105" s="232"/>
      <c r="BM105" s="232"/>
      <c r="BN105" s="232"/>
      <c r="BO105" s="232"/>
      <c r="BP105" s="232"/>
      <c r="BQ105" s="2"/>
      <c r="BR105" s="231" t="str">
        <f>IF(入力シート!$D349="有","①有　　2無",IF(入力シート!$D349="無","1有　　②無","1有　　2無"))</f>
        <v>1有　　2無</v>
      </c>
      <c r="BS105" s="231"/>
      <c r="BT105" s="231"/>
      <c r="BU105" s="231"/>
      <c r="BV105" s="231"/>
      <c r="BW105" s="231"/>
      <c r="BX105" s="231"/>
      <c r="BY105" s="231"/>
      <c r="BZ105" s="231"/>
      <c r="CA105" s="231"/>
      <c r="CB105" s="231"/>
      <c r="CC105" s="2"/>
      <c r="CD105" s="2"/>
      <c r="CE105" s="2"/>
      <c r="CF105" s="2"/>
      <c r="CG105" s="2"/>
      <c r="CH105" s="2"/>
      <c r="CI105" s="2"/>
      <c r="CJ105" s="2"/>
      <c r="CK105" s="2"/>
      <c r="CL105" s="2"/>
      <c r="CM105" s="4"/>
    </row>
    <row r="106" spans="1:93" s="27" customFormat="1" ht="18" customHeight="1" x14ac:dyDescent="0.15">
      <c r="A106" s="229" t="str">
        <f>IF(入力シート!$D342="有","①有　　2無",IF(入力シート!$D342="無","1有　　②無","1有　　2無"))</f>
        <v>1有　　2無</v>
      </c>
      <c r="B106" s="230"/>
      <c r="C106" s="230"/>
      <c r="D106" s="230"/>
      <c r="E106" s="230"/>
      <c r="F106" s="230"/>
      <c r="G106" s="230"/>
      <c r="H106" s="230"/>
      <c r="I106" s="230"/>
      <c r="J106" s="230"/>
      <c r="K106" s="230"/>
      <c r="L106" s="230"/>
      <c r="M106" s="230"/>
      <c r="N106" s="230"/>
      <c r="O106" s="230"/>
      <c r="P106" s="230"/>
      <c r="Q106" s="282"/>
      <c r="R106" s="11"/>
      <c r="S106" s="424">
        <f>IF(入力シート!$D345="",3,"③")</f>
        <v>3</v>
      </c>
      <c r="T106" s="424"/>
      <c r="U106" s="424" t="s">
        <v>105</v>
      </c>
      <c r="V106" s="424"/>
      <c r="W106" s="424"/>
      <c r="X106" s="424"/>
      <c r="Y106" s="424"/>
      <c r="Z106" s="424"/>
      <c r="AA106" s="424"/>
      <c r="AB106" s="171"/>
      <c r="AC106" s="171"/>
      <c r="AD106" s="171"/>
      <c r="AE106" s="171"/>
      <c r="AF106" s="171"/>
      <c r="AG106" s="171"/>
      <c r="AH106" s="171"/>
      <c r="AI106" s="171"/>
      <c r="AJ106" s="171"/>
      <c r="AK106" s="171"/>
      <c r="AL106" s="171"/>
      <c r="AM106" s="171"/>
      <c r="AN106" s="171"/>
      <c r="AO106" s="171"/>
      <c r="AP106" s="171"/>
      <c r="AQ106" s="2"/>
      <c r="AR106" s="2"/>
      <c r="AS106" s="2"/>
      <c r="AT106" s="4"/>
      <c r="AU106" s="229" t="str">
        <f>IF(入力シート!$D346="有","①有　　2無",IF(入力シート!$D346="無","1有　　②無","1有　　2無"))</f>
        <v>1有　　2無</v>
      </c>
      <c r="AV106" s="230"/>
      <c r="AW106" s="230"/>
      <c r="AX106" s="230"/>
      <c r="AY106" s="230"/>
      <c r="AZ106" s="230"/>
      <c r="BA106" s="230"/>
      <c r="BB106" s="230"/>
      <c r="BC106" s="230"/>
      <c r="BD106" s="230"/>
      <c r="BE106" s="230"/>
      <c r="BF106" s="230"/>
      <c r="BG106" s="230"/>
      <c r="BH106" s="282"/>
      <c r="BI106" s="229" t="s">
        <v>209</v>
      </c>
      <c r="BJ106" s="230"/>
      <c r="BK106" s="230"/>
      <c r="BL106" s="230"/>
      <c r="BM106" s="230"/>
      <c r="BN106" s="230"/>
      <c r="BO106" s="230"/>
      <c r="BP106" s="230"/>
      <c r="BQ106" s="230"/>
      <c r="BR106" s="232" t="str">
        <f>IF(入力シート!$D350="有","①","1")</f>
        <v>1</v>
      </c>
      <c r="BS106" s="232"/>
      <c r="BT106" s="232" t="s">
        <v>635</v>
      </c>
      <c r="BU106" s="232"/>
      <c r="BV106" s="232"/>
      <c r="BW106" s="232"/>
      <c r="BX106" s="232"/>
      <c r="BY106" s="232"/>
      <c r="BZ106" s="2"/>
      <c r="CA106" s="232" t="str">
        <f>IF(入力シート!$D351="有","②","2")</f>
        <v>2</v>
      </c>
      <c r="CB106" s="232"/>
      <c r="CC106" s="237" t="s">
        <v>210</v>
      </c>
      <c r="CD106" s="237"/>
      <c r="CE106" s="237"/>
      <c r="CF106" s="237"/>
      <c r="CG106" s="237"/>
      <c r="CH106" s="237"/>
      <c r="CI106" s="237"/>
      <c r="CJ106" s="237"/>
      <c r="CK106" s="237"/>
      <c r="CL106" s="60"/>
      <c r="CM106" s="66"/>
      <c r="CN106" s="2"/>
      <c r="CO106" s="2"/>
    </row>
    <row r="107" spans="1:93" s="27" customFormat="1" ht="18" customHeight="1" x14ac:dyDescent="0.15">
      <c r="A107" s="229"/>
      <c r="B107" s="230"/>
      <c r="C107" s="230"/>
      <c r="D107" s="230"/>
      <c r="E107" s="230"/>
      <c r="F107" s="230"/>
      <c r="G107" s="230"/>
      <c r="H107" s="230"/>
      <c r="I107" s="230"/>
      <c r="J107" s="230"/>
      <c r="K107" s="230"/>
      <c r="L107" s="230"/>
      <c r="M107" s="230"/>
      <c r="N107" s="230"/>
      <c r="O107" s="230"/>
      <c r="P107" s="230"/>
      <c r="Q107" s="282"/>
      <c r="R107" s="11"/>
      <c r="S107" s="176"/>
      <c r="T107" s="176"/>
      <c r="U107" s="247" t="str">
        <f>IF(入力シート!$D$345="","",入力シート!$D$345)</f>
        <v/>
      </c>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4"/>
      <c r="AU107" s="229"/>
      <c r="AV107" s="230"/>
      <c r="AW107" s="230"/>
      <c r="AX107" s="230"/>
      <c r="AY107" s="230"/>
      <c r="AZ107" s="230"/>
      <c r="BA107" s="230"/>
      <c r="BB107" s="230"/>
      <c r="BC107" s="230"/>
      <c r="BD107" s="230"/>
      <c r="BE107" s="230"/>
      <c r="BF107" s="230"/>
      <c r="BG107" s="230"/>
      <c r="BH107" s="282"/>
      <c r="BI107" s="179"/>
      <c r="BJ107" s="179"/>
      <c r="BK107" s="179"/>
      <c r="BL107" s="179"/>
      <c r="BM107" s="179"/>
      <c r="BN107" s="179"/>
      <c r="BO107" s="179"/>
      <c r="BP107" s="179"/>
      <c r="BQ107" s="179"/>
      <c r="BR107" s="232">
        <f>IF(入力シート!$D352="",3,"③")</f>
        <v>3</v>
      </c>
      <c r="BS107" s="232"/>
      <c r="BT107" s="232" t="s">
        <v>655</v>
      </c>
      <c r="BU107" s="232"/>
      <c r="BV107" s="232"/>
      <c r="BW107" s="232"/>
      <c r="BX107" s="232"/>
      <c r="BY107" s="232"/>
      <c r="BZ107" s="232"/>
      <c r="CA107" s="245" t="str">
        <f>IF(入力シート!$D352="","",入力シート!D352)</f>
        <v/>
      </c>
      <c r="CB107" s="245"/>
      <c r="CC107" s="245"/>
      <c r="CD107" s="245"/>
      <c r="CE107" s="245"/>
      <c r="CF107" s="245"/>
      <c r="CG107" s="245"/>
      <c r="CH107" s="245"/>
      <c r="CI107" s="245"/>
      <c r="CJ107" s="245"/>
      <c r="CK107" s="245"/>
      <c r="CL107" s="245"/>
      <c r="CM107" s="177"/>
      <c r="CN107" s="2"/>
      <c r="CO107" s="2"/>
    </row>
    <row r="108" spans="1:93" s="27" customFormat="1" ht="18" customHeight="1" x14ac:dyDescent="0.15">
      <c r="A108" s="18"/>
      <c r="B108" s="19"/>
      <c r="C108" s="19"/>
      <c r="D108" s="19"/>
      <c r="E108" s="19"/>
      <c r="F108" s="19"/>
      <c r="G108" s="19"/>
      <c r="H108" s="19"/>
      <c r="I108" s="19"/>
      <c r="J108" s="19"/>
      <c r="K108" s="19"/>
      <c r="L108" s="19"/>
      <c r="M108" s="19"/>
      <c r="N108" s="19"/>
      <c r="O108" s="19"/>
      <c r="P108" s="19"/>
      <c r="Q108" s="20"/>
      <c r="R108" s="18"/>
      <c r="S108" s="244"/>
      <c r="T108" s="244"/>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0"/>
      <c r="AU108" s="19"/>
      <c r="AV108" s="19"/>
      <c r="AW108" s="19"/>
      <c r="AX108" s="19"/>
      <c r="AY108" s="19"/>
      <c r="AZ108" s="19"/>
      <c r="BA108" s="19"/>
      <c r="BB108" s="19"/>
      <c r="BC108" s="19"/>
      <c r="BD108" s="19"/>
      <c r="BE108" s="19"/>
      <c r="BF108" s="19"/>
      <c r="BG108" s="19"/>
      <c r="BH108" s="20"/>
      <c r="BI108" s="19"/>
      <c r="BJ108" s="19"/>
      <c r="BK108" s="19"/>
      <c r="BL108" s="19"/>
      <c r="BM108" s="19"/>
      <c r="BN108" s="19"/>
      <c r="BO108" s="19"/>
      <c r="BP108" s="19"/>
      <c r="BQ108" s="19"/>
      <c r="BR108" s="244"/>
      <c r="BS108" s="244"/>
      <c r="BT108" s="19"/>
      <c r="BU108" s="19"/>
      <c r="BV108" s="19"/>
      <c r="BW108" s="19"/>
      <c r="BX108" s="19"/>
      <c r="BY108" s="19"/>
      <c r="BZ108" s="19"/>
      <c r="CA108" s="246"/>
      <c r="CB108" s="246"/>
      <c r="CC108" s="246"/>
      <c r="CD108" s="246"/>
      <c r="CE108" s="246"/>
      <c r="CF108" s="246"/>
      <c r="CG108" s="246"/>
      <c r="CH108" s="246"/>
      <c r="CI108" s="246"/>
      <c r="CJ108" s="246"/>
      <c r="CK108" s="246"/>
      <c r="CL108" s="246"/>
      <c r="CM108" s="8"/>
    </row>
    <row r="109" spans="1:93" ht="18" customHeight="1" x14ac:dyDescent="0.15">
      <c r="A109" s="297" t="s">
        <v>50</v>
      </c>
      <c r="B109" s="298"/>
      <c r="C109" s="298"/>
      <c r="D109" s="298"/>
      <c r="E109" s="298"/>
      <c r="F109" s="298"/>
      <c r="G109" s="298"/>
      <c r="H109" s="298"/>
      <c r="I109" s="298"/>
      <c r="J109" s="298"/>
      <c r="K109" s="298"/>
      <c r="L109" s="298"/>
      <c r="M109" s="298"/>
      <c r="N109" s="298"/>
      <c r="O109" s="298"/>
      <c r="P109" s="298"/>
      <c r="Q109" s="310"/>
      <c r="R109" s="28" t="s">
        <v>112</v>
      </c>
      <c r="S109" s="3"/>
      <c r="T109" s="3"/>
      <c r="U109" s="3"/>
      <c r="V109" s="3"/>
      <c r="W109" s="3"/>
      <c r="X109" s="238" t="str">
        <f>IF(入力シート!$D353="","",入力シート!D353)</f>
        <v/>
      </c>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40" t="s">
        <v>632</v>
      </c>
      <c r="AY109" s="240"/>
      <c r="AZ109" s="240"/>
      <c r="BA109" s="240"/>
      <c r="BB109" s="238" t="str">
        <f>IF(入力シート!$D354="","",入力シート!D354)</f>
        <v/>
      </c>
      <c r="BC109" s="238"/>
      <c r="BD109" s="238"/>
      <c r="BE109" s="238"/>
      <c r="BF109" s="238"/>
      <c r="BG109" s="238"/>
      <c r="BH109" s="238"/>
      <c r="BI109" s="238"/>
      <c r="BJ109" s="238"/>
      <c r="BK109" s="238"/>
      <c r="BL109" s="238"/>
      <c r="BM109" s="238"/>
      <c r="BN109" s="238"/>
      <c r="BO109" s="238"/>
      <c r="BP109" s="240" t="s">
        <v>631</v>
      </c>
      <c r="BQ109" s="240"/>
      <c r="BR109" s="240"/>
      <c r="BS109" s="240"/>
      <c r="BT109" s="238" t="str">
        <f>IF(入力シート!$D355="","",入力シート!D355)</f>
        <v/>
      </c>
      <c r="BU109" s="238"/>
      <c r="BV109" s="238"/>
      <c r="BW109" s="238"/>
      <c r="BX109" s="238"/>
      <c r="BY109" s="238"/>
      <c r="BZ109" s="238"/>
      <c r="CA109" s="238"/>
      <c r="CB109" s="238"/>
      <c r="CC109" s="238"/>
      <c r="CD109" s="238"/>
      <c r="CE109" s="238"/>
      <c r="CF109" s="238"/>
      <c r="CG109" s="238"/>
      <c r="CH109" s="238"/>
      <c r="CI109" s="238"/>
      <c r="CJ109" s="238"/>
      <c r="CK109" s="238"/>
      <c r="CL109" s="238"/>
      <c r="CM109" s="239"/>
    </row>
    <row r="110" spans="1:93" ht="18" customHeight="1" x14ac:dyDescent="0.15">
      <c r="A110" s="356"/>
      <c r="B110" s="305"/>
      <c r="C110" s="305"/>
      <c r="D110" s="305"/>
      <c r="E110" s="305"/>
      <c r="F110" s="305"/>
      <c r="G110" s="305"/>
      <c r="H110" s="305"/>
      <c r="I110" s="305"/>
      <c r="J110" s="305"/>
      <c r="K110" s="305"/>
      <c r="L110" s="305"/>
      <c r="M110" s="305"/>
      <c r="N110" s="305"/>
      <c r="O110" s="305"/>
      <c r="P110" s="305"/>
      <c r="Q110" s="306"/>
      <c r="R110" s="59" t="s">
        <v>211</v>
      </c>
      <c r="S110" s="60"/>
      <c r="T110" s="60"/>
      <c r="U110" s="60"/>
      <c r="V110" s="60"/>
      <c r="W110" s="60"/>
      <c r="X110" s="60"/>
      <c r="Y110" s="60"/>
      <c r="Z110" s="60"/>
      <c r="AA110" s="60"/>
      <c r="AB110" s="60"/>
      <c r="AC110" s="60"/>
      <c r="AD110" s="60"/>
      <c r="AE110" s="60"/>
      <c r="AF110" s="60"/>
      <c r="AG110" s="60"/>
      <c r="AH110" s="60"/>
      <c r="AI110" s="60"/>
      <c r="AJ110" s="60"/>
      <c r="AK110" s="60"/>
      <c r="AL110" s="167"/>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6"/>
    </row>
    <row r="111" spans="1:93" ht="18" customHeight="1" x14ac:dyDescent="0.15">
      <c r="A111" s="307"/>
      <c r="B111" s="308"/>
      <c r="C111" s="308"/>
      <c r="D111" s="308"/>
      <c r="E111" s="308"/>
      <c r="F111" s="308"/>
      <c r="G111" s="308"/>
      <c r="H111" s="308"/>
      <c r="I111" s="308"/>
      <c r="J111" s="308"/>
      <c r="K111" s="308"/>
      <c r="L111" s="308"/>
      <c r="M111" s="308"/>
      <c r="N111" s="308"/>
      <c r="O111" s="308"/>
      <c r="P111" s="308"/>
      <c r="Q111" s="309"/>
      <c r="R111" s="241" t="str">
        <f>ASC(IF(入力シート!$D356="","",入力シート!D356))</f>
        <v/>
      </c>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42"/>
      <c r="CA111" s="242"/>
      <c r="CB111" s="242"/>
      <c r="CC111" s="242"/>
      <c r="CD111" s="242"/>
      <c r="CE111" s="242"/>
      <c r="CF111" s="242"/>
      <c r="CG111" s="242"/>
      <c r="CH111" s="242"/>
      <c r="CI111" s="242"/>
      <c r="CJ111" s="242"/>
      <c r="CK111" s="242"/>
      <c r="CL111" s="242"/>
      <c r="CM111" s="243"/>
    </row>
    <row r="112" spans="1:93" ht="16.5" customHeight="1" x14ac:dyDescent="0.15">
      <c r="A112" s="68" t="s">
        <v>51</v>
      </c>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BH112" s="15" t="s">
        <v>657</v>
      </c>
    </row>
    <row r="113" spans="1:1" ht="16.5" customHeight="1" x14ac:dyDescent="0.15">
      <c r="A113" s="38"/>
    </row>
  </sheetData>
  <mergeCells count="637">
    <mergeCell ref="A106:Q107"/>
    <mergeCell ref="AU106:BH107"/>
    <mergeCell ref="AX72:BG72"/>
    <mergeCell ref="AJ72:AT72"/>
    <mergeCell ref="BO72:BP72"/>
    <mergeCell ref="V66:AK66"/>
    <mergeCell ref="V64:AL64"/>
    <mergeCell ref="AM64:AP64"/>
    <mergeCell ref="AI93:AK93"/>
    <mergeCell ref="V91:AA91"/>
    <mergeCell ref="X73:AC73"/>
    <mergeCell ref="Q102:U102"/>
    <mergeCell ref="Q101:U101"/>
    <mergeCell ref="X101:AB101"/>
    <mergeCell ref="X102:AB102"/>
    <mergeCell ref="AC102:AD102"/>
    <mergeCell ref="A105:Q105"/>
    <mergeCell ref="S98:T98"/>
    <mergeCell ref="E89:U89"/>
    <mergeCell ref="E88:U88"/>
    <mergeCell ref="L101:P101"/>
    <mergeCell ref="S106:T106"/>
    <mergeCell ref="U106:AA106"/>
    <mergeCell ref="CC87:CM87"/>
    <mergeCell ref="CC85:CM85"/>
    <mergeCell ref="CC93:CM93"/>
    <mergeCell ref="CC90:CM90"/>
    <mergeCell ref="CC92:CM92"/>
    <mergeCell ref="CC88:CM88"/>
    <mergeCell ref="BG80:BQ80"/>
    <mergeCell ref="BG84:BQ84"/>
    <mergeCell ref="AI74:BI74"/>
    <mergeCell ref="V63:AE63"/>
    <mergeCell ref="AF63:AP63"/>
    <mergeCell ref="AQ63:AT63"/>
    <mergeCell ref="AU63:BE63"/>
    <mergeCell ref="BF63:BI63"/>
    <mergeCell ref="BJ63:BR63"/>
    <mergeCell ref="BS63:BV63"/>
    <mergeCell ref="V67:AM67"/>
    <mergeCell ref="BJ67:BX67"/>
    <mergeCell ref="CK59:CM59"/>
    <mergeCell ref="CC54:CJ54"/>
    <mergeCell ref="CC55:CJ55"/>
    <mergeCell ref="CH62:CK62"/>
    <mergeCell ref="BG62:BP62"/>
    <mergeCell ref="BQ62:BT62"/>
    <mergeCell ref="AQ71:AX71"/>
    <mergeCell ref="BD71:BK71"/>
    <mergeCell ref="AT70:AV70"/>
    <mergeCell ref="CK68:CM68"/>
    <mergeCell ref="CK70:CM70"/>
    <mergeCell ref="CL64:CM64"/>
    <mergeCell ref="CF63:CI63"/>
    <mergeCell ref="BB64:CK64"/>
    <mergeCell ref="BY67:CM67"/>
    <mergeCell ref="AS59:AT59"/>
    <mergeCell ref="AJ59:AR59"/>
    <mergeCell ref="BP57:CB57"/>
    <mergeCell ref="CK54:CM54"/>
    <mergeCell ref="CK56:CM56"/>
    <mergeCell ref="CL62:CM62"/>
    <mergeCell ref="BY66:BZ66"/>
    <mergeCell ref="BN65:CM65"/>
    <mergeCell ref="AL65:AW65"/>
    <mergeCell ref="V62:BF62"/>
    <mergeCell ref="U59:AI59"/>
    <mergeCell ref="CC59:CJ59"/>
    <mergeCell ref="U57:AD58"/>
    <mergeCell ref="CK57:CM57"/>
    <mergeCell ref="CC56:CJ56"/>
    <mergeCell ref="CC57:CJ57"/>
    <mergeCell ref="CC58:CJ58"/>
    <mergeCell ref="AU55:BE55"/>
    <mergeCell ref="AU54:BE54"/>
    <mergeCell ref="BG61:BV61"/>
    <mergeCell ref="AO61:BF61"/>
    <mergeCell ref="BW61:CM61"/>
    <mergeCell ref="CK55:CM55"/>
    <mergeCell ref="CK58:CM58"/>
    <mergeCell ref="AN68:AS68"/>
    <mergeCell ref="AN69:AS69"/>
    <mergeCell ref="AT69:AV69"/>
    <mergeCell ref="BJ69:BX69"/>
    <mergeCell ref="BJ70:BX70"/>
    <mergeCell ref="V68:AM68"/>
    <mergeCell ref="V69:AM69"/>
    <mergeCell ref="V71:AJ71"/>
    <mergeCell ref="AT68:AV68"/>
    <mergeCell ref="CD10:CM11"/>
    <mergeCell ref="DE41:DX41"/>
    <mergeCell ref="CK51:CM51"/>
    <mergeCell ref="CK52:CM52"/>
    <mergeCell ref="CK53:CM53"/>
    <mergeCell ref="CH34:CM35"/>
    <mergeCell ref="CB34:CG35"/>
    <mergeCell ref="BV34:CA35"/>
    <mergeCell ref="BP34:BU35"/>
    <mergeCell ref="BG48:BQ48"/>
    <mergeCell ref="BR46:CB46"/>
    <mergeCell ref="CH39:CM39"/>
    <mergeCell ref="BG46:BQ46"/>
    <mergeCell ref="AV28:BV28"/>
    <mergeCell ref="BV39:CA39"/>
    <mergeCell ref="CC50:CM50"/>
    <mergeCell ref="BD37:BI37"/>
    <mergeCell ref="CA29:CB29"/>
    <mergeCell ref="BA30:BF30"/>
    <mergeCell ref="CC51:CJ51"/>
    <mergeCell ref="AU53:BE53"/>
    <mergeCell ref="CC52:CJ52"/>
    <mergeCell ref="CC53:CJ53"/>
    <mergeCell ref="CC46:CM46"/>
    <mergeCell ref="S104:T104"/>
    <mergeCell ref="CD104:CG104"/>
    <mergeCell ref="BI105:BP105"/>
    <mergeCell ref="CB101:CC101"/>
    <mergeCell ref="X103:AB103"/>
    <mergeCell ref="AC103:AD103"/>
    <mergeCell ref="BQ102:BR102"/>
    <mergeCell ref="V102:W102"/>
    <mergeCell ref="CD101:CL101"/>
    <mergeCell ref="BX102:BY102"/>
    <mergeCell ref="S105:T105"/>
    <mergeCell ref="U104:AK104"/>
    <mergeCell ref="U105:Z105"/>
    <mergeCell ref="BG86:BQ86"/>
    <mergeCell ref="AI95:AK95"/>
    <mergeCell ref="L102:P103"/>
    <mergeCell ref="A99:Q99"/>
    <mergeCell ref="S99:T99"/>
    <mergeCell ref="AO99:AP99"/>
    <mergeCell ref="V101:W101"/>
    <mergeCell ref="A101:K101"/>
    <mergeCell ref="X100:AD100"/>
    <mergeCell ref="Q100:W100"/>
    <mergeCell ref="AE100:BB100"/>
    <mergeCell ref="AE101:BB103"/>
    <mergeCell ref="AC101:AD101"/>
    <mergeCell ref="Q103:U103"/>
    <mergeCell ref="V103:W103"/>
    <mergeCell ref="AX99:CK99"/>
    <mergeCell ref="BQ103:BR103"/>
    <mergeCell ref="BZ103:CK103"/>
    <mergeCell ref="BS103:BY103"/>
    <mergeCell ref="CC94:CM94"/>
    <mergeCell ref="BG91:BQ91"/>
    <mergeCell ref="BG92:BQ92"/>
    <mergeCell ref="BG88:BQ88"/>
    <mergeCell ref="CC86:CM86"/>
    <mergeCell ref="H86:U86"/>
    <mergeCell ref="E84:U84"/>
    <mergeCell ref="AD98:AE98"/>
    <mergeCell ref="BR87:CB87"/>
    <mergeCell ref="AI85:BF85"/>
    <mergeCell ref="AI87:BF87"/>
    <mergeCell ref="AI86:BF86"/>
    <mergeCell ref="AI92:BF92"/>
    <mergeCell ref="AI90:BF90"/>
    <mergeCell ref="BR89:CB89"/>
    <mergeCell ref="BR88:CB88"/>
    <mergeCell ref="AI89:BF89"/>
    <mergeCell ref="AI88:BF88"/>
    <mergeCell ref="BG93:BQ93"/>
    <mergeCell ref="BR93:CB93"/>
    <mergeCell ref="BR91:CB91"/>
    <mergeCell ref="BR85:CB85"/>
    <mergeCell ref="BR86:CB86"/>
    <mergeCell ref="BG87:BQ87"/>
    <mergeCell ref="BG95:BQ95"/>
    <mergeCell ref="BR95:CB95"/>
    <mergeCell ref="BI97:BW97"/>
    <mergeCell ref="BR90:CB90"/>
    <mergeCell ref="BG85:BQ85"/>
    <mergeCell ref="E78:U78"/>
    <mergeCell ref="H85:U85"/>
    <mergeCell ref="AI94:AK94"/>
    <mergeCell ref="E85:G87"/>
    <mergeCell ref="E79:G81"/>
    <mergeCell ref="E90:U90"/>
    <mergeCell ref="BG90:BQ90"/>
    <mergeCell ref="BC102:BO102"/>
    <mergeCell ref="BR94:CB94"/>
    <mergeCell ref="BF98:BG98"/>
    <mergeCell ref="BC100:BO100"/>
    <mergeCell ref="BC101:BO101"/>
    <mergeCell ref="BQ101:BR101"/>
    <mergeCell ref="BS101:CA101"/>
    <mergeCell ref="A97:Q97"/>
    <mergeCell ref="W97:AV97"/>
    <mergeCell ref="AI91:BF91"/>
    <mergeCell ref="A78:D96"/>
    <mergeCell ref="E94:U94"/>
    <mergeCell ref="E93:U93"/>
    <mergeCell ref="E92:U92"/>
    <mergeCell ref="E91:U91"/>
    <mergeCell ref="V94:AA94"/>
    <mergeCell ref="V95:AA95"/>
    <mergeCell ref="V89:AA89"/>
    <mergeCell ref="V90:AA90"/>
    <mergeCell ref="AE78:AH96"/>
    <mergeCell ref="V79:AA79"/>
    <mergeCell ref="V80:AA80"/>
    <mergeCell ref="V81:AA81"/>
    <mergeCell ref="V82:AA82"/>
    <mergeCell ref="V83:AA83"/>
    <mergeCell ref="V84:AA84"/>
    <mergeCell ref="V85:AA85"/>
    <mergeCell ref="V86:AA86"/>
    <mergeCell ref="V87:AA87"/>
    <mergeCell ref="BR83:CB83"/>
    <mergeCell ref="CC81:CM81"/>
    <mergeCell ref="AI81:BF81"/>
    <mergeCell ref="AI78:BF78"/>
    <mergeCell ref="CC78:CM78"/>
    <mergeCell ref="BR78:CB78"/>
    <mergeCell ref="BG79:BQ79"/>
    <mergeCell ref="AI80:BF80"/>
    <mergeCell ref="AI79:BF79"/>
    <mergeCell ref="CC79:CM79"/>
    <mergeCell ref="BR79:CB79"/>
    <mergeCell ref="BR80:CB80"/>
    <mergeCell ref="AI83:BF83"/>
    <mergeCell ref="AI82:BF82"/>
    <mergeCell ref="BG78:BQ78"/>
    <mergeCell ref="BG82:BQ82"/>
    <mergeCell ref="BR82:CB82"/>
    <mergeCell ref="CC82:CM82"/>
    <mergeCell ref="AW76:BA76"/>
    <mergeCell ref="BB76:BC76"/>
    <mergeCell ref="BK76:BM76"/>
    <mergeCell ref="BN76:BR76"/>
    <mergeCell ref="BI76:BJ76"/>
    <mergeCell ref="BF54:BO54"/>
    <mergeCell ref="BF53:BO53"/>
    <mergeCell ref="BF52:BO52"/>
    <mergeCell ref="CC47:CM47"/>
    <mergeCell ref="BS76:BT76"/>
    <mergeCell ref="BX76:CA76"/>
    <mergeCell ref="CH76:CI76"/>
    <mergeCell ref="BP50:BY50"/>
    <mergeCell ref="AX66:AZ66"/>
    <mergeCell ref="BY70:CJ70"/>
    <mergeCell ref="BL71:BO71"/>
    <mergeCell ref="AW67:BI70"/>
    <mergeCell ref="BF58:BO58"/>
    <mergeCell ref="BP58:CB58"/>
    <mergeCell ref="BC59:BE59"/>
    <mergeCell ref="BP59:BY59"/>
    <mergeCell ref="BZ59:CB59"/>
    <mergeCell ref="BM59:BO59"/>
    <mergeCell ref="BF59:BL59"/>
    <mergeCell ref="BR72:BS72"/>
    <mergeCell ref="BT72:CM72"/>
    <mergeCell ref="B53:T53"/>
    <mergeCell ref="U41:AH41"/>
    <mergeCell ref="BR44:CB44"/>
    <mergeCell ref="AK46:AU46"/>
    <mergeCell ref="BG43:BL43"/>
    <mergeCell ref="BM43:BP43"/>
    <mergeCell ref="BG45:BQ45"/>
    <mergeCell ref="Z45:AJ45"/>
    <mergeCell ref="BR45:CB45"/>
    <mergeCell ref="AV46:BF46"/>
    <mergeCell ref="AV45:BF45"/>
    <mergeCell ref="CC43:CM43"/>
    <mergeCell ref="BR43:CB43"/>
    <mergeCell ref="AK43:AU43"/>
    <mergeCell ref="AK45:AU45"/>
    <mergeCell ref="AK47:AU47"/>
    <mergeCell ref="AJ56:AT56"/>
    <mergeCell ref="A45:T45"/>
    <mergeCell ref="A46:T46"/>
    <mergeCell ref="A55:B55"/>
    <mergeCell ref="N55:R55"/>
    <mergeCell ref="AN67:AS67"/>
    <mergeCell ref="P36:Q36"/>
    <mergeCell ref="P38:Q38"/>
    <mergeCell ref="AP38:AQ39"/>
    <mergeCell ref="A40:T40"/>
    <mergeCell ref="AV47:BF47"/>
    <mergeCell ref="BG47:BQ47"/>
    <mergeCell ref="BR47:CB47"/>
    <mergeCell ref="U46:Y46"/>
    <mergeCell ref="Z46:AJ46"/>
    <mergeCell ref="U47:Y47"/>
    <mergeCell ref="Z47:AJ47"/>
    <mergeCell ref="BJ39:BO39"/>
    <mergeCell ref="BP39:BU39"/>
    <mergeCell ref="BP36:BU36"/>
    <mergeCell ref="BJ36:BO36"/>
    <mergeCell ref="AX39:BC39"/>
    <mergeCell ref="A47:T47"/>
    <mergeCell ref="CB39:CG39"/>
    <mergeCell ref="AP36:AQ37"/>
    <mergeCell ref="S37:AB37"/>
    <mergeCell ref="S39:AB39"/>
    <mergeCell ref="U44:Y44"/>
    <mergeCell ref="Z44:AJ44"/>
    <mergeCell ref="U45:Y45"/>
    <mergeCell ref="AK22:AL22"/>
    <mergeCell ref="AM21:BZ21"/>
    <mergeCell ref="AM22:BZ22"/>
    <mergeCell ref="AK20:AL20"/>
    <mergeCell ref="AM20:AR20"/>
    <mergeCell ref="AA21:AJ21"/>
    <mergeCell ref="CE20:CH20"/>
    <mergeCell ref="BK20:BY20"/>
    <mergeCell ref="A48:T48"/>
    <mergeCell ref="Z43:AJ43"/>
    <mergeCell ref="A44:T44"/>
    <mergeCell ref="U43:Y43"/>
    <mergeCell ref="A43:T43"/>
    <mergeCell ref="A42:CM42"/>
    <mergeCell ref="A41:T41"/>
    <mergeCell ref="CC48:CM48"/>
    <mergeCell ref="AD24:AU24"/>
    <mergeCell ref="AD25:AU25"/>
    <mergeCell ref="BJ34:BO35"/>
    <mergeCell ref="AA24:AC28"/>
    <mergeCell ref="AA29:AJ29"/>
    <mergeCell ref="AW29:AX29"/>
    <mergeCell ref="A36:O39"/>
    <mergeCell ref="AG36:AO39"/>
    <mergeCell ref="BS13:BT13"/>
    <mergeCell ref="BU13:CA13"/>
    <mergeCell ref="CI20:CK20"/>
    <mergeCell ref="BD20:BE20"/>
    <mergeCell ref="A21:Z21"/>
    <mergeCell ref="A19:Z20"/>
    <mergeCell ref="AS20:AT20"/>
    <mergeCell ref="AU20:BC20"/>
    <mergeCell ref="AK21:AL21"/>
    <mergeCell ref="AM18:AW18"/>
    <mergeCell ref="CB13:CK13"/>
    <mergeCell ref="AA13:AB13"/>
    <mergeCell ref="AX13:AY13"/>
    <mergeCell ref="AC13:AW13"/>
    <mergeCell ref="AJ14:BL14"/>
    <mergeCell ref="BM14:CK14"/>
    <mergeCell ref="BY19:CL19"/>
    <mergeCell ref="U40:AF40"/>
    <mergeCell ref="AG40:AT40"/>
    <mergeCell ref="AK18:AL18"/>
    <mergeCell ref="BD19:BE19"/>
    <mergeCell ref="AZ13:BQ13"/>
    <mergeCell ref="AJ17:CM17"/>
    <mergeCell ref="AA17:AI17"/>
    <mergeCell ref="AA14:AI16"/>
    <mergeCell ref="AJ15:AQ16"/>
    <mergeCell ref="AR15:AW15"/>
    <mergeCell ref="AX15:BI15"/>
    <mergeCell ref="BJ15:BO15"/>
    <mergeCell ref="CL13:CM13"/>
    <mergeCell ref="BW19:BX19"/>
    <mergeCell ref="AA18:AJ18"/>
    <mergeCell ref="AA19:AJ19"/>
    <mergeCell ref="AK19:AL19"/>
    <mergeCell ref="AS19:AT19"/>
    <mergeCell ref="AU19:BC19"/>
    <mergeCell ref="AM19:AR19"/>
    <mergeCell ref="BF19:BM19"/>
    <mergeCell ref="BN19:BO19"/>
    <mergeCell ref="BP19:BV19"/>
    <mergeCell ref="BD39:BI39"/>
    <mergeCell ref="AX36:BC36"/>
    <mergeCell ref="BH30:BI30"/>
    <mergeCell ref="CH38:CM38"/>
    <mergeCell ref="AX37:BC37"/>
    <mergeCell ref="BN29:BQ29"/>
    <mergeCell ref="BJ37:BO37"/>
    <mergeCell ref="BP37:BU37"/>
    <mergeCell ref="BV37:CA37"/>
    <mergeCell ref="CB37:CG37"/>
    <mergeCell ref="CH37:CM37"/>
    <mergeCell ref="BJ38:BO38"/>
    <mergeCell ref="BP38:BU38"/>
    <mergeCell ref="BS29:BT29"/>
    <mergeCell ref="BU29:BY29"/>
    <mergeCell ref="CB36:CG36"/>
    <mergeCell ref="BV36:CA36"/>
    <mergeCell ref="CB38:CG38"/>
    <mergeCell ref="AY29:BD29"/>
    <mergeCell ref="CC29:CI29"/>
    <mergeCell ref="A1:CM1"/>
    <mergeCell ref="AC6:AM6"/>
    <mergeCell ref="AC7:AM7"/>
    <mergeCell ref="AC8:AM8"/>
    <mergeCell ref="B9:CM9"/>
    <mergeCell ref="A2:CM2"/>
    <mergeCell ref="A3:CM3"/>
    <mergeCell ref="AN6:CM6"/>
    <mergeCell ref="AN7:CM7"/>
    <mergeCell ref="AN8:AS8"/>
    <mergeCell ref="AT8:BH8"/>
    <mergeCell ref="BN4:CH4"/>
    <mergeCell ref="BI8:BL8"/>
    <mergeCell ref="BM8:CM8"/>
    <mergeCell ref="A10:H11"/>
    <mergeCell ref="BB10:CC11"/>
    <mergeCell ref="A13:Z13"/>
    <mergeCell ref="AA12:AB12"/>
    <mergeCell ref="BH98:BW98"/>
    <mergeCell ref="CC91:CM91"/>
    <mergeCell ref="CC89:CM89"/>
    <mergeCell ref="A17:S17"/>
    <mergeCell ref="A15:Z15"/>
    <mergeCell ref="A16:Z16"/>
    <mergeCell ref="BP15:CM15"/>
    <mergeCell ref="AR16:AV16"/>
    <mergeCell ref="AW16:BL16"/>
    <mergeCell ref="BM16:BQ16"/>
    <mergeCell ref="BR16:CM16"/>
    <mergeCell ref="A34:O35"/>
    <mergeCell ref="P34:AF35"/>
    <mergeCell ref="BM26:BR26"/>
    <mergeCell ref="BM27:BR27"/>
    <mergeCell ref="BS26:CM26"/>
    <mergeCell ref="BS27:CM27"/>
    <mergeCell ref="BF29:BG29"/>
    <mergeCell ref="BH29:BJ29"/>
    <mergeCell ref="BL29:BM29"/>
    <mergeCell ref="BR48:CB48"/>
    <mergeCell ref="A109:Q111"/>
    <mergeCell ref="AR76:AS76"/>
    <mergeCell ref="BG76:BH76"/>
    <mergeCell ref="BD76:BF76"/>
    <mergeCell ref="A77:AB77"/>
    <mergeCell ref="AM77:BH77"/>
    <mergeCell ref="R76:AB76"/>
    <mergeCell ref="AC76:AD76"/>
    <mergeCell ref="BG83:BQ83"/>
    <mergeCell ref="V88:AA88"/>
    <mergeCell ref="BG94:BQ94"/>
    <mergeCell ref="BP100:CM100"/>
    <mergeCell ref="BS102:BV102"/>
    <mergeCell ref="BZ102:CI102"/>
    <mergeCell ref="BG89:BQ89"/>
    <mergeCell ref="AL94:BF94"/>
    <mergeCell ref="CC95:CM95"/>
    <mergeCell ref="AL95:BF95"/>
    <mergeCell ref="BR92:CB92"/>
    <mergeCell ref="CL103:CM103"/>
    <mergeCell ref="V92:AA92"/>
    <mergeCell ref="V93:AA93"/>
    <mergeCell ref="H81:U81"/>
    <mergeCell ref="I10:BA11"/>
    <mergeCell ref="AT67:AV67"/>
    <mergeCell ref="AX65:AZ65"/>
    <mergeCell ref="BA65:BM66"/>
    <mergeCell ref="BO66:BP66"/>
    <mergeCell ref="AL66:AW66"/>
    <mergeCell ref="BF20:BJ20"/>
    <mergeCell ref="AE53:AI53"/>
    <mergeCell ref="AE54:AI54"/>
    <mergeCell ref="AE55:AI55"/>
    <mergeCell ref="AE56:AI56"/>
    <mergeCell ref="AE57:AI57"/>
    <mergeCell ref="U55:AD56"/>
    <mergeCell ref="V61:AN61"/>
    <mergeCell ref="U49:Y49"/>
    <mergeCell ref="AJ58:AT58"/>
    <mergeCell ref="A12:Z12"/>
    <mergeCell ref="BF51:BO51"/>
    <mergeCell ref="BG49:BQ49"/>
    <mergeCell ref="AU52:BE52"/>
    <mergeCell ref="AU51:BE51"/>
    <mergeCell ref="AU50:BB50"/>
    <mergeCell ref="BM50:BO50"/>
    <mergeCell ref="BF50:BL50"/>
    <mergeCell ref="BC50:BE50"/>
    <mergeCell ref="AJ50:AQ50"/>
    <mergeCell ref="Z48:AJ48"/>
    <mergeCell ref="AV48:BF48"/>
    <mergeCell ref="AK48:AU48"/>
    <mergeCell ref="BF56:BO56"/>
    <mergeCell ref="CA28:CM28"/>
    <mergeCell ref="BW28:BZ28"/>
    <mergeCell ref="A49:T49"/>
    <mergeCell ref="CC49:CM49"/>
    <mergeCell ref="Z49:AJ49"/>
    <mergeCell ref="CC45:CM45"/>
    <mergeCell ref="A24:Q30"/>
    <mergeCell ref="R24:Z30"/>
    <mergeCell ref="AV25:AW25"/>
    <mergeCell ref="AX25:BE25"/>
    <mergeCell ref="BF25:CM25"/>
    <mergeCell ref="AV26:BB26"/>
    <mergeCell ref="AV27:BB27"/>
    <mergeCell ref="BD34:BI35"/>
    <mergeCell ref="AX34:BC35"/>
    <mergeCell ref="BC27:BL27"/>
    <mergeCell ref="BC26:BL26"/>
    <mergeCell ref="AV24:CM24"/>
    <mergeCell ref="AU59:BB59"/>
    <mergeCell ref="BU62:CG62"/>
    <mergeCell ref="BZ50:CB50"/>
    <mergeCell ref="AK49:AU49"/>
    <mergeCell ref="AG34:AO35"/>
    <mergeCell ref="AC70:AK70"/>
    <mergeCell ref="V73:W73"/>
    <mergeCell ref="A72:U73"/>
    <mergeCell ref="A74:U74"/>
    <mergeCell ref="AN70:AS70"/>
    <mergeCell ref="BJ72:BK72"/>
    <mergeCell ref="C55:M55"/>
    <mergeCell ref="AU58:BE58"/>
    <mergeCell ref="BP54:CB54"/>
    <mergeCell ref="BP53:CB53"/>
    <mergeCell ref="BP52:CB52"/>
    <mergeCell ref="AJ55:AT55"/>
    <mergeCell ref="AJ54:AT54"/>
    <mergeCell ref="AJ53:AT53"/>
    <mergeCell ref="AJ52:AT52"/>
    <mergeCell ref="AJ57:AT57"/>
    <mergeCell ref="U51:AD52"/>
    <mergeCell ref="U53:AD54"/>
    <mergeCell ref="AU57:BE57"/>
    <mergeCell ref="A75:U75"/>
    <mergeCell ref="V74:AF74"/>
    <mergeCell ref="V75:AF75"/>
    <mergeCell ref="A102:K102"/>
    <mergeCell ref="E95:U95"/>
    <mergeCell ref="A71:U71"/>
    <mergeCell ref="H87:U87"/>
    <mergeCell ref="A61:U64"/>
    <mergeCell ref="A65:U66"/>
    <mergeCell ref="A67:U70"/>
    <mergeCell ref="V72:W72"/>
    <mergeCell ref="V65:AK65"/>
    <mergeCell ref="A76:Q76"/>
    <mergeCell ref="AH76:AK76"/>
    <mergeCell ref="A98:Q98"/>
    <mergeCell ref="H80:U80"/>
    <mergeCell ref="H79:U79"/>
    <mergeCell ref="X72:AF72"/>
    <mergeCell ref="AI84:BF84"/>
    <mergeCell ref="E96:U96"/>
    <mergeCell ref="AL93:BF93"/>
    <mergeCell ref="V96:AA96"/>
    <mergeCell ref="E83:U83"/>
    <mergeCell ref="E82:U82"/>
    <mergeCell ref="AO98:AP98"/>
    <mergeCell ref="BG75:BH75"/>
    <mergeCell ref="CK69:CM69"/>
    <mergeCell ref="BR84:CB84"/>
    <mergeCell ref="BJ68:BX68"/>
    <mergeCell ref="BY68:CJ68"/>
    <mergeCell ref="BY69:CJ69"/>
    <mergeCell ref="BI75:BM75"/>
    <mergeCell ref="BN75:CK75"/>
    <mergeCell ref="AD73:CH73"/>
    <mergeCell ref="AG75:AH75"/>
    <mergeCell ref="AT75:AU75"/>
    <mergeCell ref="CC84:CM84"/>
    <mergeCell ref="CC83:CM83"/>
    <mergeCell ref="AK71:AM71"/>
    <mergeCell ref="AN71:AP71"/>
    <mergeCell ref="AY71:BC71"/>
    <mergeCell ref="AH72:AI72"/>
    <mergeCell ref="BM72:BN72"/>
    <mergeCell ref="CC80:CM80"/>
    <mergeCell ref="BG81:BQ81"/>
    <mergeCell ref="BR81:CB81"/>
    <mergeCell ref="V78:AD78"/>
    <mergeCell ref="AV72:AW72"/>
    <mergeCell ref="BF55:BO55"/>
    <mergeCell ref="BP56:CB56"/>
    <mergeCell ref="BP55:CB55"/>
    <mergeCell ref="BF57:BO57"/>
    <mergeCell ref="C54:T54"/>
    <mergeCell ref="AE58:AI58"/>
    <mergeCell ref="AU56:BE56"/>
    <mergeCell ref="AK23:AL23"/>
    <mergeCell ref="AM23:AV23"/>
    <mergeCell ref="AX23:AY23"/>
    <mergeCell ref="AL29:AM29"/>
    <mergeCell ref="AN29:AU29"/>
    <mergeCell ref="AV43:BF43"/>
    <mergeCell ref="AD27:AU27"/>
    <mergeCell ref="U48:Y48"/>
    <mergeCell ref="AE50:AI50"/>
    <mergeCell ref="AE51:AI51"/>
    <mergeCell ref="AE52:AI52"/>
    <mergeCell ref="BP51:CB51"/>
    <mergeCell ref="BR49:CB49"/>
    <mergeCell ref="AJ51:AT51"/>
    <mergeCell ref="U50:AD50"/>
    <mergeCell ref="AR50:AT50"/>
    <mergeCell ref="AV49:BF49"/>
    <mergeCell ref="CC44:CM44"/>
    <mergeCell ref="AK44:AU44"/>
    <mergeCell ref="AV44:BF44"/>
    <mergeCell ref="BG44:BQ44"/>
    <mergeCell ref="BJ30:BO30"/>
    <mergeCell ref="BP30:CJ30"/>
    <mergeCell ref="CL41:CM41"/>
    <mergeCell ref="AI41:CK41"/>
    <mergeCell ref="BR23:CH23"/>
    <mergeCell ref="BI23:BJ23"/>
    <mergeCell ref="BK23:BQ23"/>
    <mergeCell ref="AD26:AU26"/>
    <mergeCell ref="BV38:CA38"/>
    <mergeCell ref="CH36:CM36"/>
    <mergeCell ref="A31:AO33"/>
    <mergeCell ref="AP31:AW35"/>
    <mergeCell ref="AX31:CM33"/>
    <mergeCell ref="AY30:AZ30"/>
    <mergeCell ref="AD28:AU28"/>
    <mergeCell ref="AL30:AM30"/>
    <mergeCell ref="AN30:AW30"/>
    <mergeCell ref="AX38:BC38"/>
    <mergeCell ref="BD38:BI38"/>
    <mergeCell ref="BD36:BI36"/>
    <mergeCell ref="BT109:CM109"/>
    <mergeCell ref="BP109:BS109"/>
    <mergeCell ref="BB109:BO109"/>
    <mergeCell ref="AX109:BA109"/>
    <mergeCell ref="X109:AW109"/>
    <mergeCell ref="R111:CM111"/>
    <mergeCell ref="S108:T108"/>
    <mergeCell ref="BR108:BS108"/>
    <mergeCell ref="BR107:BS107"/>
    <mergeCell ref="BT107:BZ107"/>
    <mergeCell ref="CA107:CL108"/>
    <mergeCell ref="U107:AS108"/>
    <mergeCell ref="BI106:BQ106"/>
    <mergeCell ref="BR105:CB105"/>
    <mergeCell ref="BR106:BS106"/>
    <mergeCell ref="BT106:BY106"/>
    <mergeCell ref="CA106:CB106"/>
    <mergeCell ref="AU105:BH105"/>
    <mergeCell ref="BI104:BJ104"/>
    <mergeCell ref="BK104:BO104"/>
    <mergeCell ref="BP104:BW104"/>
    <mergeCell ref="BX104:CC104"/>
    <mergeCell ref="CC106:CK106"/>
  </mergeCells>
  <phoneticPr fontId="2"/>
  <conditionalFormatting sqref="AN6:CM7 V79:AA96 BG79:CM89 AN8:BI8 BM8">
    <cfRule type="containsBlanks" dxfId="2" priority="11">
      <formula>LEN(TRIM(V6))=0</formula>
    </cfRule>
  </conditionalFormatting>
  <printOptions horizontalCentered="1"/>
  <pageMargins left="0.31496062992125984" right="0.31496062992125984" top="0.39370078740157483" bottom="0.39370078740157483" header="0.31496062992125984" footer="0.31496062992125984"/>
  <pageSetup paperSize="9" scale="88" orientation="portrait" r:id="rId1"/>
  <rowBreaks count="1" manualBreakCount="1">
    <brk id="59" max="90" man="1"/>
  </rowBreaks>
  <drawing r:id="rId2"/>
  <extLst>
    <ext xmlns:x14="http://schemas.microsoft.com/office/spreadsheetml/2009/9/main" uri="{78C0D931-6437-407d-A8EE-F0AAD7539E65}">
      <x14:conditionalFormattings>
        <x14:conditionalFormatting xmlns:xm="http://schemas.microsoft.com/office/excel/2006/main">
          <x14:cfRule type="expression" priority="2" id="{B714C724-DD29-42D2-A1A2-26157B8291D3}">
            <xm:f>入力シート!$D$225="有"</xm:f>
            <x14:dxf>
              <fill>
                <patternFill>
                  <bgColor theme="0" tint="-0.24994659260841701"/>
                </patternFill>
              </fill>
            </x14:dxf>
          </x14:cfRule>
          <xm:sqref>BJ72</xm:sqref>
        </x14:conditionalFormatting>
        <x14:conditionalFormatting xmlns:xm="http://schemas.microsoft.com/office/excel/2006/main">
          <x14:cfRule type="expression" priority="1" id="{99519D50-E797-477D-B605-B8FF22BD0433}">
            <xm:f>入力シート!$D$226="有"</xm:f>
            <x14:dxf>
              <fill>
                <patternFill>
                  <bgColor theme="0" tint="-0.24994659260841701"/>
                </patternFill>
              </fill>
            </x14:dxf>
          </x14:cfRule>
          <xm:sqref>BM72:BN72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9" sqref="K19"/>
    </sheetView>
  </sheetViews>
  <sheetFormatPr defaultColWidth="9" defaultRowHeight="13.5" x14ac:dyDescent="0.15"/>
  <cols>
    <col min="1" max="1" width="16.125" style="22" bestFit="1" customWidth="1"/>
    <col min="2" max="2" width="6.5" style="22" bestFit="1" customWidth="1"/>
    <col min="3" max="3" width="20.5" style="22" bestFit="1" customWidth="1"/>
    <col min="4" max="4" width="7.5" style="22" bestFit="1" customWidth="1"/>
    <col min="5" max="5" width="20.5" style="24" bestFit="1" customWidth="1"/>
    <col min="6" max="6" width="9.5" style="24" customWidth="1"/>
    <col min="7" max="7" width="9.5" style="22" bestFit="1" customWidth="1"/>
    <col min="8" max="8" width="11.625" style="22" bestFit="1" customWidth="1"/>
    <col min="9" max="9" width="9.5" style="22" bestFit="1" customWidth="1"/>
    <col min="10" max="10" width="16.125" style="22" bestFit="1" customWidth="1"/>
    <col min="11" max="11" width="32" style="22" bestFit="1" customWidth="1"/>
    <col min="12" max="16384" width="9" style="22"/>
  </cols>
  <sheetData>
    <row r="1" spans="1:11" s="21" customFormat="1" x14ac:dyDescent="0.15">
      <c r="A1" s="21" t="s">
        <v>371</v>
      </c>
      <c r="B1" s="21" t="s">
        <v>225</v>
      </c>
      <c r="C1" s="21" t="s">
        <v>219</v>
      </c>
      <c r="D1" s="21" t="s">
        <v>221</v>
      </c>
      <c r="E1" s="93" t="s">
        <v>95</v>
      </c>
      <c r="F1" s="23" t="s">
        <v>392</v>
      </c>
      <c r="G1" s="21" t="s">
        <v>239</v>
      </c>
      <c r="H1" s="21" t="s">
        <v>249</v>
      </c>
      <c r="I1" s="21" t="s">
        <v>372</v>
      </c>
      <c r="J1" s="21" t="s">
        <v>373</v>
      </c>
      <c r="K1" s="21" t="s">
        <v>520</v>
      </c>
    </row>
    <row r="2" spans="1:11" x14ac:dyDescent="0.15">
      <c r="A2" s="22" t="s">
        <v>374</v>
      </c>
      <c r="B2" s="22" t="s">
        <v>375</v>
      </c>
      <c r="C2" s="22" t="s">
        <v>376</v>
      </c>
      <c r="D2" s="22" t="s">
        <v>377</v>
      </c>
      <c r="E2" s="24" t="s">
        <v>393</v>
      </c>
      <c r="F2" s="24" t="s">
        <v>378</v>
      </c>
      <c r="G2" s="22" t="s">
        <v>379</v>
      </c>
      <c r="H2" s="22" t="s">
        <v>122</v>
      </c>
      <c r="I2" s="22" t="s">
        <v>380</v>
      </c>
      <c r="J2" s="22" t="s">
        <v>381</v>
      </c>
      <c r="K2" s="25" t="s">
        <v>521</v>
      </c>
    </row>
    <row r="3" spans="1:11" x14ac:dyDescent="0.15">
      <c r="B3" s="22" t="s">
        <v>186</v>
      </c>
      <c r="C3" s="22" t="s">
        <v>382</v>
      </c>
      <c r="D3" s="22" t="s">
        <v>383</v>
      </c>
      <c r="E3" s="24" t="s">
        <v>394</v>
      </c>
      <c r="F3" s="24" t="s">
        <v>384</v>
      </c>
      <c r="G3" s="22" t="s">
        <v>385</v>
      </c>
      <c r="H3" s="22" t="s">
        <v>74</v>
      </c>
      <c r="I3" s="22" t="s">
        <v>386</v>
      </c>
      <c r="J3" s="22" t="s">
        <v>387</v>
      </c>
      <c r="K3" s="26" t="s">
        <v>523</v>
      </c>
    </row>
    <row r="4" spans="1:11" x14ac:dyDescent="0.15">
      <c r="D4" s="22" t="s">
        <v>388</v>
      </c>
      <c r="E4" s="24" t="s">
        <v>501</v>
      </c>
      <c r="F4" s="24" t="s">
        <v>389</v>
      </c>
      <c r="J4" s="22" t="s">
        <v>390</v>
      </c>
      <c r="K4" s="22" t="s">
        <v>524</v>
      </c>
    </row>
    <row r="5" spans="1:11" x14ac:dyDescent="0.15">
      <c r="D5" s="22" t="s">
        <v>391</v>
      </c>
      <c r="E5" s="24" t="s">
        <v>395</v>
      </c>
      <c r="F5" s="24" t="s">
        <v>105</v>
      </c>
      <c r="K5" s="22" t="s">
        <v>525</v>
      </c>
    </row>
    <row r="6" spans="1:11" x14ac:dyDescent="0.15">
      <c r="E6" s="24" t="s">
        <v>502</v>
      </c>
      <c r="K6" s="22" t="s">
        <v>526</v>
      </c>
    </row>
    <row r="7" spans="1:11" x14ac:dyDescent="0.15">
      <c r="K7" s="22" t="s">
        <v>522</v>
      </c>
    </row>
    <row r="8" spans="1:11" x14ac:dyDescent="0.15">
      <c r="K8" s="22" t="s">
        <v>527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印刷用シート</vt:lpstr>
      <vt:lpstr>リスト（10号様式用）</vt:lpstr>
      <vt:lpstr>印刷用シート!Print_Area</vt:lpstr>
      <vt:lpstr>運営方式</vt:lpstr>
      <vt:lpstr>勤務形態</vt:lpstr>
      <vt:lpstr>施設区分</vt:lpstr>
      <vt:lpstr>施設種別</vt:lpstr>
      <vt:lpstr>食材料費の単位</vt:lpstr>
      <vt:lpstr>提出先</vt:lpstr>
      <vt:lpstr>部門</vt:lpstr>
      <vt:lpstr>免許の種類</vt:lpstr>
      <vt:lpstr>有_無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2024-11-06T04:50:09Z</cp:lastPrinted>
  <dcterms:created xsi:type="dcterms:W3CDTF">2014-08-29T03:16:19Z</dcterms:created>
  <dcterms:modified xsi:type="dcterms:W3CDTF">2024-11-11T00:22:06Z</dcterms:modified>
</cp:coreProperties>
</file>