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6605" windowHeight="7455"/>
  </bookViews>
  <sheets>
    <sheet name="貸借対照表" sheetId="21" r:id="rId1"/>
    <sheet name="行政コスト計算書" sheetId="22" r:id="rId2"/>
    <sheet name="純資産変動計算書" sheetId="23" r:id="rId3"/>
    <sheet name="CF" sheetId="25" r:id="rId4"/>
  </sheets>
  <definedNames>
    <definedName name="_xlnm._FilterDatabase" localSheetId="3" hidden="1">CF!#REF!</definedName>
    <definedName name="_xlnm._FilterDatabase" localSheetId="1" hidden="1">行政コスト計算書!#REF!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3">CF!$A$1:$N$60</definedName>
    <definedName name="_xlnm.Print_Area" localSheetId="1">行政コスト計算書!$A$1:$N$42</definedName>
    <definedName name="_xlnm.Print_Area" localSheetId="2">純資産変動計算書!$A$1:$N$24</definedName>
    <definedName name="_xlnm.Print_Area" localSheetId="0">貸借対照表!$A$1:$AC$63</definedName>
  </definedNames>
  <calcPr calcId="145621"/>
</workbook>
</file>

<file path=xl/calcChain.xml><?xml version="1.0" encoding="utf-8"?>
<calcChain xmlns="http://schemas.openxmlformats.org/spreadsheetml/2006/main">
  <c r="M41" i="22" l="1"/>
  <c r="M21" i="23"/>
  <c r="J21" i="23"/>
  <c r="M31" i="22"/>
  <c r="M10" i="22" l="1"/>
  <c r="K11" i="23"/>
  <c r="L18" i="23" l="1"/>
  <c r="L17" i="23"/>
  <c r="L16" i="23"/>
  <c r="M12" i="25" l="1"/>
  <c r="M25" i="25"/>
  <c r="L14" i="23" l="1"/>
  <c r="M38" i="22"/>
  <c r="M32" i="22"/>
  <c r="M18" i="23"/>
  <c r="M17" i="23"/>
  <c r="M16" i="23"/>
  <c r="M14" i="23" l="1"/>
  <c r="M15" i="23"/>
  <c r="M19" i="22" l="1"/>
  <c r="M58" i="25" l="1"/>
  <c r="M56" i="25"/>
  <c r="M57" i="25" s="1"/>
  <c r="M53" i="25"/>
  <c r="L20" i="23" l="1"/>
  <c r="L22" i="23" s="1"/>
  <c r="L23" i="23" l="1"/>
  <c r="M12" i="23" l="1"/>
  <c r="M11" i="23"/>
  <c r="M31" i="25" l="1"/>
  <c r="K10" i="23" l="1"/>
  <c r="M10" i="23" s="1"/>
  <c r="M28" i="22"/>
  <c r="M23" i="22"/>
  <c r="M14" i="22"/>
  <c r="M9" i="22"/>
  <c r="M8" i="22" l="1"/>
  <c r="L7" i="22" s="1"/>
  <c r="M48" i="25"/>
  <c r="M45" i="25"/>
  <c r="M37" i="25"/>
  <c r="M43" i="25"/>
  <c r="M20" i="25"/>
  <c r="M15" i="25"/>
  <c r="M10" i="25"/>
  <c r="K9" i="23" l="1"/>
  <c r="J13" i="23" s="1"/>
  <c r="J22" i="23" s="1"/>
  <c r="J23" i="23" s="1"/>
  <c r="M51" i="25"/>
  <c r="M9" i="25"/>
  <c r="M29" i="25" s="1"/>
  <c r="M9" i="23" l="1"/>
  <c r="M13" i="23" s="1"/>
  <c r="M22" i="23" s="1"/>
  <c r="M23" i="23" s="1"/>
  <c r="M52" i="25"/>
  <c r="M54" i="25" s="1"/>
  <c r="M59" i="25" s="1"/>
</calcChain>
</file>

<file path=xl/comments1.xml><?xml version="1.0" encoding="utf-8"?>
<comments xmlns="http://schemas.openxmlformats.org/spreadsheetml/2006/main">
  <authors>
    <author>achimin</author>
  </authors>
  <commentList>
    <comment ref="M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有償取得、寄附受、判明など</t>
        </r>
      </text>
    </comment>
    <comment ref="M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減価償却費、資産売却、除却</t>
        </r>
      </text>
    </comment>
    <comment ref="J20" authorId="0">
      <text>
        <r>
          <rPr>
            <b/>
            <sz val="9"/>
            <color indexed="81"/>
            <rFont val="ＭＳ Ｐゴシック"/>
            <family val="3"/>
            <charset val="128"/>
          </rPr>
          <t>寄附受他</t>
        </r>
      </text>
    </comment>
  </commentList>
</comments>
</file>

<file path=xl/sharedStrings.xml><?xml version="1.0" encoding="utf-8"?>
<sst xmlns="http://schemas.openxmlformats.org/spreadsheetml/2006/main" count="249" uniqueCount="180">
  <si>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</si>
  <si>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</si>
  <si>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</si>
  <si>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</si>
  <si>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</si>
  <si>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</si>
  <si>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</si>
  <si>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</si>
  <si>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</si>
  <si>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</si>
  <si>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</si>
  <si>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</si>
  <si>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</si>
  <si>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</si>
  <si>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</si>
  <si>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</si>
  <si>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</si>
  <si>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</si>
  <si>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</si>
  <si>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</si>
  <si>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</si>
  <si>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</si>
  <si>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</si>
  <si>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</si>
  <si>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</si>
  <si>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</si>
  <si>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</si>
  <si>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</si>
  <si>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</si>
  <si>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</si>
  <si>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</si>
  <si>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</si>
  <si>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</si>
  <si>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</si>
  <si>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</si>
  <si>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</si>
  <si>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</si>
  <si>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</si>
  <si>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</si>
  <si>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</si>
  <si>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</si>
  <si>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</si>
  <si>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</si>
  <si>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</si>
  <si>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</si>
  <si>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</si>
  <si>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</si>
  <si>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</si>
  <si>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</si>
  <si>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</si>
  <si>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</si>
  <si>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</si>
  <si>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</si>
  <si>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</si>
  <si>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</si>
  <si>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</si>
  <si>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</si>
  <si>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</si>
  <si>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</si>
  <si>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</si>
  <si>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</si>
  <si>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</si>
  <si>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</si>
  <si>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</si>
  <si>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</si>
  <si>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</si>
  <si>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</si>
  <si>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</si>
  <si>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</si>
  <si>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</si>
  <si>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</si>
  <si>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</si>
  <si>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</si>
  <si>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</si>
  <si>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</si>
  <si>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</si>
  <si>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</si>
  <si>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</si>
  <si>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</si>
  <si>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</si>
  <si>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</si>
  <si>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</si>
  <si>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</si>
  <si>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</si>
  <si>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</si>
  <si>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</si>
  <si>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</si>
  <si>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</si>
  <si>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</si>
  <si>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</si>
  <si>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</si>
  <si>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</si>
  <si>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</si>
  <si>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</si>
  <si>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</si>
  <si>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</si>
  <si>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</si>
  <si>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</si>
  <si>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</si>
  <si>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</si>
  <si>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</si>
  <si>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</si>
  <si>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</si>
  <si>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</si>
  <si>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</si>
  <si>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</si>
  <si>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</si>
  <si>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</si>
  <si>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</si>
  <si>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</si>
  <si>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</si>
  <si>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</si>
  <si>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</si>
  <si>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</si>
  <si>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</si>
  <si>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</si>
  <si>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</si>
  <si>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</si>
  <si>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</si>
  <si>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</si>
  <si>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</si>
  <si>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</si>
  <si>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</si>
  <si>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</si>
  <si>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</si>
  <si>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</si>
  <si>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</si>
  <si>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</si>
  <si>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</si>
  <si>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</si>
  <si>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</si>
  <si>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</si>
  <si>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</si>
  <si>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</si>
  <si>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</si>
  <si>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</si>
  <si>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</si>
  <si>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</si>
  <si>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</si>
  <si>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</si>
  <si>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</si>
  <si>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</si>
  <si>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</si>
  <si>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</si>
  <si>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</si>
  <si>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</si>
  <si>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</si>
  <si>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</si>
  <si>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</si>
  <si>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</si>
  <si>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</si>
  <si>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</si>
  <si>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</si>
  <si>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</si>
  <si>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</si>
  <si>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</si>
  <si>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</si>
  <si>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</si>
  <si>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</si>
  <si>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</si>
  <si>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自　　平成28年　4月　1日</t>
    <rPh sb="0" eb="1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3"/>
  </si>
  <si>
    <t>至　　平成29年　3月31日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</si>
  <si>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自　平成28年　4月　1日</t>
    <rPh sb="0" eb="1">
      <t>ジ</t>
    </rPh>
    <phoneticPr fontId="3"/>
  </si>
  <si>
    <t>至　平成29年　3月31日</t>
    <phoneticPr fontId="3"/>
  </si>
  <si>
    <t>自　　平成28年　4月　1日</t>
    <rPh sb="0" eb="1">
      <t>ジ</t>
    </rPh>
    <phoneticPr fontId="3"/>
  </si>
  <si>
    <t>至　　平成29年　3月31日</t>
    <rPh sb="0" eb="1">
      <t>イタ</t>
    </rPh>
    <rPh sb="3" eb="5">
      <t>ヘイセイ</t>
    </rPh>
    <rPh sb="7" eb="8">
      <t>ネン</t>
    </rPh>
    <rPh sb="10" eb="11">
      <t>ガツ</t>
    </rPh>
    <rPh sb="13" eb="14">
      <t>ニチ</t>
    </rPh>
    <phoneticPr fontId="3"/>
  </si>
  <si>
    <t>（平成29年3月31日現在）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</si>
  <si>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（単位：千円）</t>
    <rPh sb="1" eb="3">
      <t>タンイ</t>
    </rPh>
    <rPh sb="4" eb="6">
      <t>センエン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</si>
  <si>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</si>
  <si>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(単位：千円）</t>
    <rPh sb="4" eb="5">
      <t>セン</t>
    </rPh>
    <rPh sb="5" eb="6">
      <t>エン</t>
    </rPh>
    <phoneticPr fontId="3"/>
  </si>
  <si>
    <t>一般会計等貸借対照表</t>
    <rPh sb="5" eb="7">
      <t>タイシャク</t>
    </rPh>
    <rPh sb="7" eb="10">
      <t>タイショウヒョウ</t>
    </rPh>
    <phoneticPr fontId="3"/>
  </si>
  <si>
    <t>一般会計等行政コスト計算書</t>
    <rPh sb="5" eb="7">
      <t>ギョウセイ</t>
    </rPh>
    <rPh sb="10" eb="13">
      <t>ケイサンショ</t>
    </rPh>
    <phoneticPr fontId="3"/>
  </si>
  <si>
    <t>一般会計等純資産変動計算書</t>
    <rPh sb="5" eb="8">
      <t>ジュンシサン</t>
    </rPh>
    <rPh sb="8" eb="10">
      <t>ヘンドウ</t>
    </rPh>
    <rPh sb="10" eb="13">
      <t>ケイサンショ</t>
    </rPh>
    <phoneticPr fontId="3"/>
  </si>
  <si>
    <t>一般会計等資金収支計算書</t>
    <rPh sb="5" eb="7">
      <t>シキン</t>
    </rPh>
    <rPh sb="7" eb="9">
      <t>シュウシ</t>
    </rPh>
    <rPh sb="9" eb="12">
      <t>ケイサンショ</t>
    </rPh>
    <phoneticPr fontId="3"/>
  </si>
  <si>
    <t>-</t>
    <phoneticPr fontId="3"/>
  </si>
  <si>
    <t>-</t>
    <phoneticPr fontId="3"/>
  </si>
  <si>
    <t>茅ヶ崎市【様式第４号】</t>
    <rPh sb="0" eb="3">
      <t>チガサキ</t>
    </rPh>
    <rPh sb="3" eb="4">
      <t>シ</t>
    </rPh>
    <rPh sb="5" eb="7">
      <t>ヨウシキ</t>
    </rPh>
    <rPh sb="7" eb="8">
      <t>ダイ</t>
    </rPh>
    <rPh sb="9" eb="10">
      <t>ゴウ</t>
    </rPh>
    <phoneticPr fontId="3"/>
  </si>
  <si>
    <t>茅ヶ崎市【様式第３号】</t>
    <rPh sb="5" eb="7">
      <t>ヨウシキ</t>
    </rPh>
    <rPh sb="7" eb="8">
      <t>ダイ</t>
    </rPh>
    <rPh sb="9" eb="10">
      <t>ゴウ</t>
    </rPh>
    <phoneticPr fontId="3"/>
  </si>
  <si>
    <t>茅ヶ崎市【様式第２号】</t>
    <rPh sb="5" eb="7">
      <t>ヨウシキ</t>
    </rPh>
    <rPh sb="7" eb="8">
      <t>ダイ</t>
    </rPh>
    <rPh sb="9" eb="10">
      <t>ゴウ</t>
    </rPh>
    <phoneticPr fontId="3"/>
  </si>
  <si>
    <t>茅ヶ崎市【様式第１号】</t>
    <rPh sb="5" eb="7">
      <t>ヨウシキ</t>
    </rPh>
    <rPh sb="7" eb="8">
      <t>ダイ</t>
    </rPh>
    <rPh sb="9" eb="10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</si>
</sst>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;&quot;△ &quot;#,##0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44">
      <alignment horizontal="center" vertical="center"/>
    </xf>
  </cellStyleXfs>
  <cellXfs count="29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9" fillId="0" borderId="24" xfId="1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1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38" fontId="22" fillId="0" borderId="5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26" fillId="0" borderId="0" xfId="1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2" fillId="0" borderId="5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38" fontId="22" fillId="0" borderId="13" xfId="1" applyFont="1" applyFill="1" applyBorder="1" applyAlignment="1">
      <alignment vertical="center"/>
    </xf>
    <xf numFmtId="0" fontId="22" fillId="0" borderId="14" xfId="3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38" fontId="22" fillId="0" borderId="8" xfId="1" applyFont="1" applyFill="1" applyBorder="1" applyAlignment="1">
      <alignment vertical="center"/>
    </xf>
    <xf numFmtId="0" fontId="25" fillId="0" borderId="9" xfId="3" applyFont="1" applyFill="1" applyBorder="1" applyAlignment="1">
      <alignment vertical="center"/>
    </xf>
    <xf numFmtId="0" fontId="22" fillId="0" borderId="9" xfId="3" applyFont="1" applyFill="1" applyBorder="1" applyAlignment="1">
      <alignment vertical="center"/>
    </xf>
    <xf numFmtId="0" fontId="22" fillId="0" borderId="9" xfId="3" applyFont="1" applyFill="1" applyBorder="1" applyAlignment="1">
      <alignment horizontal="left" vertical="center"/>
    </xf>
    <xf numFmtId="0" fontId="22" fillId="0" borderId="9" xfId="0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26" fillId="0" borderId="14" xfId="3" applyFont="1" applyFill="1" applyBorder="1" applyAlignment="1">
      <alignment horizontal="left" vertical="center"/>
    </xf>
    <xf numFmtId="0" fontId="26" fillId="0" borderId="14" xfId="0" applyFont="1" applyFill="1" applyBorder="1" applyAlignment="1">
      <alignment vertical="center"/>
    </xf>
    <xf numFmtId="38" fontId="22" fillId="0" borderId="38" xfId="1" applyFont="1" applyFill="1" applyBorder="1" applyAlignment="1">
      <alignment vertical="center"/>
    </xf>
    <xf numFmtId="0" fontId="25" fillId="0" borderId="39" xfId="3" applyFont="1" applyFill="1" applyBorder="1" applyAlignment="1">
      <alignment vertical="center"/>
    </xf>
    <xf numFmtId="0" fontId="26" fillId="0" borderId="39" xfId="3" applyFont="1" applyFill="1" applyBorder="1" applyAlignment="1">
      <alignment vertical="center"/>
    </xf>
    <xf numFmtId="0" fontId="26" fillId="0" borderId="39" xfId="3" applyFont="1" applyFill="1" applyBorder="1" applyAlignment="1">
      <alignment horizontal="left" vertical="center"/>
    </xf>
    <xf numFmtId="0" fontId="27" fillId="0" borderId="39" xfId="3" applyFont="1" applyFill="1" applyBorder="1" applyAlignment="1">
      <alignment horizontal="left" vertical="center"/>
    </xf>
    <xf numFmtId="0" fontId="26" fillId="0" borderId="39" xfId="0" applyFont="1" applyFill="1" applyBorder="1" applyAlignment="1">
      <alignment vertical="center"/>
    </xf>
    <xf numFmtId="38" fontId="25" fillId="0" borderId="18" xfId="1" applyFont="1" applyFill="1" applyBorder="1" applyAlignment="1">
      <alignment vertical="center"/>
    </xf>
    <xf numFmtId="0" fontId="22" fillId="0" borderId="19" xfId="3" applyFont="1" applyFill="1" applyBorder="1" applyAlignment="1">
      <alignment vertical="center"/>
    </xf>
    <xf numFmtId="0" fontId="26" fillId="0" borderId="19" xfId="3" applyFont="1" applyFill="1" applyBorder="1" applyAlignment="1">
      <alignment vertical="center"/>
    </xf>
    <xf numFmtId="0" fontId="26" fillId="0" borderId="19" xfId="3" applyFont="1" applyFill="1" applyBorder="1" applyAlignment="1">
      <alignment horizontal="left" vertical="center"/>
    </xf>
    <xf numFmtId="0" fontId="26" fillId="0" borderId="19" xfId="0" applyFont="1" applyFill="1" applyBorder="1" applyAlignment="1">
      <alignment vertical="center"/>
    </xf>
    <xf numFmtId="0" fontId="28" fillId="0" borderId="0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2" fillId="2" borderId="24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4" fillId="2" borderId="2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24" fillId="2" borderId="45" xfId="0" applyFont="1" applyFill="1" applyBorder="1" applyAlignment="1">
      <alignment horizontal="center" vertical="center" wrapText="1"/>
    </xf>
    <xf numFmtId="38" fontId="25" fillId="0" borderId="30" xfId="1" applyFont="1" applyFill="1" applyBorder="1" applyAlignment="1">
      <alignment vertical="center"/>
    </xf>
    <xf numFmtId="38" fontId="22" fillId="0" borderId="31" xfId="1" applyFont="1" applyFill="1" applyBorder="1" applyAlignment="1">
      <alignment vertical="center"/>
    </xf>
    <xf numFmtId="38" fontId="26" fillId="0" borderId="31" xfId="1" applyFont="1" applyFill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8" fillId="0" borderId="24" xfId="0" applyFont="1" applyBorder="1" applyAlignment="1">
      <alignment vertical="top" wrapText="1"/>
    </xf>
    <xf numFmtId="0" fontId="28" fillId="0" borderId="24" xfId="0" applyFont="1" applyBorder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6" xfId="0" applyFont="1" applyFill="1" applyBorder="1" applyAlignment="1">
      <alignment horizontal="right" vertical="center"/>
    </xf>
    <xf numFmtId="0" fontId="0" fillId="2" borderId="17" xfId="0" applyFont="1" applyFill="1" applyBorder="1" applyAlignment="1">
      <alignment horizontal="right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9" fillId="0" borderId="7" xfId="0" applyNumberFormat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41" xfId="1" applyFont="1" applyBorder="1" applyAlignment="1">
      <alignment vertical="center"/>
    </xf>
    <xf numFmtId="38" fontId="2" fillId="0" borderId="29" xfId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30" fillId="0" borderId="46" xfId="1" applyFont="1" applyBorder="1">
      <alignment vertical="center"/>
    </xf>
    <xf numFmtId="38" fontId="6" fillId="2" borderId="7" xfId="1" applyFont="1" applyFill="1" applyBorder="1" applyAlignment="1">
      <alignment horizontal="right" vertical="center"/>
    </xf>
    <xf numFmtId="38" fontId="6" fillId="2" borderId="11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38" fontId="6" fillId="2" borderId="22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30" fillId="0" borderId="52" xfId="1" applyFont="1" applyBorder="1" applyAlignment="1">
      <alignment horizontal="right" vertical="center"/>
    </xf>
    <xf numFmtId="38" fontId="30" fillId="0" borderId="49" xfId="1" applyFont="1" applyBorder="1" applyAlignment="1">
      <alignment horizontal="right" vertical="center"/>
    </xf>
    <xf numFmtId="38" fontId="30" fillId="0" borderId="51" xfId="1" applyFont="1" applyBorder="1" applyAlignment="1">
      <alignment horizontal="right" vertical="center"/>
    </xf>
    <xf numFmtId="38" fontId="30" fillId="0" borderId="36" xfId="1" applyFont="1" applyFill="1" applyBorder="1" applyAlignment="1">
      <alignment horizontal="right" vertical="center"/>
    </xf>
    <xf numFmtId="38" fontId="30" fillId="0" borderId="36" xfId="0" applyNumberFormat="1" applyFont="1" applyFill="1" applyBorder="1" applyAlignment="1">
      <alignment horizontal="right" vertical="center"/>
    </xf>
    <xf numFmtId="38" fontId="30" fillId="0" borderId="6" xfId="1" applyFont="1" applyBorder="1" applyAlignment="1">
      <alignment horizontal="right" vertical="center"/>
    </xf>
    <xf numFmtId="0" fontId="30" fillId="0" borderId="48" xfId="0" applyFont="1" applyBorder="1" applyAlignment="1">
      <alignment horizontal="right" vertical="center"/>
    </xf>
    <xf numFmtId="0" fontId="30" fillId="0" borderId="6" xfId="0" applyFont="1" applyBorder="1" applyAlignment="1">
      <alignment horizontal="right" vertical="center"/>
    </xf>
    <xf numFmtId="3" fontId="30" fillId="0" borderId="0" xfId="0" applyNumberFormat="1" applyFont="1" applyBorder="1" applyAlignment="1">
      <alignment horizontal="right" vertical="center"/>
    </xf>
    <xf numFmtId="0" fontId="30" fillId="0" borderId="16" xfId="0" applyFont="1" applyBorder="1" applyAlignment="1">
      <alignment horizontal="right" vertical="center"/>
    </xf>
    <xf numFmtId="3" fontId="30" fillId="0" borderId="14" xfId="0" applyNumberFormat="1" applyFont="1" applyBorder="1" applyAlignment="1">
      <alignment horizontal="right" vertical="center"/>
    </xf>
    <xf numFmtId="0" fontId="30" fillId="0" borderId="50" xfId="0" applyFont="1" applyBorder="1" applyAlignment="1">
      <alignment horizontal="right" vertical="center"/>
    </xf>
    <xf numFmtId="0" fontId="30" fillId="0" borderId="33" xfId="0" applyFont="1" applyBorder="1" applyAlignment="1">
      <alignment horizontal="right" vertical="center"/>
    </xf>
    <xf numFmtId="0" fontId="30" fillId="0" borderId="53" xfId="0" applyFont="1" applyFill="1" applyBorder="1" applyAlignment="1">
      <alignment horizontal="right" vertical="center"/>
    </xf>
    <xf numFmtId="0" fontId="30" fillId="0" borderId="37" xfId="0" applyFont="1" applyFill="1" applyBorder="1" applyAlignment="1">
      <alignment vertical="center"/>
    </xf>
    <xf numFmtId="38" fontId="30" fillId="0" borderId="51" xfId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8" fontId="6" fillId="0" borderId="7" xfId="1" applyFont="1" applyFill="1" applyBorder="1" applyAlignment="1">
      <alignment horizontal="right" vertical="center"/>
    </xf>
    <xf numFmtId="38" fontId="30" fillId="0" borderId="49" xfId="1" applyFont="1" applyFill="1" applyBorder="1" applyAlignment="1">
      <alignment horizontal="right" vertical="center"/>
    </xf>
    <xf numFmtId="3" fontId="2" fillId="0" borderId="0" xfId="0" applyNumberFormat="1" applyFont="1">
      <alignment vertical="center"/>
    </xf>
    <xf numFmtId="38" fontId="30" fillId="0" borderId="45" xfId="0" applyNumberFormat="1" applyFont="1" applyFill="1" applyBorder="1" applyAlignment="1">
      <alignment vertical="center"/>
    </xf>
    <xf numFmtId="38" fontId="30" fillId="0" borderId="55" xfId="0" applyNumberFormat="1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horizontal="right" vertical="center"/>
    </xf>
    <xf numFmtId="177" fontId="29" fillId="0" borderId="11" xfId="0" applyNumberFormat="1" applyFont="1" applyBorder="1" applyAlignment="1">
      <alignment vertical="center"/>
    </xf>
    <xf numFmtId="177" fontId="29" fillId="0" borderId="4" xfId="0" applyNumberFormat="1" applyFont="1" applyBorder="1" applyAlignment="1">
      <alignment vertical="center"/>
    </xf>
    <xf numFmtId="177" fontId="30" fillId="0" borderId="0" xfId="1" applyNumberFormat="1" applyFont="1" applyBorder="1" applyAlignment="1">
      <alignment horizontal="right" vertical="center"/>
    </xf>
    <xf numFmtId="177" fontId="30" fillId="0" borderId="47" xfId="1" applyNumberFormat="1" applyFont="1" applyBorder="1">
      <alignment vertical="center"/>
    </xf>
    <xf numFmtId="177" fontId="30" fillId="0" borderId="49" xfId="1" applyNumberFormat="1" applyFont="1" applyBorder="1" applyAlignment="1">
      <alignment horizontal="right" vertical="center"/>
    </xf>
    <xf numFmtId="177" fontId="30" fillId="0" borderId="58" xfId="0" applyNumberFormat="1" applyFont="1" applyFill="1" applyBorder="1" applyAlignment="1">
      <alignment horizontal="right" vertical="center"/>
    </xf>
    <xf numFmtId="177" fontId="30" fillId="0" borderId="49" xfId="1" applyNumberFormat="1" applyFont="1" applyFill="1" applyBorder="1" applyAlignment="1">
      <alignment horizontal="right" vertical="center"/>
    </xf>
    <xf numFmtId="177" fontId="30" fillId="0" borderId="36" xfId="1" applyNumberFormat="1" applyFont="1" applyFill="1" applyBorder="1" applyAlignment="1">
      <alignment horizontal="right" vertical="center"/>
    </xf>
    <xf numFmtId="177" fontId="30" fillId="0" borderId="54" xfId="1" applyNumberFormat="1" applyFont="1" applyFill="1" applyBorder="1" applyAlignment="1">
      <alignment vertical="center"/>
    </xf>
    <xf numFmtId="177" fontId="30" fillId="0" borderId="56" xfId="1" applyNumberFormat="1" applyFont="1" applyFill="1" applyBorder="1" applyAlignment="1">
      <alignment vertical="center"/>
    </xf>
    <xf numFmtId="177" fontId="2" fillId="0" borderId="17" xfId="0" applyNumberFormat="1" applyFont="1" applyBorder="1" applyAlignment="1">
      <alignment vertical="center"/>
    </xf>
    <xf numFmtId="177" fontId="2" fillId="0" borderId="17" xfId="1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38" fontId="2" fillId="0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23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3" fontId="29" fillId="0" borderId="27" xfId="0" applyNumberFormat="1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" fontId="30" fillId="0" borderId="10" xfId="0" applyNumberFormat="1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2" borderId="25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38" fontId="30" fillId="0" borderId="32" xfId="1" applyFont="1" applyBorder="1" applyAlignment="1">
      <alignment horizontal="right" vertical="center"/>
    </xf>
    <xf numFmtId="38" fontId="30" fillId="0" borderId="57" xfId="1" applyFont="1" applyBorder="1" applyAlignment="1">
      <alignment horizontal="right" vertical="center"/>
    </xf>
    <xf numFmtId="38" fontId="30" fillId="0" borderId="6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38" fontId="30" fillId="0" borderId="16" xfId="1" applyFont="1" applyFill="1" applyBorder="1" applyAlignment="1">
      <alignment vertical="center"/>
    </xf>
    <xf numFmtId="38" fontId="30" fillId="0" borderId="14" xfId="1" applyFont="1" applyFill="1" applyBorder="1" applyAlignment="1">
      <alignment vertical="center"/>
    </xf>
    <xf numFmtId="3" fontId="30" fillId="0" borderId="40" xfId="0" applyNumberFormat="1" applyFont="1" applyFill="1" applyBorder="1" applyAlignment="1">
      <alignment vertical="center"/>
    </xf>
    <xf numFmtId="0" fontId="30" fillId="0" borderId="42" xfId="0" applyFont="1" applyFill="1" applyBorder="1" applyAlignment="1">
      <alignment vertical="center"/>
    </xf>
    <xf numFmtId="38" fontId="30" fillId="0" borderId="3" xfId="0" applyNumberFormat="1" applyFont="1" applyFill="1" applyBorder="1" applyAlignment="1">
      <alignment horizontal="right" vertical="center"/>
    </xf>
    <xf numFmtId="0" fontId="30" fillId="0" borderId="23" xfId="0" applyFont="1" applyFill="1" applyBorder="1" applyAlignment="1">
      <alignment horizontal="right" vertical="center"/>
    </xf>
    <xf numFmtId="0" fontId="30" fillId="0" borderId="34" xfId="0" applyFont="1" applyFill="1" applyBorder="1" applyAlignment="1">
      <alignment horizontal="right" vertical="center"/>
    </xf>
    <xf numFmtId="0" fontId="30" fillId="0" borderId="35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4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2"/>
  <sheetViews>
    <sheetView showGridLines="0" tabSelected="1" view="pageBreakPreview" topLeftCell="C1" zoomScale="80" zoomScaleNormal="100" zoomScaleSheetLayoutView="80" workbookViewId="0">
      <selection activeCell="B2" sqref="B2:AB2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8.625" style="1" customWidth="1"/>
    <col min="14" max="14" width="4.125" style="1" customWidth="1"/>
    <col min="15" max="15" width="14.125" style="1" customWidth="1"/>
    <col min="16" max="17" width="2.125" style="1" customWidth="1"/>
    <col min="18" max="26" width="3.25" style="1" customWidth="1"/>
    <col min="27" max="27" width="4" style="1" customWidth="1"/>
    <col min="28" max="28" width="14.25" style="1" customWidth="1"/>
    <col min="29" max="29" width="0.625" style="1" customWidth="1"/>
    <col min="30" max="30" width="0.75" style="1" customWidth="1"/>
    <col min="31" max="31" width="9" style="1"/>
    <col min="32" max="32" width="10.25" style="1" bestFit="1" customWidth="1"/>
    <col min="33" max="16384" width="9" style="1"/>
  </cols>
  <sheetData>
    <row r="1" spans="1:30" ht="18" customHeight="1">
      <c r="B1" s="231" t="s">
        <v>179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</row>
    <row r="2" spans="1:30" ht="24">
      <c r="A2" s="2"/>
      <c r="B2" s="232" t="s">
        <v>170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D2" s="2"/>
    </row>
    <row r="3" spans="1:30" ht="17.25" customHeight="1">
      <c r="B3" s="233" t="s">
        <v>166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</row>
    <row r="4" spans="1:30" s="3" customFormat="1" ht="14.25" thickBot="1">
      <c r="B4" s="4"/>
      <c r="AB4" s="5" t="s">
        <v>167</v>
      </c>
    </row>
    <row r="5" spans="1:30" s="6" customFormat="1" ht="14.25" customHeight="1" thickBot="1">
      <c r="B5" s="234" t="s">
        <v>0</v>
      </c>
      <c r="C5" s="235"/>
      <c r="D5" s="235"/>
      <c r="E5" s="235"/>
      <c r="F5" s="235"/>
      <c r="G5" s="235"/>
      <c r="H5" s="235"/>
      <c r="I5" s="236"/>
      <c r="J5" s="236"/>
      <c r="K5" s="236"/>
      <c r="L5" s="236"/>
      <c r="M5" s="236"/>
      <c r="N5" s="237" t="s">
        <v>1</v>
      </c>
      <c r="O5" s="238"/>
      <c r="P5" s="235" t="s">
        <v>0</v>
      </c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7" t="s">
        <v>1</v>
      </c>
      <c r="AB5" s="238"/>
    </row>
    <row r="6" spans="1:30" s="7" customFormat="1" ht="14.65" customHeight="1">
      <c r="B6" s="8" t="s">
        <v>2</v>
      </c>
      <c r="C6" s="9"/>
      <c r="D6" s="10"/>
      <c r="E6" s="11"/>
      <c r="F6" s="11"/>
      <c r="G6" s="11"/>
      <c r="H6" s="11"/>
      <c r="I6" s="9"/>
      <c r="J6" s="9"/>
      <c r="K6" s="9"/>
      <c r="L6" s="9"/>
      <c r="M6" s="9"/>
      <c r="N6" s="153"/>
      <c r="O6" s="154"/>
      <c r="P6" s="12" t="s">
        <v>3</v>
      </c>
      <c r="Q6" s="12"/>
      <c r="R6" s="12"/>
      <c r="S6" s="12"/>
      <c r="T6" s="12"/>
      <c r="U6" s="12"/>
      <c r="V6" s="13"/>
      <c r="W6" s="14"/>
      <c r="X6" s="14"/>
      <c r="Y6" s="14"/>
      <c r="Z6" s="14"/>
      <c r="AA6" s="153"/>
      <c r="AB6" s="154"/>
    </row>
    <row r="7" spans="1:30" s="7" customFormat="1" ht="14.25">
      <c r="B7" s="15"/>
      <c r="C7" s="10" t="s">
        <v>4</v>
      </c>
      <c r="D7" s="10"/>
      <c r="E7" s="10"/>
      <c r="F7" s="10"/>
      <c r="G7" s="10"/>
      <c r="H7" s="10"/>
      <c r="I7" s="9"/>
      <c r="J7" s="9"/>
      <c r="K7" s="9"/>
      <c r="L7" s="9"/>
      <c r="M7" s="9"/>
      <c r="N7" s="153"/>
      <c r="O7" s="194">
        <v>199093359.167</v>
      </c>
      <c r="P7" s="12"/>
      <c r="Q7" s="10" t="s">
        <v>5</v>
      </c>
      <c r="R7" s="10"/>
      <c r="S7" s="10"/>
      <c r="T7" s="10"/>
      <c r="U7" s="10"/>
      <c r="V7" s="9"/>
      <c r="W7" s="9"/>
      <c r="X7" s="9"/>
      <c r="Y7" s="9"/>
      <c r="Z7" s="9"/>
      <c r="AA7" s="153"/>
      <c r="AB7" s="171">
        <v>60087284</v>
      </c>
    </row>
    <row r="8" spans="1:30" s="7" customFormat="1" ht="14.65" customHeight="1">
      <c r="B8" s="15"/>
      <c r="C8" s="10"/>
      <c r="D8" s="10" t="s">
        <v>6</v>
      </c>
      <c r="E8" s="10"/>
      <c r="F8" s="10"/>
      <c r="G8" s="10"/>
      <c r="H8" s="10"/>
      <c r="I8" s="9"/>
      <c r="J8" s="9"/>
      <c r="K8" s="9"/>
      <c r="L8" s="9"/>
      <c r="M8" s="9"/>
      <c r="N8" s="153"/>
      <c r="O8" s="194">
        <v>190791564.167</v>
      </c>
      <c r="P8" s="12"/>
      <c r="Q8" s="10"/>
      <c r="R8" s="10" t="s">
        <v>7</v>
      </c>
      <c r="S8" s="10"/>
      <c r="T8" s="10"/>
      <c r="U8" s="10"/>
      <c r="V8" s="9"/>
      <c r="W8" s="9"/>
      <c r="X8" s="9"/>
      <c r="Y8" s="9"/>
      <c r="Z8" s="9"/>
      <c r="AA8" s="153"/>
      <c r="AB8" s="171">
        <v>50419805</v>
      </c>
    </row>
    <row r="9" spans="1:30" s="7" customFormat="1" ht="14.65" customHeight="1">
      <c r="B9" s="15"/>
      <c r="C9" s="10"/>
      <c r="D9" s="10"/>
      <c r="E9" s="10" t="s">
        <v>8</v>
      </c>
      <c r="F9" s="10"/>
      <c r="G9" s="10"/>
      <c r="H9" s="10"/>
      <c r="I9" s="9"/>
      <c r="J9" s="9"/>
      <c r="K9" s="9"/>
      <c r="L9" s="9"/>
      <c r="M9" s="9"/>
      <c r="N9" s="153"/>
      <c r="O9" s="194">
        <v>141892177.757</v>
      </c>
      <c r="P9" s="12"/>
      <c r="Q9" s="10"/>
      <c r="R9" s="16" t="s">
        <v>9</v>
      </c>
      <c r="S9" s="10"/>
      <c r="T9" s="10"/>
      <c r="U9" s="10"/>
      <c r="V9" s="9"/>
      <c r="W9" s="9"/>
      <c r="X9" s="9"/>
      <c r="Y9" s="9"/>
      <c r="Z9" s="9"/>
      <c r="AA9" s="153"/>
      <c r="AB9" s="171" t="s">
        <v>175</v>
      </c>
    </row>
    <row r="10" spans="1:30" s="7" customFormat="1" ht="14.65" customHeight="1">
      <c r="B10" s="15"/>
      <c r="C10" s="10"/>
      <c r="D10" s="10"/>
      <c r="E10" s="10"/>
      <c r="F10" s="10" t="s">
        <v>10</v>
      </c>
      <c r="G10" s="10"/>
      <c r="H10" s="10"/>
      <c r="I10" s="9"/>
      <c r="J10" s="9"/>
      <c r="K10" s="9"/>
      <c r="L10" s="9"/>
      <c r="M10" s="9"/>
      <c r="N10" s="153"/>
      <c r="O10" s="194">
        <v>100937777</v>
      </c>
      <c r="P10" s="12"/>
      <c r="Q10" s="10"/>
      <c r="R10" s="10" t="s">
        <v>11</v>
      </c>
      <c r="S10" s="10"/>
      <c r="T10" s="10"/>
      <c r="U10" s="10"/>
      <c r="V10" s="9"/>
      <c r="W10" s="9"/>
      <c r="X10" s="9"/>
      <c r="Y10" s="9"/>
      <c r="Z10" s="9"/>
      <c r="AA10" s="153"/>
      <c r="AB10" s="171">
        <v>9667479</v>
      </c>
    </row>
    <row r="11" spans="1:30" s="7" customFormat="1" ht="14.65" customHeight="1">
      <c r="B11" s="15"/>
      <c r="C11" s="10"/>
      <c r="D11" s="10"/>
      <c r="E11" s="10"/>
      <c r="F11" s="10" t="s">
        <v>12</v>
      </c>
      <c r="G11" s="10"/>
      <c r="H11" s="10"/>
      <c r="I11" s="9"/>
      <c r="J11" s="9"/>
      <c r="K11" s="9"/>
      <c r="L11" s="9"/>
      <c r="M11" s="9"/>
      <c r="N11" s="153"/>
      <c r="O11" s="194" t="s">
        <v>174</v>
      </c>
      <c r="P11" s="12"/>
      <c r="Q11" s="10"/>
      <c r="R11" s="10" t="s">
        <v>13</v>
      </c>
      <c r="S11" s="10"/>
      <c r="T11" s="10"/>
      <c r="U11" s="10"/>
      <c r="V11" s="9"/>
      <c r="W11" s="9"/>
      <c r="X11" s="9"/>
      <c r="Y11" s="9"/>
      <c r="Z11" s="9"/>
      <c r="AA11" s="153"/>
      <c r="AB11" s="171" t="s">
        <v>175</v>
      </c>
    </row>
    <row r="12" spans="1:30" s="7" customFormat="1" ht="14.65" customHeight="1">
      <c r="B12" s="15"/>
      <c r="C12" s="10"/>
      <c r="D12" s="10"/>
      <c r="E12" s="10"/>
      <c r="F12" s="10" t="s">
        <v>14</v>
      </c>
      <c r="G12" s="10"/>
      <c r="H12" s="10"/>
      <c r="I12" s="9"/>
      <c r="J12" s="9"/>
      <c r="K12" s="9"/>
      <c r="L12" s="9"/>
      <c r="M12" s="9"/>
      <c r="N12" s="153"/>
      <c r="O12" s="194">
        <v>97641847</v>
      </c>
      <c r="P12" s="12"/>
      <c r="Q12" s="12"/>
      <c r="R12" s="10" t="s">
        <v>15</v>
      </c>
      <c r="S12" s="10"/>
      <c r="T12" s="10"/>
      <c r="U12" s="10"/>
      <c r="V12" s="9"/>
      <c r="W12" s="9"/>
      <c r="X12" s="9"/>
      <c r="Y12" s="9"/>
      <c r="Z12" s="9"/>
      <c r="AA12" s="153"/>
      <c r="AB12" s="171" t="s">
        <v>175</v>
      </c>
    </row>
    <row r="13" spans="1:30" s="7" customFormat="1" ht="14.65" customHeight="1">
      <c r="B13" s="15"/>
      <c r="C13" s="10"/>
      <c r="D13" s="10"/>
      <c r="E13" s="10"/>
      <c r="F13" s="10" t="s">
        <v>16</v>
      </c>
      <c r="G13" s="10"/>
      <c r="H13" s="10"/>
      <c r="I13" s="9"/>
      <c r="J13" s="9"/>
      <c r="K13" s="9"/>
      <c r="L13" s="9"/>
      <c r="M13" s="9"/>
      <c r="N13" s="153"/>
      <c r="O13" s="199">
        <v>-59290421.398000002</v>
      </c>
      <c r="P13" s="12"/>
      <c r="Q13" s="10" t="s">
        <v>148</v>
      </c>
      <c r="R13" s="10"/>
      <c r="S13" s="10"/>
      <c r="T13" s="10"/>
      <c r="U13" s="10"/>
      <c r="V13" s="9"/>
      <c r="W13" s="9"/>
      <c r="X13" s="9"/>
      <c r="Y13" s="9"/>
      <c r="Z13" s="9"/>
      <c r="AA13" s="153"/>
      <c r="AB13" s="171">
        <v>4899354</v>
      </c>
    </row>
    <row r="14" spans="1:30" s="7" customFormat="1" ht="14.65" customHeight="1">
      <c r="B14" s="15"/>
      <c r="C14" s="10"/>
      <c r="D14" s="10"/>
      <c r="E14" s="10"/>
      <c r="F14" s="10" t="s">
        <v>17</v>
      </c>
      <c r="G14" s="10"/>
      <c r="H14" s="10"/>
      <c r="I14" s="9"/>
      <c r="J14" s="9"/>
      <c r="K14" s="9"/>
      <c r="L14" s="9"/>
      <c r="M14" s="9"/>
      <c r="N14" s="153"/>
      <c r="O14" s="194">
        <v>5497077</v>
      </c>
      <c r="P14" s="12"/>
      <c r="Q14" s="12"/>
      <c r="R14" s="16" t="s">
        <v>18</v>
      </c>
      <c r="S14" s="10"/>
      <c r="T14" s="10"/>
      <c r="U14" s="10"/>
      <c r="V14" s="9"/>
      <c r="W14" s="9"/>
      <c r="X14" s="9"/>
      <c r="Y14" s="9"/>
      <c r="Z14" s="9"/>
      <c r="AA14" s="153"/>
      <c r="AB14" s="171">
        <v>3951856</v>
      </c>
    </row>
    <row r="15" spans="1:30" s="7" customFormat="1" ht="14.65" customHeight="1">
      <c r="B15" s="15"/>
      <c r="C15" s="10"/>
      <c r="D15" s="10"/>
      <c r="E15" s="10"/>
      <c r="F15" s="10" t="s">
        <v>19</v>
      </c>
      <c r="G15" s="10"/>
      <c r="H15" s="10"/>
      <c r="I15" s="9"/>
      <c r="J15" s="9"/>
      <c r="K15" s="9"/>
      <c r="L15" s="9"/>
      <c r="M15" s="9"/>
      <c r="N15" s="153"/>
      <c r="O15" s="199">
        <v>-4265551.8449999997</v>
      </c>
      <c r="P15" s="12"/>
      <c r="Q15" s="12"/>
      <c r="R15" s="16" t="s">
        <v>20</v>
      </c>
      <c r="S15" s="16"/>
      <c r="T15" s="16"/>
      <c r="U15" s="16"/>
      <c r="V15" s="17"/>
      <c r="W15" s="17"/>
      <c r="X15" s="17"/>
      <c r="Y15" s="17"/>
      <c r="Z15" s="17"/>
      <c r="AA15" s="153"/>
      <c r="AB15" s="171" t="s">
        <v>175</v>
      </c>
    </row>
    <row r="16" spans="1:30" s="7" customFormat="1" ht="14.65" customHeight="1">
      <c r="B16" s="15"/>
      <c r="C16" s="10"/>
      <c r="D16" s="10"/>
      <c r="E16" s="10"/>
      <c r="F16" s="10" t="s">
        <v>149</v>
      </c>
      <c r="G16" s="18"/>
      <c r="H16" s="18"/>
      <c r="I16" s="19"/>
      <c r="J16" s="19"/>
      <c r="K16" s="19"/>
      <c r="L16" s="19"/>
      <c r="M16" s="19"/>
      <c r="N16" s="153"/>
      <c r="O16" s="194">
        <v>1980</v>
      </c>
      <c r="P16" s="12"/>
      <c r="Q16" s="12"/>
      <c r="R16" s="16" t="s">
        <v>21</v>
      </c>
      <c r="S16" s="16"/>
      <c r="T16" s="16"/>
      <c r="U16" s="16"/>
      <c r="V16" s="17"/>
      <c r="W16" s="17"/>
      <c r="X16" s="17"/>
      <c r="Y16" s="17"/>
      <c r="Z16" s="17"/>
      <c r="AA16" s="153"/>
      <c r="AB16" s="171" t="s">
        <v>175</v>
      </c>
    </row>
    <row r="17" spans="2:28" s="7" customFormat="1" ht="14.65" customHeight="1">
      <c r="B17" s="15"/>
      <c r="C17" s="10"/>
      <c r="D17" s="10"/>
      <c r="E17" s="10"/>
      <c r="F17" s="10" t="s">
        <v>150</v>
      </c>
      <c r="G17" s="18"/>
      <c r="H17" s="18"/>
      <c r="I17" s="19"/>
      <c r="J17" s="19"/>
      <c r="K17" s="19"/>
      <c r="L17" s="19"/>
      <c r="M17" s="19"/>
      <c r="N17" s="153"/>
      <c r="O17" s="199">
        <v>-1188</v>
      </c>
      <c r="P17" s="20"/>
      <c r="Q17" s="12"/>
      <c r="R17" s="16" t="s">
        <v>22</v>
      </c>
      <c r="S17" s="16"/>
      <c r="T17" s="16"/>
      <c r="U17" s="16"/>
      <c r="V17" s="17"/>
      <c r="W17" s="17"/>
      <c r="X17" s="17"/>
      <c r="Y17" s="17"/>
      <c r="Z17" s="17"/>
      <c r="AA17" s="153"/>
      <c r="AB17" s="171" t="s">
        <v>175</v>
      </c>
    </row>
    <row r="18" spans="2:28" s="7" customFormat="1" ht="14.65" customHeight="1">
      <c r="B18" s="15"/>
      <c r="C18" s="10"/>
      <c r="D18" s="10"/>
      <c r="E18" s="10"/>
      <c r="F18" s="10" t="s">
        <v>23</v>
      </c>
      <c r="G18" s="18"/>
      <c r="H18" s="18"/>
      <c r="I18" s="19"/>
      <c r="J18" s="19"/>
      <c r="K18" s="19"/>
      <c r="L18" s="19"/>
      <c r="M18" s="19"/>
      <c r="N18" s="153"/>
      <c r="O18" s="194" t="s">
        <v>174</v>
      </c>
      <c r="P18" s="20"/>
      <c r="Q18" s="12"/>
      <c r="R18" s="16" t="s">
        <v>24</v>
      </c>
      <c r="S18" s="16"/>
      <c r="T18" s="16"/>
      <c r="U18" s="16"/>
      <c r="V18" s="17"/>
      <c r="W18" s="17"/>
      <c r="X18" s="17"/>
      <c r="Y18" s="17"/>
      <c r="Z18" s="17"/>
      <c r="AA18" s="153"/>
      <c r="AB18" s="171" t="s">
        <v>175</v>
      </c>
    </row>
    <row r="19" spans="2:28" s="7" customFormat="1" ht="14.65" customHeight="1">
      <c r="B19" s="15"/>
      <c r="C19" s="10"/>
      <c r="D19" s="10"/>
      <c r="E19" s="10"/>
      <c r="F19" s="10" t="s">
        <v>151</v>
      </c>
      <c r="G19" s="18"/>
      <c r="H19" s="18"/>
      <c r="I19" s="19"/>
      <c r="J19" s="19"/>
      <c r="K19" s="19"/>
      <c r="L19" s="19"/>
      <c r="M19" s="19"/>
      <c r="N19" s="153"/>
      <c r="O19" s="194" t="s">
        <v>174</v>
      </c>
      <c r="P19" s="12"/>
      <c r="Q19" s="12"/>
      <c r="R19" s="10" t="s">
        <v>25</v>
      </c>
      <c r="S19" s="10"/>
      <c r="T19" s="10"/>
      <c r="U19" s="10"/>
      <c r="V19" s="9"/>
      <c r="W19" s="9"/>
      <c r="X19" s="9"/>
      <c r="Y19" s="9"/>
      <c r="Z19" s="9"/>
      <c r="AA19" s="153"/>
      <c r="AB19" s="171">
        <v>756992</v>
      </c>
    </row>
    <row r="20" spans="2:28" s="7" customFormat="1" ht="14.65" customHeight="1">
      <c r="B20" s="15"/>
      <c r="C20" s="10"/>
      <c r="D20" s="10"/>
      <c r="E20" s="10"/>
      <c r="F20" s="10" t="s">
        <v>26</v>
      </c>
      <c r="G20" s="18"/>
      <c r="H20" s="18"/>
      <c r="I20" s="19"/>
      <c r="J20" s="19"/>
      <c r="K20" s="19"/>
      <c r="L20" s="19"/>
      <c r="M20" s="19"/>
      <c r="N20" s="153"/>
      <c r="O20" s="194" t="s">
        <v>174</v>
      </c>
      <c r="P20" s="12"/>
      <c r="Q20" s="12"/>
      <c r="R20" s="21" t="s">
        <v>152</v>
      </c>
      <c r="S20" s="12"/>
      <c r="T20" s="12"/>
      <c r="U20" s="12"/>
      <c r="V20" s="14"/>
      <c r="W20" s="14"/>
      <c r="X20" s="14"/>
      <c r="Y20" s="14"/>
      <c r="Z20" s="14"/>
      <c r="AA20" s="153"/>
      <c r="AB20" s="171">
        <v>190506</v>
      </c>
    </row>
    <row r="21" spans="2:28" s="7" customFormat="1" ht="14.65" customHeight="1">
      <c r="B21" s="15"/>
      <c r="C21" s="10"/>
      <c r="D21" s="10"/>
      <c r="E21" s="10"/>
      <c r="F21" s="10" t="s">
        <v>27</v>
      </c>
      <c r="G21" s="18"/>
      <c r="H21" s="18"/>
      <c r="I21" s="19"/>
      <c r="J21" s="19"/>
      <c r="K21" s="19"/>
      <c r="L21" s="19"/>
      <c r="M21" s="19"/>
      <c r="N21" s="153"/>
      <c r="O21" s="194" t="s">
        <v>174</v>
      </c>
      <c r="P21" s="12"/>
      <c r="Q21" s="12"/>
      <c r="R21" s="12" t="s">
        <v>15</v>
      </c>
      <c r="S21" s="12"/>
      <c r="T21" s="12"/>
      <c r="U21" s="12"/>
      <c r="V21" s="14"/>
      <c r="W21" s="14"/>
      <c r="X21" s="14"/>
      <c r="Y21" s="14"/>
      <c r="Z21" s="14"/>
      <c r="AA21" s="153"/>
      <c r="AB21" s="171" t="s">
        <v>175</v>
      </c>
    </row>
    <row r="22" spans="2:28" s="7" customFormat="1" ht="14.65" customHeight="1">
      <c r="B22" s="15"/>
      <c r="C22" s="10"/>
      <c r="D22" s="10"/>
      <c r="E22" s="10"/>
      <c r="F22" s="10" t="s">
        <v>153</v>
      </c>
      <c r="G22" s="10"/>
      <c r="H22" s="10"/>
      <c r="I22" s="9"/>
      <c r="J22" s="9"/>
      <c r="K22" s="9"/>
      <c r="L22" s="9"/>
      <c r="M22" s="9"/>
      <c r="N22" s="153"/>
      <c r="O22" s="194" t="s">
        <v>174</v>
      </c>
      <c r="P22" s="217" t="s">
        <v>28</v>
      </c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159"/>
      <c r="AB22" s="172">
        <v>64986638</v>
      </c>
    </row>
    <row r="23" spans="2:28" s="7" customFormat="1" ht="14.65" customHeight="1">
      <c r="B23" s="15"/>
      <c r="C23" s="10"/>
      <c r="D23" s="10"/>
      <c r="E23" s="10"/>
      <c r="F23" s="10" t="s">
        <v>29</v>
      </c>
      <c r="G23" s="10"/>
      <c r="H23" s="10"/>
      <c r="I23" s="9"/>
      <c r="J23" s="9"/>
      <c r="K23" s="9"/>
      <c r="L23" s="9"/>
      <c r="M23" s="9"/>
      <c r="N23" s="153"/>
      <c r="O23" s="194" t="s">
        <v>174</v>
      </c>
      <c r="P23" s="12" t="s">
        <v>30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153"/>
      <c r="AB23" s="154"/>
    </row>
    <row r="24" spans="2:28" s="7" customFormat="1" ht="14.65" customHeight="1">
      <c r="B24" s="15"/>
      <c r="C24" s="10"/>
      <c r="D24" s="10"/>
      <c r="E24" s="10"/>
      <c r="F24" s="10" t="s">
        <v>31</v>
      </c>
      <c r="G24" s="10"/>
      <c r="H24" s="10"/>
      <c r="I24" s="9"/>
      <c r="J24" s="9"/>
      <c r="K24" s="9"/>
      <c r="L24" s="9"/>
      <c r="M24" s="9"/>
      <c r="N24" s="153"/>
      <c r="O24" s="194">
        <v>1370658</v>
      </c>
      <c r="P24" s="12"/>
      <c r="Q24" s="16" t="s">
        <v>32</v>
      </c>
      <c r="R24" s="23"/>
      <c r="S24" s="23"/>
      <c r="T24" s="23"/>
      <c r="U24" s="23"/>
      <c r="V24" s="24"/>
      <c r="W24" s="24"/>
      <c r="X24" s="24"/>
      <c r="Y24" s="24"/>
      <c r="Z24" s="24"/>
      <c r="AA24" s="153"/>
      <c r="AB24" s="171">
        <v>190848199.167</v>
      </c>
    </row>
    <row r="25" spans="2:28" s="7" customFormat="1" ht="14.65" customHeight="1">
      <c r="B25" s="15"/>
      <c r="C25" s="10"/>
      <c r="D25" s="10"/>
      <c r="E25" s="10" t="s">
        <v>33</v>
      </c>
      <c r="F25" s="10"/>
      <c r="G25" s="10"/>
      <c r="H25" s="10"/>
      <c r="I25" s="9"/>
      <c r="J25" s="9"/>
      <c r="K25" s="9"/>
      <c r="L25" s="9"/>
      <c r="M25" s="9"/>
      <c r="N25" s="153"/>
      <c r="O25" s="194">
        <v>45752301.740999997</v>
      </c>
      <c r="P25" s="12"/>
      <c r="Q25" s="14" t="s">
        <v>34</v>
      </c>
      <c r="R25" s="23"/>
      <c r="S25" s="23"/>
      <c r="T25" s="23"/>
      <c r="U25" s="23"/>
      <c r="V25" s="24"/>
      <c r="W25" s="24"/>
      <c r="X25" s="24"/>
      <c r="Y25" s="24"/>
      <c r="Z25" s="24"/>
      <c r="AA25" s="153"/>
      <c r="AB25" s="199">
        <v>-49212612</v>
      </c>
    </row>
    <row r="26" spans="2:28" s="7" customFormat="1" ht="14.65" customHeight="1">
      <c r="B26" s="15"/>
      <c r="C26" s="10"/>
      <c r="D26" s="10"/>
      <c r="E26" s="10"/>
      <c r="F26" s="10" t="s">
        <v>35</v>
      </c>
      <c r="G26" s="10"/>
      <c r="H26" s="10"/>
      <c r="I26" s="9"/>
      <c r="J26" s="9"/>
      <c r="K26" s="9"/>
      <c r="L26" s="9"/>
      <c r="M26" s="9"/>
      <c r="N26" s="153"/>
      <c r="O26" s="194">
        <v>29201282</v>
      </c>
      <c r="P26" s="135"/>
      <c r="Q26" s="14"/>
      <c r="R26" s="14"/>
      <c r="S26" s="14"/>
      <c r="T26" s="14"/>
      <c r="U26" s="14"/>
      <c r="V26" s="14"/>
      <c r="W26" s="14"/>
      <c r="X26" s="14"/>
      <c r="Y26" s="14"/>
      <c r="Z26" s="136"/>
      <c r="AA26" s="153"/>
      <c r="AB26" s="199"/>
    </row>
    <row r="27" spans="2:28" s="7" customFormat="1" ht="14.65" customHeight="1">
      <c r="B27" s="15"/>
      <c r="C27" s="10"/>
      <c r="D27" s="10"/>
      <c r="E27" s="10"/>
      <c r="F27" s="10" t="s">
        <v>14</v>
      </c>
      <c r="G27" s="10"/>
      <c r="H27" s="10"/>
      <c r="I27" s="9"/>
      <c r="J27" s="9"/>
      <c r="K27" s="9"/>
      <c r="L27" s="9"/>
      <c r="M27" s="9"/>
      <c r="N27" s="153"/>
      <c r="O27" s="194">
        <v>300973.59999999998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153"/>
      <c r="AB27" s="154"/>
    </row>
    <row r="28" spans="2:28" s="7" customFormat="1" ht="14.65" customHeight="1">
      <c r="B28" s="15"/>
      <c r="C28" s="10"/>
      <c r="D28" s="10"/>
      <c r="E28" s="10"/>
      <c r="F28" s="10" t="s">
        <v>16</v>
      </c>
      <c r="G28" s="10"/>
      <c r="H28" s="10"/>
      <c r="I28" s="9"/>
      <c r="J28" s="9"/>
      <c r="K28" s="9"/>
      <c r="L28" s="9"/>
      <c r="M28" s="9"/>
      <c r="N28" s="153"/>
      <c r="O28" s="199">
        <v>-215582.652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153"/>
      <c r="AB28" s="154"/>
    </row>
    <row r="29" spans="2:28" s="7" customFormat="1" ht="14.65" customHeight="1">
      <c r="B29" s="15"/>
      <c r="C29" s="10"/>
      <c r="D29" s="10"/>
      <c r="E29" s="10"/>
      <c r="F29" s="10" t="s">
        <v>36</v>
      </c>
      <c r="G29" s="10"/>
      <c r="H29" s="10"/>
      <c r="I29" s="9"/>
      <c r="J29" s="9"/>
      <c r="K29" s="9"/>
      <c r="L29" s="9"/>
      <c r="M29" s="9"/>
      <c r="N29" s="153"/>
      <c r="O29" s="194">
        <v>60714002.027000003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153"/>
      <c r="AB29" s="154"/>
    </row>
    <row r="30" spans="2:28" s="7" customFormat="1" ht="14.65" customHeight="1">
      <c r="B30" s="15"/>
      <c r="C30" s="10"/>
      <c r="D30" s="10"/>
      <c r="E30" s="10"/>
      <c r="F30" s="10" t="s">
        <v>19</v>
      </c>
      <c r="G30" s="10"/>
      <c r="H30" s="10"/>
      <c r="I30" s="9"/>
      <c r="J30" s="9"/>
      <c r="K30" s="9"/>
      <c r="L30" s="9"/>
      <c r="M30" s="9"/>
      <c r="N30" s="153"/>
      <c r="O30" s="199">
        <v>-44377958.233999997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153"/>
      <c r="AB30" s="154"/>
    </row>
    <row r="31" spans="2:28" s="7" customFormat="1" ht="14.65" customHeight="1">
      <c r="B31" s="15"/>
      <c r="C31" s="10"/>
      <c r="D31" s="10"/>
      <c r="E31" s="10"/>
      <c r="F31" s="10" t="s">
        <v>37</v>
      </c>
      <c r="G31" s="10"/>
      <c r="H31" s="10"/>
      <c r="I31" s="9"/>
      <c r="J31" s="9"/>
      <c r="K31" s="9"/>
      <c r="L31" s="9"/>
      <c r="M31" s="9"/>
      <c r="N31" s="153"/>
      <c r="O31" s="194" t="s">
        <v>175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153"/>
      <c r="AB31" s="154"/>
    </row>
    <row r="32" spans="2:28" s="7" customFormat="1" ht="14.65" customHeight="1">
      <c r="B32" s="15"/>
      <c r="C32" s="10"/>
      <c r="D32" s="10"/>
      <c r="E32" s="10"/>
      <c r="F32" s="10" t="s">
        <v>29</v>
      </c>
      <c r="G32" s="10"/>
      <c r="H32" s="10"/>
      <c r="I32" s="9"/>
      <c r="J32" s="9"/>
      <c r="K32" s="9"/>
      <c r="L32" s="9"/>
      <c r="M32" s="9"/>
      <c r="N32" s="153"/>
      <c r="O32" s="194" t="s">
        <v>175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3"/>
      <c r="AB32" s="154"/>
    </row>
    <row r="33" spans="2:28" s="7" customFormat="1" ht="14.65" customHeight="1">
      <c r="B33" s="15"/>
      <c r="C33" s="10"/>
      <c r="D33" s="10"/>
      <c r="E33" s="10"/>
      <c r="F33" s="10" t="s">
        <v>31</v>
      </c>
      <c r="G33" s="10"/>
      <c r="H33" s="10"/>
      <c r="I33" s="9"/>
      <c r="J33" s="9"/>
      <c r="K33" s="9"/>
      <c r="L33" s="9"/>
      <c r="M33" s="9"/>
      <c r="N33" s="153"/>
      <c r="O33" s="194">
        <v>129585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153"/>
      <c r="AB33" s="154"/>
    </row>
    <row r="34" spans="2:28" s="7" customFormat="1" ht="14.65" customHeight="1">
      <c r="B34" s="15"/>
      <c r="C34" s="10"/>
      <c r="D34" s="10"/>
      <c r="E34" s="10" t="s">
        <v>38</v>
      </c>
      <c r="F34" s="26"/>
      <c r="G34" s="26"/>
      <c r="H34" s="26"/>
      <c r="I34" s="27"/>
      <c r="J34" s="27"/>
      <c r="K34" s="27"/>
      <c r="L34" s="27"/>
      <c r="M34" s="27"/>
      <c r="N34" s="153"/>
      <c r="O34" s="194">
        <v>6479838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153"/>
      <c r="AB34" s="154"/>
    </row>
    <row r="35" spans="2:28" s="7" customFormat="1" ht="14.65" customHeight="1">
      <c r="B35" s="15"/>
      <c r="C35" s="10"/>
      <c r="D35" s="10"/>
      <c r="E35" s="10" t="s">
        <v>39</v>
      </c>
      <c r="F35" s="26"/>
      <c r="G35" s="26"/>
      <c r="H35" s="26"/>
      <c r="I35" s="27"/>
      <c r="J35" s="27"/>
      <c r="K35" s="27"/>
      <c r="L35" s="27"/>
      <c r="M35" s="27"/>
      <c r="N35" s="153"/>
      <c r="O35" s="199">
        <v>-3332753.3310000002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153"/>
      <c r="AB35" s="154"/>
    </row>
    <row r="36" spans="2:28" s="7" customFormat="1" ht="14.65" customHeight="1">
      <c r="B36" s="15"/>
      <c r="C36" s="10"/>
      <c r="D36" s="10" t="s">
        <v>40</v>
      </c>
      <c r="E36" s="10"/>
      <c r="F36" s="26"/>
      <c r="G36" s="26"/>
      <c r="H36" s="26"/>
      <c r="I36" s="27"/>
      <c r="J36" s="27"/>
      <c r="K36" s="27"/>
      <c r="L36" s="27"/>
      <c r="M36" s="27"/>
      <c r="N36" s="153"/>
      <c r="O36" s="171">
        <v>56635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53"/>
      <c r="AB36" s="154"/>
    </row>
    <row r="37" spans="2:28" s="7" customFormat="1" ht="14.65" customHeight="1">
      <c r="B37" s="15"/>
      <c r="C37" s="10"/>
      <c r="D37" s="10"/>
      <c r="E37" s="10" t="s">
        <v>41</v>
      </c>
      <c r="F37" s="10"/>
      <c r="G37" s="10"/>
      <c r="H37" s="10"/>
      <c r="I37" s="9"/>
      <c r="J37" s="9"/>
      <c r="K37" s="9"/>
      <c r="L37" s="9"/>
      <c r="M37" s="9"/>
      <c r="N37" s="153"/>
      <c r="O37" s="171">
        <v>56635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153"/>
      <c r="AB37" s="154"/>
    </row>
    <row r="38" spans="2:28" s="7" customFormat="1" ht="14.65" customHeight="1">
      <c r="B38" s="15"/>
      <c r="C38" s="10"/>
      <c r="D38" s="10"/>
      <c r="E38" s="10" t="s">
        <v>154</v>
      </c>
      <c r="F38" s="10"/>
      <c r="G38" s="10"/>
      <c r="H38" s="10"/>
      <c r="I38" s="9"/>
      <c r="J38" s="9"/>
      <c r="K38" s="9"/>
      <c r="L38" s="9"/>
      <c r="M38" s="9"/>
      <c r="N38" s="153"/>
      <c r="O38" s="171" t="s">
        <v>175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153"/>
      <c r="AB38" s="154"/>
    </row>
    <row r="39" spans="2:28" s="7" customFormat="1" ht="14.65" customHeight="1">
      <c r="B39" s="15"/>
      <c r="C39" s="10"/>
      <c r="D39" s="10" t="s">
        <v>42</v>
      </c>
      <c r="E39" s="10"/>
      <c r="F39" s="10"/>
      <c r="G39" s="10"/>
      <c r="H39" s="10"/>
      <c r="I39" s="10"/>
      <c r="J39" s="9"/>
      <c r="K39" s="9"/>
      <c r="L39" s="9"/>
      <c r="M39" s="9"/>
      <c r="N39" s="153"/>
      <c r="O39" s="171">
        <v>8245160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153"/>
      <c r="AB39" s="154"/>
    </row>
    <row r="40" spans="2:28" s="7" customFormat="1" ht="14.65" customHeight="1">
      <c r="B40" s="15"/>
      <c r="C40" s="10"/>
      <c r="D40" s="10"/>
      <c r="E40" s="10" t="s">
        <v>43</v>
      </c>
      <c r="F40" s="10"/>
      <c r="G40" s="10"/>
      <c r="H40" s="10"/>
      <c r="I40" s="10"/>
      <c r="J40" s="9"/>
      <c r="K40" s="9"/>
      <c r="L40" s="9"/>
      <c r="M40" s="9"/>
      <c r="N40" s="153"/>
      <c r="O40" s="171">
        <v>6506042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153"/>
      <c r="AB40" s="154"/>
    </row>
    <row r="41" spans="2:28" s="7" customFormat="1" ht="14.65" customHeight="1">
      <c r="B41" s="15"/>
      <c r="C41" s="10"/>
      <c r="D41" s="10"/>
      <c r="E41" s="10"/>
      <c r="F41" s="16" t="s">
        <v>44</v>
      </c>
      <c r="G41" s="10"/>
      <c r="H41" s="10"/>
      <c r="I41" s="10"/>
      <c r="J41" s="9"/>
      <c r="K41" s="9"/>
      <c r="L41" s="9"/>
      <c r="M41" s="9"/>
      <c r="N41" s="153"/>
      <c r="O41" s="171">
        <v>79110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153"/>
      <c r="AB41" s="154"/>
    </row>
    <row r="42" spans="2:28" s="7" customFormat="1" ht="14.65" customHeight="1">
      <c r="B42" s="15"/>
      <c r="C42" s="10"/>
      <c r="D42" s="10"/>
      <c r="E42" s="10"/>
      <c r="F42" s="16" t="s">
        <v>45</v>
      </c>
      <c r="G42" s="10"/>
      <c r="H42" s="10"/>
      <c r="I42" s="10"/>
      <c r="J42" s="9"/>
      <c r="K42" s="9"/>
      <c r="L42" s="9"/>
      <c r="M42" s="9"/>
      <c r="N42" s="153"/>
      <c r="O42" s="171">
        <v>6426932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153"/>
      <c r="AB42" s="154"/>
    </row>
    <row r="43" spans="2:28" s="7" customFormat="1" ht="14.65" customHeight="1">
      <c r="B43" s="15"/>
      <c r="C43" s="10"/>
      <c r="D43" s="10"/>
      <c r="E43" s="10"/>
      <c r="F43" s="16" t="s">
        <v>15</v>
      </c>
      <c r="G43" s="10"/>
      <c r="H43" s="10"/>
      <c r="I43" s="10"/>
      <c r="J43" s="9"/>
      <c r="K43" s="9"/>
      <c r="L43" s="9"/>
      <c r="M43" s="9"/>
      <c r="N43" s="153"/>
      <c r="O43" s="171" t="s">
        <v>175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153"/>
      <c r="AB43" s="154"/>
    </row>
    <row r="44" spans="2:28" s="7" customFormat="1" ht="14.65" customHeight="1">
      <c r="B44" s="15"/>
      <c r="C44" s="10"/>
      <c r="D44" s="10"/>
      <c r="E44" s="10" t="s">
        <v>155</v>
      </c>
      <c r="F44" s="10"/>
      <c r="G44" s="10"/>
      <c r="H44" s="10"/>
      <c r="I44" s="9"/>
      <c r="J44" s="9"/>
      <c r="K44" s="9"/>
      <c r="L44" s="9"/>
      <c r="M44" s="9"/>
      <c r="N44" s="153"/>
      <c r="O44" s="171" t="s">
        <v>175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153"/>
      <c r="AB44" s="154"/>
    </row>
    <row r="45" spans="2:28" s="7" customFormat="1" ht="14.65" customHeight="1">
      <c r="B45" s="15"/>
      <c r="C45" s="10"/>
      <c r="D45" s="10"/>
      <c r="E45" s="10" t="s">
        <v>46</v>
      </c>
      <c r="F45" s="10"/>
      <c r="G45" s="10"/>
      <c r="H45" s="10"/>
      <c r="I45" s="9"/>
      <c r="J45" s="9"/>
      <c r="K45" s="9"/>
      <c r="L45" s="9"/>
      <c r="M45" s="9"/>
      <c r="N45" s="153"/>
      <c r="O45" s="171">
        <v>782264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153"/>
      <c r="AB45" s="154"/>
    </row>
    <row r="46" spans="2:28" s="7" customFormat="1" ht="14.65" customHeight="1">
      <c r="B46" s="15"/>
      <c r="C46" s="10"/>
      <c r="D46" s="10"/>
      <c r="E46" s="10" t="s">
        <v>47</v>
      </c>
      <c r="F46" s="10"/>
      <c r="G46" s="10"/>
      <c r="H46" s="10"/>
      <c r="I46" s="9"/>
      <c r="J46" s="9"/>
      <c r="K46" s="9"/>
      <c r="L46" s="9"/>
      <c r="M46" s="9"/>
      <c r="N46" s="153"/>
      <c r="O46" s="171" t="s">
        <v>175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153"/>
      <c r="AB46" s="154"/>
    </row>
    <row r="47" spans="2:28" s="7" customFormat="1" ht="14.65" customHeight="1">
      <c r="B47" s="15"/>
      <c r="C47" s="10"/>
      <c r="D47" s="10"/>
      <c r="E47" s="10" t="s">
        <v>48</v>
      </c>
      <c r="F47" s="10"/>
      <c r="G47" s="10"/>
      <c r="H47" s="10"/>
      <c r="I47" s="9"/>
      <c r="J47" s="9"/>
      <c r="K47" s="9"/>
      <c r="L47" s="9"/>
      <c r="M47" s="9"/>
      <c r="N47" s="153"/>
      <c r="O47" s="171">
        <v>1174463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153"/>
      <c r="AB47" s="154"/>
    </row>
    <row r="48" spans="2:28" s="7" customFormat="1" ht="14.65" customHeight="1">
      <c r="B48" s="15"/>
      <c r="C48" s="10"/>
      <c r="D48" s="10"/>
      <c r="E48" s="10"/>
      <c r="F48" s="16" t="s">
        <v>49</v>
      </c>
      <c r="G48" s="10"/>
      <c r="H48" s="10"/>
      <c r="I48" s="9"/>
      <c r="J48" s="9"/>
      <c r="K48" s="9"/>
      <c r="L48" s="9"/>
      <c r="M48" s="9"/>
      <c r="N48" s="153"/>
      <c r="O48" s="171" t="s">
        <v>175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153"/>
      <c r="AB48" s="154"/>
    </row>
    <row r="49" spans="2:28" s="7" customFormat="1" ht="14.65" customHeight="1">
      <c r="B49" s="15"/>
      <c r="C49" s="9"/>
      <c r="D49" s="10"/>
      <c r="E49" s="10"/>
      <c r="F49" s="10" t="s">
        <v>37</v>
      </c>
      <c r="G49" s="10"/>
      <c r="H49" s="10"/>
      <c r="I49" s="9"/>
      <c r="J49" s="9"/>
      <c r="K49" s="9"/>
      <c r="L49" s="9"/>
      <c r="M49" s="9"/>
      <c r="N49" s="153"/>
      <c r="O49" s="171">
        <v>1174463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153"/>
      <c r="AB49" s="154"/>
    </row>
    <row r="50" spans="2:28" s="7" customFormat="1" ht="14.65" customHeight="1">
      <c r="B50" s="15"/>
      <c r="C50" s="9"/>
      <c r="D50" s="10"/>
      <c r="E50" s="10" t="s">
        <v>15</v>
      </c>
      <c r="F50" s="10"/>
      <c r="G50" s="10"/>
      <c r="H50" s="10"/>
      <c r="I50" s="9"/>
      <c r="J50" s="9"/>
      <c r="K50" s="9"/>
      <c r="L50" s="9"/>
      <c r="M50" s="9"/>
      <c r="N50" s="153"/>
      <c r="O50" s="171" t="s">
        <v>175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153"/>
      <c r="AB50" s="154"/>
    </row>
    <row r="51" spans="2:28" s="7" customFormat="1" ht="14.65" customHeight="1">
      <c r="B51" s="15"/>
      <c r="C51" s="9"/>
      <c r="D51" s="10"/>
      <c r="E51" s="16" t="s">
        <v>50</v>
      </c>
      <c r="F51" s="10"/>
      <c r="G51" s="10"/>
      <c r="H51" s="10"/>
      <c r="I51" s="9"/>
      <c r="J51" s="9"/>
      <c r="K51" s="9"/>
      <c r="L51" s="9"/>
      <c r="M51" s="9"/>
      <c r="N51" s="153"/>
      <c r="O51" s="199">
        <v>-217609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153"/>
      <c r="AB51" s="154"/>
    </row>
    <row r="52" spans="2:28" s="7" customFormat="1" ht="14.65" customHeight="1">
      <c r="B52" s="15"/>
      <c r="C52" s="9" t="s">
        <v>51</v>
      </c>
      <c r="D52" s="10"/>
      <c r="E52" s="11"/>
      <c r="F52" s="11"/>
      <c r="G52" s="11"/>
      <c r="H52" s="9"/>
      <c r="I52" s="9"/>
      <c r="J52" s="9"/>
      <c r="K52" s="9"/>
      <c r="L52" s="9"/>
      <c r="M52" s="9"/>
      <c r="N52" s="153"/>
      <c r="O52" s="171">
        <v>7528866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153"/>
      <c r="AB52" s="154"/>
    </row>
    <row r="53" spans="2:28" s="7" customFormat="1" ht="14.65" customHeight="1">
      <c r="B53" s="15"/>
      <c r="C53" s="9"/>
      <c r="D53" s="10" t="s">
        <v>52</v>
      </c>
      <c r="E53" s="11"/>
      <c r="F53" s="11"/>
      <c r="G53" s="11"/>
      <c r="H53" s="9"/>
      <c r="I53" s="9"/>
      <c r="J53" s="9"/>
      <c r="K53" s="9"/>
      <c r="L53" s="9"/>
      <c r="M53" s="9"/>
      <c r="N53" s="153"/>
      <c r="O53" s="171">
        <v>2975125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153"/>
      <c r="AB53" s="154"/>
    </row>
    <row r="54" spans="2:28" s="7" customFormat="1" ht="14.65" customHeight="1">
      <c r="B54" s="15"/>
      <c r="C54" s="9"/>
      <c r="D54" s="16" t="s">
        <v>53</v>
      </c>
      <c r="E54" s="10"/>
      <c r="F54" s="26"/>
      <c r="G54" s="23"/>
      <c r="H54" s="23"/>
      <c r="I54" s="24"/>
      <c r="J54" s="9"/>
      <c r="K54" s="9"/>
      <c r="L54" s="9"/>
      <c r="M54" s="9"/>
      <c r="N54" s="153"/>
      <c r="O54" s="171">
        <v>333510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153"/>
      <c r="AB54" s="154"/>
    </row>
    <row r="55" spans="2:28" s="7" customFormat="1" ht="14.65" customHeight="1">
      <c r="B55" s="15"/>
      <c r="C55" s="9"/>
      <c r="D55" s="10" t="s">
        <v>54</v>
      </c>
      <c r="E55" s="10"/>
      <c r="F55" s="10"/>
      <c r="G55" s="10"/>
      <c r="H55" s="10"/>
      <c r="I55" s="9"/>
      <c r="J55" s="9"/>
      <c r="K55" s="9"/>
      <c r="L55" s="9"/>
      <c r="M55" s="9"/>
      <c r="N55" s="153"/>
      <c r="O55" s="171" t="s">
        <v>175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3"/>
      <c r="AB55" s="154"/>
    </row>
    <row r="56" spans="2:28" s="7" customFormat="1" ht="14.65" customHeight="1">
      <c r="B56" s="15"/>
      <c r="C56" s="10"/>
      <c r="D56" s="10" t="s">
        <v>48</v>
      </c>
      <c r="E56" s="10"/>
      <c r="F56" s="26"/>
      <c r="G56" s="23"/>
      <c r="H56" s="23"/>
      <c r="I56" s="24"/>
      <c r="J56" s="24"/>
      <c r="K56" s="24"/>
      <c r="L56" s="24"/>
      <c r="M56" s="24"/>
      <c r="N56" s="153"/>
      <c r="O56" s="171">
        <v>4312985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153"/>
      <c r="AB56" s="154"/>
    </row>
    <row r="57" spans="2:28" s="7" customFormat="1" ht="14.65" customHeight="1">
      <c r="B57" s="15"/>
      <c r="C57" s="10"/>
      <c r="D57" s="10"/>
      <c r="E57" s="10" t="s">
        <v>55</v>
      </c>
      <c r="F57" s="10"/>
      <c r="G57" s="10"/>
      <c r="H57" s="10"/>
      <c r="I57" s="9"/>
      <c r="J57" s="9"/>
      <c r="K57" s="9"/>
      <c r="L57" s="9"/>
      <c r="M57" s="9"/>
      <c r="N57" s="153"/>
      <c r="O57" s="171">
        <v>4312985</v>
      </c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153"/>
      <c r="AB57" s="154"/>
    </row>
    <row r="58" spans="2:28" s="7" customFormat="1" ht="14.65" customHeight="1">
      <c r="B58" s="15"/>
      <c r="C58" s="10"/>
      <c r="D58" s="10"/>
      <c r="E58" s="16" t="s">
        <v>49</v>
      </c>
      <c r="F58" s="10"/>
      <c r="G58" s="10"/>
      <c r="H58" s="10"/>
      <c r="I58" s="9"/>
      <c r="J58" s="9"/>
      <c r="K58" s="9"/>
      <c r="L58" s="9"/>
      <c r="M58" s="9"/>
      <c r="N58" s="153"/>
      <c r="O58" s="171" t="s">
        <v>175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153"/>
      <c r="AB58" s="154"/>
    </row>
    <row r="59" spans="2:28" s="7" customFormat="1" ht="14.65" customHeight="1">
      <c r="B59" s="15"/>
      <c r="C59" s="10"/>
      <c r="D59" s="10" t="s">
        <v>56</v>
      </c>
      <c r="E59" s="10"/>
      <c r="F59" s="26"/>
      <c r="G59" s="23"/>
      <c r="H59" s="23"/>
      <c r="I59" s="24"/>
      <c r="J59" s="24"/>
      <c r="K59" s="24"/>
      <c r="L59" s="24"/>
      <c r="M59" s="24"/>
      <c r="N59" s="153"/>
      <c r="O59" s="171" t="s">
        <v>175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153"/>
      <c r="AB59" s="154"/>
    </row>
    <row r="60" spans="2:28" s="7" customFormat="1" ht="14.65" customHeight="1">
      <c r="B60" s="15"/>
      <c r="C60" s="10"/>
      <c r="D60" s="10" t="s">
        <v>37</v>
      </c>
      <c r="E60" s="10"/>
      <c r="F60" s="10"/>
      <c r="G60" s="10"/>
      <c r="H60" s="10"/>
      <c r="I60" s="9"/>
      <c r="J60" s="9"/>
      <c r="K60" s="9"/>
      <c r="L60" s="9"/>
      <c r="M60" s="9"/>
      <c r="N60" s="153"/>
      <c r="O60" s="199" t="s">
        <v>175</v>
      </c>
      <c r="P60" s="219"/>
      <c r="Q60" s="220"/>
      <c r="R60" s="220"/>
      <c r="S60" s="220"/>
      <c r="T60" s="220"/>
      <c r="U60" s="220"/>
      <c r="V60" s="220"/>
      <c r="W60" s="220"/>
      <c r="X60" s="220"/>
      <c r="Y60" s="220"/>
      <c r="Z60" s="221"/>
      <c r="AA60" s="155"/>
      <c r="AB60" s="156"/>
    </row>
    <row r="61" spans="2:28" s="7" customFormat="1" ht="16.5" customHeight="1" thickBot="1">
      <c r="B61" s="15"/>
      <c r="C61" s="10"/>
      <c r="D61" s="16" t="s">
        <v>50</v>
      </c>
      <c r="E61" s="10"/>
      <c r="F61" s="10"/>
      <c r="G61" s="10"/>
      <c r="H61" s="10"/>
      <c r="I61" s="9"/>
      <c r="J61" s="9"/>
      <c r="K61" s="9"/>
      <c r="L61" s="9"/>
      <c r="M61" s="9"/>
      <c r="N61" s="153"/>
      <c r="O61" s="199">
        <v>-92754</v>
      </c>
      <c r="P61" s="222" t="s">
        <v>57</v>
      </c>
      <c r="Q61" s="223"/>
      <c r="R61" s="223"/>
      <c r="S61" s="223"/>
      <c r="T61" s="223"/>
      <c r="U61" s="223"/>
      <c r="V61" s="223"/>
      <c r="W61" s="223"/>
      <c r="X61" s="223"/>
      <c r="Y61" s="223"/>
      <c r="Z61" s="224"/>
      <c r="AA61" s="157"/>
      <c r="AB61" s="174">
        <v>141635587.167</v>
      </c>
    </row>
    <row r="62" spans="2:28" s="7" customFormat="1" ht="14.65" customHeight="1" thickBot="1">
      <c r="B62" s="225" t="s">
        <v>58</v>
      </c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7"/>
      <c r="N62" s="158"/>
      <c r="O62" s="173">
        <v>206622225.167</v>
      </c>
      <c r="P62" s="228" t="s">
        <v>59</v>
      </c>
      <c r="Q62" s="229"/>
      <c r="R62" s="229"/>
      <c r="S62" s="229"/>
      <c r="T62" s="229"/>
      <c r="U62" s="229"/>
      <c r="V62" s="229"/>
      <c r="W62" s="229"/>
      <c r="X62" s="229"/>
      <c r="Y62" s="229"/>
      <c r="Z62" s="230"/>
      <c r="AA62" s="158"/>
      <c r="AB62" s="175">
        <v>206622225.167</v>
      </c>
    </row>
    <row r="63" spans="2:28" s="7" customFormat="1" ht="9.75" customHeight="1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AA63" s="137"/>
      <c r="AB63" s="137"/>
    </row>
    <row r="64" spans="2:28" s="7" customFormat="1" ht="14.65" customHeight="1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AA64" s="28"/>
      <c r="AB64" s="28"/>
    </row>
    <row r="65" spans="1:30" s="7" customFormat="1" ht="5.2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AA65" s="6"/>
      <c r="AB65" s="6"/>
    </row>
    <row r="66" spans="1:30" s="7" customFormat="1" ht="14.6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AA66" s="1"/>
      <c r="AB66" s="1"/>
    </row>
    <row r="67" spans="1:30" s="7" customFormat="1" ht="14.65" customHeight="1">
      <c r="AA67" s="1"/>
      <c r="AB67" s="1"/>
    </row>
    <row r="68" spans="1:30" s="7" customFormat="1" ht="14.65" customHeight="1"/>
    <row r="69" spans="1:30" s="7" customFormat="1" ht="14.65" customHeight="1"/>
    <row r="70" spans="1:30" s="7" customFormat="1" ht="14.65" customHeight="1"/>
    <row r="71" spans="1:30" s="7" customFormat="1" ht="14.65" customHeight="1"/>
    <row r="72" spans="1:30" s="7" customFormat="1" ht="14.65" customHeight="1"/>
    <row r="73" spans="1:30" s="7" customFormat="1" ht="14.65" customHeight="1"/>
    <row r="74" spans="1:30" s="7" customFormat="1" ht="14.65" customHeight="1"/>
    <row r="75" spans="1:30" s="7" customFormat="1" ht="14.65" customHeight="1"/>
    <row r="76" spans="1:30" s="7" customFormat="1" ht="14.65" customHeight="1"/>
    <row r="77" spans="1:30" s="7" customFormat="1" ht="14.65" customHeight="1">
      <c r="A77" s="28"/>
      <c r="AD77" s="28"/>
    </row>
    <row r="78" spans="1:30" s="7" customFormat="1" ht="14.65" customHeight="1">
      <c r="A78" s="6"/>
      <c r="AD78" s="6"/>
    </row>
    <row r="79" spans="1:30" s="7" customFormat="1" ht="14.65" customHeight="1">
      <c r="A79" s="1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D79" s="1"/>
    </row>
    <row r="80" spans="1:30" s="7" customFormat="1" ht="14.65" customHeight="1">
      <c r="A80" s="1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D80" s="1"/>
    </row>
    <row r="81" spans="1:30" s="7" customFormat="1" ht="14.65" customHeight="1"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30" s="7" customFormat="1" ht="14.65" customHeight="1"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30" s="28" customFormat="1" ht="14.6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D83" s="7"/>
    </row>
    <row r="84" spans="1:30" s="6" customFormat="1" ht="14.65" hidden="1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D84" s="7"/>
    </row>
    <row r="85" spans="1:30" ht="14.65" hidden="1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D85" s="7"/>
    </row>
    <row r="86" spans="1:30" ht="14.65" hidden="1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D86" s="7"/>
    </row>
    <row r="87" spans="1:30" s="7" customFormat="1" ht="14.65" hidden="1" customHeight="1"/>
    <row r="88" spans="1:30" s="7" customFormat="1" ht="14.65" hidden="1" customHeight="1"/>
    <row r="89" spans="1:30" s="7" customFormat="1" ht="14.65" hidden="1" customHeight="1"/>
    <row r="90" spans="1:30" s="7" customFormat="1" ht="14.65" hidden="1" customHeight="1"/>
    <row r="91" spans="1:30" s="7" customFormat="1" ht="14.65" hidden="1" customHeight="1"/>
    <row r="92" spans="1:30" s="7" customFormat="1" ht="14.65" hidden="1" customHeight="1"/>
    <row r="93" spans="1:30" s="7" customFormat="1" ht="14.65" hidden="1" customHeight="1"/>
    <row r="94" spans="1:30" s="7" customFormat="1" ht="14.65" hidden="1" customHeight="1"/>
    <row r="95" spans="1:30" s="7" customFormat="1" ht="14.65" hidden="1" customHeight="1"/>
    <row r="96" spans="1:30" s="7" customFormat="1" ht="14.65" hidden="1" customHeight="1"/>
    <row r="97" spans="2:28" s="7" customFormat="1" ht="14.65" hidden="1" customHeight="1"/>
    <row r="98" spans="2:28" s="7" customFormat="1" ht="14.65" hidden="1" customHeight="1"/>
    <row r="99" spans="2:28" s="7" customFormat="1" ht="14.65" hidden="1" customHeight="1"/>
    <row r="100" spans="2:28" s="7" customFormat="1" ht="14.65" hidden="1" customHeight="1"/>
    <row r="101" spans="2:28" s="7" customFormat="1" ht="14.65" hidden="1" customHeight="1"/>
    <row r="102" spans="2:28" s="7" customFormat="1" ht="14.65" hidden="1" customHeight="1"/>
    <row r="103" spans="2:28" s="7" customFormat="1" ht="14.65" hidden="1" customHeight="1"/>
    <row r="104" spans="2:28" s="7" customFormat="1" ht="14.65" hidden="1" customHeight="1"/>
    <row r="105" spans="2:28" s="7" customFormat="1" ht="14.65" hidden="1" customHeight="1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</row>
    <row r="106" spans="2:28" s="7" customFormat="1" ht="14.65" hidden="1" customHeight="1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AA106" s="28"/>
      <c r="AB106" s="28"/>
    </row>
    <row r="107" spans="2:28" s="7" customFormat="1" ht="14.65" hidden="1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AA107" s="6"/>
      <c r="AB107" s="6"/>
    </row>
    <row r="108" spans="2:28" s="7" customFormat="1" ht="14.6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AA108" s="1"/>
      <c r="AB108" s="1"/>
    </row>
    <row r="109" spans="2:28" s="7" customFormat="1" ht="14.65" hidden="1" customHeight="1">
      <c r="AA109" s="1"/>
      <c r="AB109" s="1"/>
    </row>
    <row r="110" spans="2:28" s="7" customFormat="1" ht="14.65" hidden="1" customHeight="1"/>
    <row r="111" spans="2:28" s="7" customFormat="1" ht="14.65" hidden="1" customHeight="1"/>
    <row r="112" spans="2:28" s="7" customFormat="1" ht="14.65" hidden="1" customHeight="1"/>
    <row r="113" spans="1:30" s="7" customFormat="1" ht="14.65" hidden="1" customHeight="1"/>
    <row r="114" spans="1:30" s="7" customFormat="1" ht="14.65" hidden="1" customHeight="1"/>
    <row r="115" spans="1:30" s="7" customFormat="1" ht="14.65" hidden="1" customHeight="1"/>
    <row r="116" spans="1:30" s="7" customFormat="1" ht="14.65" hidden="1" customHeight="1"/>
    <row r="117" spans="1:30" s="7" customFormat="1" ht="14.65" hidden="1" customHeight="1"/>
    <row r="118" spans="1:30" s="7" customFormat="1" ht="14.65" hidden="1" customHeight="1"/>
    <row r="119" spans="1:30" s="7" customFormat="1" ht="14.65" hidden="1" customHeight="1">
      <c r="A119" s="28"/>
      <c r="AD119" s="28"/>
    </row>
    <row r="120" spans="1:30" s="7" customFormat="1" ht="14.65" hidden="1" customHeight="1">
      <c r="A120" s="6"/>
      <c r="AD120" s="6"/>
    </row>
    <row r="121" spans="1:30" s="7" customFormat="1" ht="14.65" hidden="1" customHeight="1">
      <c r="A121" s="1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D121" s="1"/>
    </row>
    <row r="122" spans="1:30" s="7" customFormat="1" ht="14.65" hidden="1" customHeight="1">
      <c r="A122" s="1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D122" s="1"/>
    </row>
    <row r="123" spans="1:30" s="7" customFormat="1" ht="14.65" hidden="1" customHeight="1"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30" s="7" customFormat="1" ht="14.65" hidden="1" customHeight="1"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30" s="28" customFormat="1" ht="14.65" hidden="1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D125" s="7"/>
    </row>
    <row r="126" spans="1:30" s="6" customFormat="1" ht="14.65" hidden="1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D126" s="7"/>
    </row>
    <row r="127" spans="1:30" ht="14.65" hidden="1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D127" s="7"/>
    </row>
    <row r="128" spans="1:30" ht="14.65" hidden="1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D128" s="7"/>
    </row>
    <row r="129" s="7" customFormat="1" ht="14.65" hidden="1" customHeight="1"/>
    <row r="130" s="7" customFormat="1" ht="14.65" hidden="1" customHeight="1"/>
    <row r="131" s="7" customFormat="1" ht="14.65" hidden="1" customHeight="1"/>
    <row r="132" s="7" customFormat="1" ht="14.65" hidden="1" customHeight="1"/>
    <row r="133" s="7" customFormat="1" ht="14.65" hidden="1" customHeight="1"/>
    <row r="134" s="7" customFormat="1" ht="14.65" hidden="1" customHeight="1"/>
    <row r="135" s="7" customFormat="1" ht="14.65" hidden="1" customHeight="1"/>
    <row r="136" s="7" customFormat="1" ht="14.65" hidden="1" customHeight="1"/>
    <row r="137" s="7" customFormat="1" ht="14.65" hidden="1" customHeight="1"/>
    <row r="138" s="7" customFormat="1" ht="14.65" hidden="1" customHeight="1"/>
    <row r="139" s="7" customFormat="1" ht="14.65" hidden="1" customHeight="1"/>
    <row r="140" s="7" customFormat="1" ht="14.65" hidden="1" customHeight="1"/>
    <row r="141" s="7" customFormat="1" ht="14.65" hidden="1" customHeight="1"/>
    <row r="142" s="7" customFormat="1" ht="14.65" hidden="1" customHeight="1"/>
    <row r="143" s="7" customFormat="1" ht="14.65" hidden="1" customHeight="1"/>
    <row r="144" s="7" customFormat="1" ht="14.65" hidden="1" customHeight="1"/>
    <row r="145" spans="2:28" s="7" customFormat="1" ht="14.65" hidden="1" customHeight="1"/>
    <row r="146" spans="2:28" s="7" customFormat="1" ht="14.65" hidden="1" customHeight="1"/>
    <row r="147" spans="2:28" s="7" customFormat="1" ht="14.65" hidden="1" customHeight="1"/>
    <row r="148" spans="2:28" s="7" customFormat="1" ht="14.65" hidden="1" customHeight="1"/>
    <row r="149" spans="2:28" s="7" customFormat="1" ht="14.65" hidden="1" customHeight="1"/>
    <row r="150" spans="2:28" s="7" customFormat="1" ht="14.65" hidden="1" customHeight="1"/>
    <row r="151" spans="2:28" s="7" customFormat="1" ht="14.65" hidden="1" customHeight="1"/>
    <row r="152" spans="2:28" s="7" customFormat="1" ht="14.65" hidden="1" customHeight="1"/>
    <row r="153" spans="2:28" s="7" customFormat="1" ht="14.65" hidden="1" customHeight="1"/>
    <row r="154" spans="2:28" s="7" customFormat="1" ht="14.65" hidden="1" customHeight="1"/>
    <row r="155" spans="2:28" s="7" customFormat="1" ht="14.65" hidden="1" customHeight="1"/>
    <row r="156" spans="2:28" s="7" customFormat="1" ht="14.65" hidden="1" customHeight="1"/>
    <row r="157" spans="2:28" s="7" customFormat="1" ht="14.65" hidden="1" customHeight="1"/>
    <row r="158" spans="2:28" s="7" customFormat="1" ht="14.65" hidden="1" customHeight="1"/>
    <row r="159" spans="2:28" s="7" customFormat="1" ht="14.65" hidden="1" customHeight="1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</row>
    <row r="160" spans="2:28" s="7" customFormat="1" ht="14.65" hidden="1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AA160" s="29"/>
      <c r="AB160" s="29"/>
    </row>
    <row r="161" spans="1:30" s="7" customFormat="1" ht="14.65" hidden="1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AA161" s="6"/>
      <c r="AB161" s="6"/>
    </row>
    <row r="162" spans="1:30" s="7" customFormat="1" ht="14.65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AA162" s="1"/>
      <c r="AB162" s="1"/>
    </row>
    <row r="163" spans="1:30" s="7" customFormat="1" ht="14.65" hidden="1" customHeight="1">
      <c r="AA163" s="1"/>
      <c r="AB163" s="1"/>
    </row>
    <row r="164" spans="1:30" s="7" customFormat="1" ht="14.65" hidden="1" customHeight="1"/>
    <row r="165" spans="1:30" s="7" customFormat="1" ht="14.65" hidden="1" customHeight="1"/>
    <row r="166" spans="1:30" s="7" customFormat="1" ht="14.65" hidden="1" customHeight="1"/>
    <row r="167" spans="1:30" s="7" customFormat="1" ht="14.65" hidden="1" customHeight="1"/>
    <row r="168" spans="1:30" s="7" customFormat="1" ht="14.65" hidden="1" customHeight="1"/>
    <row r="169" spans="1:30" s="7" customFormat="1" ht="14.65" hidden="1" customHeight="1"/>
    <row r="170" spans="1:30" s="7" customFormat="1" ht="14.65" hidden="1" customHeight="1"/>
    <row r="171" spans="1:30" s="7" customFormat="1" ht="14.65" hidden="1" customHeight="1"/>
    <row r="172" spans="1:30" s="7" customFormat="1" ht="14.65" hidden="1" customHeight="1"/>
    <row r="173" spans="1:30" s="7" customFormat="1" ht="14.65" hidden="1" customHeight="1">
      <c r="A173" s="29"/>
      <c r="AD173" s="29"/>
    </row>
    <row r="174" spans="1:30" s="7" customFormat="1" ht="14.65" hidden="1" customHeight="1">
      <c r="A174" s="6"/>
      <c r="AD174" s="6"/>
    </row>
    <row r="175" spans="1:30" s="7" customFormat="1" ht="14.65" hidden="1" customHeight="1">
      <c r="A175" s="1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D175" s="1"/>
    </row>
    <row r="176" spans="1:30" s="7" customFormat="1" ht="14.65" hidden="1" customHeight="1">
      <c r="A176" s="1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D176" s="1"/>
    </row>
    <row r="177" spans="1:30" s="7" customFormat="1" ht="14.65" hidden="1" customHeight="1"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30" s="7" customFormat="1" ht="14.65" hidden="1" customHeight="1"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30" s="29" customFormat="1" ht="14.65" hidden="1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D179" s="7"/>
    </row>
    <row r="180" spans="1:30" s="6" customFormat="1" ht="14.65" hidden="1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D180" s="7"/>
    </row>
    <row r="181" spans="1:30" ht="14.65" hidden="1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D181" s="7"/>
    </row>
    <row r="182" spans="1:30" ht="14.65" hidden="1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D182" s="7"/>
    </row>
    <row r="183" spans="1:30" s="7" customFormat="1" ht="14.65" hidden="1" customHeight="1"/>
    <row r="184" spans="1:30" s="7" customFormat="1" ht="14.65" hidden="1" customHeight="1"/>
    <row r="185" spans="1:30" s="7" customFormat="1" ht="14.65" hidden="1" customHeight="1"/>
    <row r="186" spans="1:30" s="7" customFormat="1" ht="14.65" hidden="1" customHeight="1"/>
    <row r="187" spans="1:30" s="7" customFormat="1" ht="14.65" hidden="1" customHeight="1"/>
    <row r="188" spans="1:30" s="7" customFormat="1" ht="14.65" hidden="1" customHeight="1"/>
    <row r="189" spans="1:30" s="7" customFormat="1" ht="14.65" hidden="1" customHeight="1"/>
    <row r="190" spans="1:30" s="7" customFormat="1" ht="14.65" hidden="1" customHeight="1"/>
    <row r="191" spans="1:30" s="7" customFormat="1" ht="14.65" hidden="1" customHeight="1"/>
    <row r="192" spans="1:30" s="7" customFormat="1" ht="14.65" hidden="1" customHeight="1"/>
    <row r="193" s="7" customFormat="1" ht="14.65" hidden="1" customHeight="1"/>
    <row r="194" s="7" customFormat="1" ht="14.65" hidden="1" customHeight="1"/>
    <row r="195" s="7" customFormat="1" ht="14.65" hidden="1" customHeight="1"/>
    <row r="196" s="7" customFormat="1" ht="14.65" hidden="1" customHeight="1"/>
    <row r="197" s="7" customFormat="1" ht="14.65" hidden="1" customHeight="1"/>
    <row r="198" s="7" customFormat="1" ht="14.65" hidden="1" customHeight="1"/>
    <row r="199" s="7" customFormat="1" ht="14.65" hidden="1" customHeight="1"/>
    <row r="200" s="7" customFormat="1" ht="14.65" hidden="1" customHeight="1"/>
    <row r="201" s="7" customFormat="1" ht="14.65" hidden="1" customHeight="1"/>
    <row r="202" s="7" customFormat="1" ht="14.65" hidden="1" customHeight="1"/>
    <row r="203" s="7" customFormat="1" ht="14.65" hidden="1" customHeight="1"/>
    <row r="204" s="7" customFormat="1" ht="14.65" hidden="1" customHeight="1"/>
    <row r="205" s="7" customFormat="1" ht="14.65" hidden="1" customHeight="1"/>
    <row r="206" s="7" customFormat="1" ht="14.65" hidden="1" customHeight="1"/>
    <row r="207" s="7" customFormat="1" ht="14.65" hidden="1" customHeight="1"/>
    <row r="208" s="7" customFormat="1" ht="14.65" hidden="1" customHeight="1"/>
    <row r="209" spans="2:28" s="7" customFormat="1" ht="14.65" hidden="1" customHeight="1"/>
    <row r="210" spans="2:28" s="7" customFormat="1" ht="14.65" hidden="1" customHeight="1"/>
    <row r="211" spans="2:28" s="7" customFormat="1" ht="14.65" hidden="1" customHeight="1"/>
    <row r="212" spans="2:28" s="7" customFormat="1" ht="14.65" hidden="1" customHeight="1"/>
    <row r="213" spans="2:28" s="7" customFormat="1" ht="14.65" hidden="1" customHeight="1"/>
    <row r="214" spans="2:28" s="7" customFormat="1" ht="14.65" hidden="1" customHeight="1"/>
    <row r="215" spans="2:28" s="7" customFormat="1" ht="14.65" hidden="1" customHeight="1"/>
    <row r="216" spans="2:28" s="7" customFormat="1" ht="14.65" hidden="1" customHeight="1"/>
    <row r="217" spans="2:28" s="7" customFormat="1" ht="14.65" hidden="1" customHeight="1"/>
    <row r="218" spans="2:28" s="7" customFormat="1" ht="14.65" hidden="1" customHeight="1"/>
    <row r="219" spans="2:28" s="7" customFormat="1" ht="14.65" hidden="1" customHeight="1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2:28" s="7" customFormat="1" ht="14.65" hidden="1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AA220" s="30"/>
      <c r="AB220" s="30"/>
    </row>
    <row r="221" spans="2:28" s="7" customFormat="1" ht="14.65" hidden="1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AA221" s="1"/>
      <c r="AB221" s="1"/>
    </row>
    <row r="222" spans="2:28" s="7" customFormat="1" ht="14.65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AA222" s="3"/>
      <c r="AB222" s="3"/>
    </row>
    <row r="223" spans="2:28" s="7" customFormat="1" ht="14.65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AA223" s="3"/>
      <c r="AB223" s="3"/>
    </row>
    <row r="224" spans="2:28" s="7" customFormat="1" ht="14.65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AA224" s="3"/>
      <c r="AB224" s="3"/>
    </row>
    <row r="225" spans="1:30" s="7" customFormat="1" ht="14.65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AA225" s="3"/>
      <c r="AB225" s="3"/>
    </row>
    <row r="226" spans="1:30" s="7" customFormat="1" ht="14.65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AA226" s="3"/>
      <c r="AB226" s="3"/>
    </row>
    <row r="227" spans="1:30" s="7" customFormat="1" ht="14.65" hidden="1" customHeight="1">
      <c r="AA227" s="3"/>
      <c r="AB227" s="3"/>
    </row>
    <row r="228" spans="1:30" s="7" customFormat="1" ht="14.65" hidden="1" customHeight="1"/>
    <row r="229" spans="1:30" s="7" customFormat="1" ht="14.65" hidden="1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30" s="7" customFormat="1" ht="14.65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AA230" s="3"/>
      <c r="AB230" s="3"/>
    </row>
    <row r="231" spans="1:30" s="7" customFormat="1" ht="14.65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AA231" s="3"/>
      <c r="AB231" s="3"/>
    </row>
    <row r="232" spans="1:30" s="7" customFormat="1" ht="14.65" hidden="1" customHeight="1">
      <c r="AA232" s="3"/>
      <c r="AB232" s="3"/>
    </row>
    <row r="233" spans="1:30" s="7" customFormat="1" ht="14.65" hidden="1" customHeight="1">
      <c r="A233" s="30"/>
      <c r="AD233" s="30"/>
    </row>
    <row r="234" spans="1:30" s="7" customFormat="1" ht="14.65" hidden="1" customHeight="1">
      <c r="A234" s="1"/>
      <c r="AD234" s="1"/>
    </row>
    <row r="235" spans="1:30" s="7" customFormat="1" ht="14.65" hidden="1" customHeight="1">
      <c r="A235" s="3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D235" s="3"/>
    </row>
    <row r="236" spans="1:30" s="7" customFormat="1" ht="14.65" hidden="1" customHeight="1">
      <c r="A236" s="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D236" s="3"/>
    </row>
    <row r="237" spans="1:30" s="7" customFormat="1" ht="14.65" hidden="1" customHeight="1">
      <c r="A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D237" s="3"/>
    </row>
    <row r="238" spans="1:30" s="7" customFormat="1" ht="14.65" hidden="1" customHeight="1">
      <c r="A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D238" s="3"/>
    </row>
    <row r="239" spans="1:30" s="30" customFormat="1" ht="14.65" hidden="1" customHeight="1">
      <c r="A239" s="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7"/>
      <c r="AB239" s="7"/>
      <c r="AD239" s="3"/>
    </row>
    <row r="240" spans="1:30" ht="14.65" hidden="1" customHeight="1">
      <c r="A240" s="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7"/>
      <c r="AB240" s="7"/>
      <c r="AD240" s="3"/>
    </row>
    <row r="241" spans="1:30" s="3" customFormat="1" ht="14.65" hidden="1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AA241" s="7"/>
      <c r="AB241" s="7"/>
      <c r="AD241" s="7"/>
    </row>
    <row r="242" spans="1:30" s="3" customFormat="1" ht="14.65" hidden="1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AA242" s="7"/>
      <c r="AB242" s="7"/>
      <c r="AD242" s="7"/>
    </row>
    <row r="243" spans="1:30" s="3" customFormat="1" ht="14.65" hidden="1" customHeight="1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30" s="3" customFormat="1" ht="14.65" hidden="1" customHeight="1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30" s="3" customFormat="1" ht="14.65" hidden="1" customHeight="1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AA245" s="7"/>
      <c r="AB245" s="7"/>
    </row>
    <row r="246" spans="1:30" s="3" customFormat="1" ht="14.65" hidden="1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AA246" s="7"/>
      <c r="AB246" s="7"/>
      <c r="AD246" s="7"/>
    </row>
    <row r="247" spans="1:30" s="7" customFormat="1" ht="14.65" hidden="1" customHeight="1"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30" s="7" customFormat="1" ht="14.65" hidden="1" customHeight="1"/>
    <row r="249" spans="1:30" s="3" customFormat="1" ht="14.65" hidden="1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D249" s="7"/>
    </row>
    <row r="250" spans="1:30" s="3" customFormat="1" ht="14.65" hidden="1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D250" s="7"/>
    </row>
    <row r="251" spans="1:30" s="3" customFormat="1" ht="14.65" hidden="1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D251" s="7"/>
    </row>
    <row r="252" spans="1:30" s="7" customFormat="1" ht="14.65" hidden="1" customHeight="1"/>
    <row r="253" spans="1:30" s="7" customFormat="1" ht="14.65" hidden="1" customHeight="1"/>
    <row r="254" spans="1:30" s="7" customFormat="1" ht="14.65" hidden="1" customHeight="1"/>
    <row r="255" spans="1:30" s="7" customFormat="1" ht="14.65" hidden="1" customHeight="1"/>
    <row r="256" spans="1:30" s="7" customFormat="1" ht="14.65" hidden="1" customHeight="1"/>
    <row r="257" spans="2:28" s="7" customFormat="1" ht="14.65" hidden="1" customHeight="1"/>
    <row r="258" spans="2:28" s="7" customFormat="1" ht="14.65" hidden="1" customHeight="1"/>
    <row r="259" spans="2:28" s="7" customFormat="1" ht="14.65" hidden="1" customHeight="1"/>
    <row r="260" spans="2:28" s="7" customFormat="1" ht="14.65" hidden="1" customHeight="1"/>
    <row r="261" spans="2:28" s="7" customFormat="1" ht="14.65" hidden="1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28" s="7" customFormat="1" ht="14.6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AA262" s="1"/>
      <c r="AB262" s="1"/>
    </row>
    <row r="263" spans="2:28" s="7" customFormat="1" ht="14.6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AA263" s="1"/>
      <c r="AB263" s="1"/>
    </row>
    <row r="264" spans="2:28" s="7" customFormat="1" ht="14.6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AA264" s="1"/>
      <c r="AB264" s="1"/>
    </row>
    <row r="265" spans="2:28" s="7" customFormat="1" ht="14.6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AA265" s="1"/>
      <c r="AB265" s="1"/>
    </row>
    <row r="266" spans="2:28" s="7" customFormat="1" ht="14.6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AA266" s="1"/>
      <c r="AB266" s="1"/>
    </row>
    <row r="267" spans="2:28" s="7" customFormat="1" ht="14.6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AA267" s="1"/>
      <c r="AB267" s="1"/>
    </row>
    <row r="268" spans="2:28" s="7" customFormat="1" ht="14.6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AA268" s="1"/>
      <c r="AB268" s="1"/>
    </row>
    <row r="269" spans="2:28" s="7" customFormat="1" ht="14.6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AA269" s="1"/>
      <c r="AB269" s="1"/>
    </row>
    <row r="270" spans="2:28" s="7" customFormat="1" ht="14.6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AA270" s="1"/>
      <c r="AB270" s="1"/>
    </row>
    <row r="271" spans="2:28" s="7" customFormat="1" ht="14.6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AA271" s="1"/>
      <c r="AB271" s="1"/>
    </row>
    <row r="272" spans="2:28" s="7" customFormat="1" ht="14.6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AA272" s="1"/>
      <c r="AB272" s="1"/>
    </row>
    <row r="273" spans="1:30" s="7" customFormat="1" ht="14.65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AA273" s="1"/>
      <c r="AB273" s="1"/>
    </row>
    <row r="274" spans="1:30" s="7" customFormat="1" ht="14.65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AA274" s="1"/>
      <c r="AB274" s="1"/>
    </row>
    <row r="275" spans="1:30" s="7" customFormat="1" ht="14.6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AA275" s="1"/>
      <c r="AB275" s="1"/>
      <c r="AD275" s="1"/>
    </row>
    <row r="276" spans="1:30" s="7" customFormat="1" ht="14.6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AA276" s="1"/>
      <c r="AB276" s="1"/>
      <c r="AD276" s="1"/>
    </row>
    <row r="277" spans="1:30" s="7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D277" s="1"/>
    </row>
    <row r="278" spans="1:30" s="7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D278" s="1"/>
    </row>
    <row r="279" spans="1:30" s="7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D279" s="1"/>
    </row>
    <row r="280" spans="1:30" s="7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D280" s="1"/>
    </row>
    <row r="281" spans="1:30" ht="14.65" hidden="1" customHeight="1"/>
    <row r="282" spans="1:30" ht="14.65" hidden="1" customHeight="1"/>
  </sheetData>
  <mergeCells count="12">
    <mergeCell ref="P60:Z60"/>
    <mergeCell ref="P61:Z61"/>
    <mergeCell ref="B62:M62"/>
    <mergeCell ref="P62:Z62"/>
    <mergeCell ref="P22:Z22"/>
    <mergeCell ref="B1:AB1"/>
    <mergeCell ref="B2:AB2"/>
    <mergeCell ref="B3:AB3"/>
    <mergeCell ref="B5:M5"/>
    <mergeCell ref="N5:O5"/>
    <mergeCell ref="P5:Z5"/>
    <mergeCell ref="AA5:AB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6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4"/>
  <sheetViews>
    <sheetView showGridLines="0" view="pageBreakPreview" zoomScaleNormal="100" zoomScaleSheetLayoutView="100" workbookViewId="0">
      <selection activeCell="A2" sqref="A2:M2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2" width="7.625" style="1" customWidth="1"/>
    <col min="13" max="13" width="15.625" style="1" customWidth="1"/>
    <col min="14" max="14" width="0.625" style="1" customWidth="1"/>
    <col min="15" max="15" width="9" style="1"/>
    <col min="16" max="16" width="9.25" style="1" bestFit="1" customWidth="1"/>
    <col min="17" max="16384" width="9" style="1"/>
  </cols>
  <sheetData>
    <row r="1" spans="1:16" ht="18" customHeight="1">
      <c r="A1" s="241" t="s">
        <v>178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16" ht="23.25" customHeight="1">
      <c r="A2" s="242" t="s">
        <v>171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31"/>
      <c r="O2" s="31"/>
      <c r="P2" s="31"/>
    </row>
    <row r="3" spans="1:16" ht="14.1" customHeight="1">
      <c r="A3" s="243" t="s">
        <v>162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31"/>
      <c r="O3" s="31"/>
      <c r="P3" s="31"/>
    </row>
    <row r="4" spans="1:16" ht="14.1" customHeight="1">
      <c r="A4" s="244" t="s">
        <v>163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31"/>
      <c r="O4" s="31"/>
      <c r="P4" s="31"/>
    </row>
    <row r="5" spans="1:16" ht="15.75" customHeight="1" thickBot="1">
      <c r="A5" s="32"/>
      <c r="B5" s="31"/>
      <c r="C5" s="31"/>
      <c r="D5" s="31"/>
      <c r="E5" s="31"/>
      <c r="F5" s="31"/>
      <c r="G5" s="31"/>
      <c r="H5" s="31"/>
      <c r="I5" s="31"/>
      <c r="J5" s="31"/>
      <c r="K5" s="33"/>
      <c r="L5" s="31"/>
      <c r="M5" s="33" t="s">
        <v>168</v>
      </c>
      <c r="N5" s="31"/>
      <c r="O5" s="31"/>
      <c r="P5" s="31"/>
    </row>
    <row r="6" spans="1:16" ht="15.75" customHeight="1" thickBot="1">
      <c r="A6" s="245" t="s">
        <v>0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7" t="s">
        <v>1</v>
      </c>
      <c r="M6" s="248"/>
      <c r="N6" s="31"/>
      <c r="O6" s="31"/>
      <c r="P6" s="31"/>
    </row>
    <row r="7" spans="1:16" ht="15.75" customHeight="1">
      <c r="A7" s="34"/>
      <c r="B7" s="35" t="s">
        <v>156</v>
      </c>
      <c r="C7" s="35"/>
      <c r="D7" s="29"/>
      <c r="E7" s="35"/>
      <c r="F7" s="35"/>
      <c r="G7" s="35"/>
      <c r="H7" s="35"/>
      <c r="I7" s="36"/>
      <c r="J7" s="36"/>
      <c r="K7" s="36"/>
      <c r="L7" s="239">
        <f>M8+M23</f>
        <v>60504108</v>
      </c>
      <c r="M7" s="240"/>
      <c r="P7" s="196"/>
    </row>
    <row r="8" spans="1:16" ht="15.75" customHeight="1">
      <c r="A8" s="34"/>
      <c r="B8" s="35"/>
      <c r="C8" s="35" t="s">
        <v>157</v>
      </c>
      <c r="D8" s="35"/>
      <c r="E8" s="35"/>
      <c r="F8" s="35"/>
      <c r="G8" s="35"/>
      <c r="H8" s="35"/>
      <c r="I8" s="36"/>
      <c r="J8" s="36"/>
      <c r="K8" s="36"/>
      <c r="L8" s="160"/>
      <c r="M8" s="163">
        <f>M9+M14+M19</f>
        <v>28516209</v>
      </c>
      <c r="P8" s="196"/>
    </row>
    <row r="9" spans="1:16" ht="15.75" customHeight="1">
      <c r="A9" s="34"/>
      <c r="B9" s="35"/>
      <c r="C9" s="35"/>
      <c r="D9" s="35" t="s">
        <v>60</v>
      </c>
      <c r="E9" s="35"/>
      <c r="F9" s="35"/>
      <c r="G9" s="35"/>
      <c r="H9" s="35"/>
      <c r="I9" s="36"/>
      <c r="J9" s="36"/>
      <c r="K9" s="36"/>
      <c r="L9" s="160"/>
      <c r="M9" s="163">
        <f>SUM(M10:M13)</f>
        <v>14292913</v>
      </c>
      <c r="O9" s="1" t="s">
        <v>158</v>
      </c>
      <c r="P9" s="196"/>
    </row>
    <row r="10" spans="1:16" s="7" customFormat="1" ht="15.75" customHeight="1">
      <c r="A10" s="34"/>
      <c r="B10" s="35"/>
      <c r="C10" s="35"/>
      <c r="D10" s="35"/>
      <c r="E10" s="35" t="s">
        <v>61</v>
      </c>
      <c r="F10" s="35"/>
      <c r="G10" s="35"/>
      <c r="H10" s="35"/>
      <c r="I10" s="36"/>
      <c r="J10" s="36"/>
      <c r="K10" s="36"/>
      <c r="L10" s="160"/>
      <c r="M10" s="193">
        <f>13505065+6870-1227651-740944</f>
        <v>11543340</v>
      </c>
      <c r="P10" s="196"/>
    </row>
    <row r="11" spans="1:16" s="7" customFormat="1" ht="15.75" customHeight="1">
      <c r="A11" s="34"/>
      <c r="B11" s="35"/>
      <c r="C11" s="35"/>
      <c r="D11" s="35"/>
      <c r="E11" s="35" t="s">
        <v>62</v>
      </c>
      <c r="F11" s="35"/>
      <c r="G11" s="35"/>
      <c r="H11" s="35"/>
      <c r="I11" s="36"/>
      <c r="J11" s="36"/>
      <c r="K11" s="36"/>
      <c r="L11" s="160"/>
      <c r="M11" s="193">
        <v>756992</v>
      </c>
      <c r="P11" s="196"/>
    </row>
    <row r="12" spans="1:16" s="7" customFormat="1" ht="15.75" customHeight="1">
      <c r="A12" s="34"/>
      <c r="B12" s="35"/>
      <c r="C12" s="35"/>
      <c r="D12" s="35"/>
      <c r="E12" s="35" t="s">
        <v>63</v>
      </c>
      <c r="F12" s="35"/>
      <c r="G12" s="35"/>
      <c r="H12" s="35"/>
      <c r="I12" s="36"/>
      <c r="J12" s="36"/>
      <c r="K12" s="36"/>
      <c r="L12" s="160"/>
      <c r="M12" s="193">
        <v>944875</v>
      </c>
      <c r="P12" s="196"/>
    </row>
    <row r="13" spans="1:16" s="7" customFormat="1" ht="15.75" customHeight="1">
      <c r="A13" s="34"/>
      <c r="B13" s="35"/>
      <c r="C13" s="35"/>
      <c r="D13" s="35"/>
      <c r="E13" s="35" t="s">
        <v>37</v>
      </c>
      <c r="F13" s="35"/>
      <c r="G13" s="35"/>
      <c r="H13" s="35"/>
      <c r="I13" s="36"/>
      <c r="J13" s="36"/>
      <c r="K13" s="36"/>
      <c r="L13" s="160"/>
      <c r="M13" s="193">
        <v>1047706</v>
      </c>
      <c r="P13" s="196"/>
    </row>
    <row r="14" spans="1:16" s="7" customFormat="1" ht="15.75" customHeight="1">
      <c r="A14" s="34"/>
      <c r="B14" s="35"/>
      <c r="C14" s="35"/>
      <c r="D14" s="35" t="s">
        <v>64</v>
      </c>
      <c r="E14" s="35"/>
      <c r="F14" s="35"/>
      <c r="G14" s="35"/>
      <c r="H14" s="35"/>
      <c r="I14" s="36"/>
      <c r="J14" s="36"/>
      <c r="K14" s="36"/>
      <c r="L14" s="160"/>
      <c r="M14" s="193">
        <f>SUM(M15:M18)</f>
        <v>13523174</v>
      </c>
      <c r="P14" s="196"/>
    </row>
    <row r="15" spans="1:16" s="7" customFormat="1" ht="15.75" customHeight="1">
      <c r="A15" s="34"/>
      <c r="B15" s="35"/>
      <c r="C15" s="35"/>
      <c r="D15" s="35"/>
      <c r="E15" s="35" t="s">
        <v>65</v>
      </c>
      <c r="F15" s="35"/>
      <c r="G15" s="35"/>
      <c r="H15" s="35"/>
      <c r="I15" s="36"/>
      <c r="J15" s="36"/>
      <c r="K15" s="36"/>
      <c r="L15" s="160"/>
      <c r="M15" s="193">
        <v>10344268</v>
      </c>
      <c r="P15" s="196"/>
    </row>
    <row r="16" spans="1:16" s="7" customFormat="1" ht="15.75" customHeight="1">
      <c r="A16" s="34"/>
      <c r="B16" s="35"/>
      <c r="C16" s="35"/>
      <c r="D16" s="35"/>
      <c r="E16" s="35" t="s">
        <v>66</v>
      </c>
      <c r="F16" s="35"/>
      <c r="G16" s="35"/>
      <c r="H16" s="35"/>
      <c r="I16" s="36"/>
      <c r="J16" s="36"/>
      <c r="K16" s="36"/>
      <c r="L16" s="160"/>
      <c r="M16" s="193">
        <v>75772</v>
      </c>
      <c r="P16" s="196"/>
    </row>
    <row r="17" spans="1:23" s="7" customFormat="1" ht="15.75" customHeight="1">
      <c r="A17" s="34"/>
      <c r="B17" s="35"/>
      <c r="C17" s="35"/>
      <c r="D17" s="35"/>
      <c r="E17" s="35" t="s">
        <v>67</v>
      </c>
      <c r="F17" s="35"/>
      <c r="G17" s="35"/>
      <c r="H17" s="35"/>
      <c r="I17" s="36"/>
      <c r="J17" s="36"/>
      <c r="K17" s="36"/>
      <c r="L17" s="160"/>
      <c r="M17" s="193">
        <v>3081996</v>
      </c>
      <c r="P17" s="196"/>
    </row>
    <row r="18" spans="1:23" s="7" customFormat="1" ht="15.75" customHeight="1">
      <c r="A18" s="34"/>
      <c r="B18" s="35"/>
      <c r="C18" s="35"/>
      <c r="D18" s="35"/>
      <c r="E18" s="35" t="s">
        <v>37</v>
      </c>
      <c r="F18" s="35"/>
      <c r="G18" s="35"/>
      <c r="H18" s="35"/>
      <c r="I18" s="36"/>
      <c r="J18" s="36"/>
      <c r="K18" s="36"/>
      <c r="L18" s="160"/>
      <c r="M18" s="193">
        <v>21138</v>
      </c>
      <c r="P18" s="196"/>
    </row>
    <row r="19" spans="1:23" s="7" customFormat="1" ht="15.75" customHeight="1">
      <c r="A19" s="34"/>
      <c r="B19" s="35"/>
      <c r="C19" s="35"/>
      <c r="D19" s="35" t="s">
        <v>68</v>
      </c>
      <c r="E19" s="35"/>
      <c r="F19" s="35"/>
      <c r="G19" s="35"/>
      <c r="H19" s="35"/>
      <c r="I19" s="36"/>
      <c r="J19" s="36"/>
      <c r="K19" s="36"/>
      <c r="L19" s="160"/>
      <c r="M19" s="193">
        <f>SUM(M20:M22)</f>
        <v>700122</v>
      </c>
      <c r="P19" s="196"/>
      <c r="Q19" s="130"/>
      <c r="R19" s="130"/>
      <c r="S19" s="130"/>
      <c r="T19" s="37"/>
      <c r="U19" s="37"/>
      <c r="V19" s="37"/>
      <c r="W19" s="37"/>
    </row>
    <row r="20" spans="1:23" s="7" customFormat="1" ht="15.75" customHeight="1">
      <c r="A20" s="34"/>
      <c r="B20" s="35"/>
      <c r="C20" s="35"/>
      <c r="D20" s="29"/>
      <c r="E20" s="29" t="s">
        <v>69</v>
      </c>
      <c r="F20" s="29"/>
      <c r="G20" s="35"/>
      <c r="H20" s="35"/>
      <c r="I20" s="38"/>
      <c r="J20" s="38"/>
      <c r="K20" s="38"/>
      <c r="L20" s="160"/>
      <c r="M20" s="193">
        <v>450299</v>
      </c>
      <c r="P20" s="196"/>
      <c r="Q20" s="130"/>
      <c r="R20" s="130"/>
      <c r="S20" s="130"/>
      <c r="T20" s="37"/>
      <c r="U20" s="37"/>
      <c r="V20" s="37"/>
      <c r="W20" s="37"/>
    </row>
    <row r="21" spans="1:23" s="7" customFormat="1" ht="15.75" customHeight="1">
      <c r="A21" s="34"/>
      <c r="B21" s="35"/>
      <c r="C21" s="35"/>
      <c r="D21" s="29"/>
      <c r="E21" s="35" t="s">
        <v>70</v>
      </c>
      <c r="F21" s="35"/>
      <c r="G21" s="35"/>
      <c r="H21" s="35"/>
      <c r="I21" s="38"/>
      <c r="J21" s="38"/>
      <c r="K21" s="38"/>
      <c r="L21" s="160"/>
      <c r="M21" s="176">
        <v>6268</v>
      </c>
      <c r="P21" s="196"/>
      <c r="Q21" s="130"/>
      <c r="R21" s="130"/>
      <c r="S21" s="130"/>
      <c r="T21" s="37"/>
      <c r="U21" s="37"/>
      <c r="V21" s="37"/>
      <c r="W21" s="37"/>
    </row>
    <row r="22" spans="1:23" s="7" customFormat="1" ht="15.75" customHeight="1">
      <c r="A22" s="34"/>
      <c r="B22" s="35"/>
      <c r="C22" s="35"/>
      <c r="D22" s="29"/>
      <c r="E22" s="35" t="s">
        <v>15</v>
      </c>
      <c r="F22" s="35"/>
      <c r="G22" s="35"/>
      <c r="H22" s="35"/>
      <c r="I22" s="38"/>
      <c r="J22" s="38"/>
      <c r="K22" s="38"/>
      <c r="L22" s="160"/>
      <c r="M22" s="193">
        <v>243555</v>
      </c>
      <c r="P22" s="196"/>
      <c r="Q22" s="130"/>
      <c r="R22" s="130"/>
      <c r="S22" s="130"/>
      <c r="T22" s="37"/>
      <c r="U22" s="37"/>
      <c r="V22" s="37"/>
      <c r="W22" s="37"/>
    </row>
    <row r="23" spans="1:23" s="7" customFormat="1" ht="15.75" customHeight="1">
      <c r="A23" s="34"/>
      <c r="B23" s="35"/>
      <c r="C23" s="39" t="s">
        <v>71</v>
      </c>
      <c r="D23" s="39"/>
      <c r="E23" s="35"/>
      <c r="F23" s="35"/>
      <c r="G23" s="35"/>
      <c r="H23" s="35"/>
      <c r="I23" s="38"/>
      <c r="J23" s="38"/>
      <c r="K23" s="38"/>
      <c r="L23" s="160"/>
      <c r="M23" s="193">
        <f>SUM(M24:M27)</f>
        <v>31987899</v>
      </c>
      <c r="P23" s="196"/>
      <c r="Q23" s="130"/>
      <c r="R23" s="130"/>
      <c r="S23" s="130"/>
      <c r="T23" s="37"/>
      <c r="U23" s="37"/>
      <c r="V23" s="37"/>
      <c r="W23" s="37"/>
    </row>
    <row r="24" spans="1:23" s="7" customFormat="1" ht="15.75" customHeight="1">
      <c r="A24" s="34"/>
      <c r="B24" s="35"/>
      <c r="C24" s="35"/>
      <c r="D24" s="35" t="s">
        <v>72</v>
      </c>
      <c r="E24" s="35"/>
      <c r="F24" s="35"/>
      <c r="G24" s="35"/>
      <c r="H24" s="35"/>
      <c r="I24" s="38"/>
      <c r="J24" s="38"/>
      <c r="K24" s="38"/>
      <c r="L24" s="160"/>
      <c r="M24" s="193">
        <v>7101108</v>
      </c>
      <c r="P24" s="196"/>
      <c r="Q24" s="130"/>
      <c r="R24" s="130"/>
      <c r="S24" s="130"/>
      <c r="T24" s="37"/>
      <c r="U24" s="37"/>
      <c r="V24" s="37"/>
      <c r="W24" s="37"/>
    </row>
    <row r="25" spans="1:23" s="7" customFormat="1" ht="15.75" customHeight="1">
      <c r="A25" s="34"/>
      <c r="B25" s="35"/>
      <c r="C25" s="35"/>
      <c r="D25" s="35" t="s">
        <v>73</v>
      </c>
      <c r="E25" s="35"/>
      <c r="F25" s="35"/>
      <c r="G25" s="35"/>
      <c r="H25" s="35"/>
      <c r="I25" s="38"/>
      <c r="J25" s="38"/>
      <c r="K25" s="38"/>
      <c r="L25" s="160"/>
      <c r="M25" s="193">
        <v>18801816</v>
      </c>
      <c r="P25" s="196"/>
    </row>
    <row r="26" spans="1:23" s="7" customFormat="1" ht="15.75" customHeight="1">
      <c r="A26" s="34"/>
      <c r="B26" s="35"/>
      <c r="C26" s="35"/>
      <c r="D26" s="35" t="s">
        <v>74</v>
      </c>
      <c r="E26" s="35"/>
      <c r="F26" s="35"/>
      <c r="G26" s="35"/>
      <c r="H26" s="35"/>
      <c r="I26" s="38"/>
      <c r="J26" s="38"/>
      <c r="K26" s="38"/>
      <c r="L26" s="160"/>
      <c r="M26" s="193">
        <v>6070609</v>
      </c>
      <c r="P26" s="196"/>
    </row>
    <row r="27" spans="1:23" s="7" customFormat="1" ht="15.75" customHeight="1">
      <c r="A27" s="34"/>
      <c r="B27" s="35"/>
      <c r="C27" s="35"/>
      <c r="D27" s="130" t="s">
        <v>159</v>
      </c>
      <c r="E27" s="130"/>
      <c r="F27" s="130"/>
      <c r="G27" s="130"/>
      <c r="H27" s="130"/>
      <c r="I27" s="37"/>
      <c r="J27" s="37"/>
      <c r="K27" s="37"/>
      <c r="L27" s="160"/>
      <c r="M27" s="193">
        <v>14366</v>
      </c>
      <c r="P27" s="196"/>
    </row>
    <row r="28" spans="1:23" s="7" customFormat="1" ht="15.75" customHeight="1">
      <c r="A28" s="34"/>
      <c r="B28" s="40" t="s">
        <v>75</v>
      </c>
      <c r="C28" s="40"/>
      <c r="D28" s="130"/>
      <c r="E28" s="130"/>
      <c r="F28" s="130"/>
      <c r="G28" s="130"/>
      <c r="H28" s="130"/>
      <c r="I28" s="37"/>
      <c r="J28" s="37"/>
      <c r="K28" s="37"/>
      <c r="L28" s="160"/>
      <c r="M28" s="164">
        <f>SUM(M29:M30)</f>
        <v>2269333</v>
      </c>
      <c r="P28" s="196"/>
    </row>
    <row r="29" spans="1:23" s="7" customFormat="1" ht="15.75" customHeight="1">
      <c r="A29" s="34"/>
      <c r="B29" s="35"/>
      <c r="C29" s="35" t="s">
        <v>76</v>
      </c>
      <c r="D29" s="41"/>
      <c r="E29" s="35"/>
      <c r="F29" s="35"/>
      <c r="G29" s="35"/>
      <c r="H29" s="35"/>
      <c r="I29" s="42"/>
      <c r="J29" s="42"/>
      <c r="K29" s="42"/>
      <c r="L29" s="160"/>
      <c r="M29" s="163">
        <v>786600</v>
      </c>
      <c r="P29" s="196"/>
    </row>
    <row r="30" spans="1:23" s="7" customFormat="1" ht="15.75" customHeight="1">
      <c r="A30" s="34"/>
      <c r="B30" s="35"/>
      <c r="C30" s="35" t="s">
        <v>37</v>
      </c>
      <c r="D30" s="35"/>
      <c r="E30" s="29"/>
      <c r="F30" s="35"/>
      <c r="G30" s="35"/>
      <c r="H30" s="35"/>
      <c r="I30" s="42"/>
      <c r="J30" s="42"/>
      <c r="K30" s="42"/>
      <c r="L30" s="160"/>
      <c r="M30" s="163">
        <v>1482733</v>
      </c>
      <c r="P30" s="196"/>
    </row>
    <row r="31" spans="1:23" s="7" customFormat="1" ht="15.75" customHeight="1">
      <c r="A31" s="43" t="s">
        <v>77</v>
      </c>
      <c r="B31" s="44"/>
      <c r="C31" s="44"/>
      <c r="D31" s="44"/>
      <c r="E31" s="45"/>
      <c r="F31" s="45"/>
      <c r="G31" s="45"/>
      <c r="H31" s="45"/>
      <c r="I31" s="46"/>
      <c r="J31" s="46"/>
      <c r="K31" s="46"/>
      <c r="L31" s="47"/>
      <c r="M31" s="200">
        <f>M28-L7</f>
        <v>-58234775</v>
      </c>
      <c r="P31" s="196"/>
    </row>
    <row r="32" spans="1:23" s="7" customFormat="1" ht="15.75" customHeight="1">
      <c r="A32" s="34"/>
      <c r="B32" s="35" t="s">
        <v>78</v>
      </c>
      <c r="C32" s="35"/>
      <c r="D32" s="29"/>
      <c r="E32" s="35"/>
      <c r="F32" s="35"/>
      <c r="G32" s="130"/>
      <c r="H32" s="130"/>
      <c r="I32" s="37"/>
      <c r="J32" s="37"/>
      <c r="K32" s="37"/>
      <c r="L32" s="160"/>
      <c r="M32" s="166">
        <f>SUM(M33:M37)</f>
        <v>3064</v>
      </c>
      <c r="P32" s="196"/>
    </row>
    <row r="33" spans="1:16" s="7" customFormat="1" ht="15.75" customHeight="1">
      <c r="A33" s="34"/>
      <c r="B33" s="35"/>
      <c r="C33" s="29" t="s">
        <v>79</v>
      </c>
      <c r="D33" s="29"/>
      <c r="E33" s="35"/>
      <c r="F33" s="35"/>
      <c r="G33" s="130"/>
      <c r="H33" s="130"/>
      <c r="I33" s="37"/>
      <c r="J33" s="37"/>
      <c r="K33" s="37"/>
      <c r="L33" s="160"/>
      <c r="M33" s="193">
        <v>1038</v>
      </c>
      <c r="P33" s="196"/>
    </row>
    <row r="34" spans="1:16" s="7" customFormat="1" ht="15.75" customHeight="1">
      <c r="A34" s="34"/>
      <c r="B34" s="35"/>
      <c r="C34" s="39" t="s">
        <v>80</v>
      </c>
      <c r="D34" s="39"/>
      <c r="E34" s="35"/>
      <c r="F34" s="35"/>
      <c r="G34" s="130"/>
      <c r="H34" s="130"/>
      <c r="I34" s="37"/>
      <c r="J34" s="37"/>
      <c r="K34" s="37"/>
      <c r="L34" s="160"/>
      <c r="M34" s="166">
        <v>2026</v>
      </c>
      <c r="P34" s="196"/>
    </row>
    <row r="35" spans="1:16" s="7" customFormat="1" ht="15.75" customHeight="1">
      <c r="A35" s="34"/>
      <c r="B35" s="35"/>
      <c r="C35" s="29" t="s">
        <v>81</v>
      </c>
      <c r="D35" s="29"/>
      <c r="E35" s="35"/>
      <c r="F35" s="29"/>
      <c r="G35" s="35"/>
      <c r="H35" s="35"/>
      <c r="I35" s="38"/>
      <c r="J35" s="38"/>
      <c r="K35" s="38"/>
      <c r="L35" s="160"/>
      <c r="M35" s="216" t="s">
        <v>175</v>
      </c>
      <c r="P35" s="196"/>
    </row>
    <row r="36" spans="1:16" s="7" customFormat="1" ht="15.75" customHeight="1">
      <c r="A36" s="34"/>
      <c r="B36" s="35"/>
      <c r="C36" s="35" t="s">
        <v>82</v>
      </c>
      <c r="D36" s="35"/>
      <c r="E36" s="35"/>
      <c r="F36" s="35"/>
      <c r="G36" s="35"/>
      <c r="H36" s="35"/>
      <c r="I36" s="38"/>
      <c r="J36" s="38"/>
      <c r="K36" s="38"/>
      <c r="L36" s="160"/>
      <c r="M36" s="216" t="s">
        <v>175</v>
      </c>
      <c r="P36" s="196"/>
    </row>
    <row r="37" spans="1:16" s="7" customFormat="1" ht="15.75" customHeight="1">
      <c r="A37" s="34"/>
      <c r="B37" s="35"/>
      <c r="C37" s="35" t="s">
        <v>37</v>
      </c>
      <c r="D37" s="35"/>
      <c r="E37" s="35"/>
      <c r="F37" s="35"/>
      <c r="G37" s="35"/>
      <c r="H37" s="35"/>
      <c r="I37" s="38"/>
      <c r="J37" s="38"/>
      <c r="K37" s="38"/>
      <c r="L37" s="160"/>
      <c r="M37" s="216" t="s">
        <v>175</v>
      </c>
      <c r="P37" s="196"/>
    </row>
    <row r="38" spans="1:16" s="7" customFormat="1" ht="15.75" customHeight="1">
      <c r="A38" s="34"/>
      <c r="B38" s="35" t="s">
        <v>83</v>
      </c>
      <c r="C38" s="35"/>
      <c r="D38" s="35"/>
      <c r="E38" s="35"/>
      <c r="F38" s="35"/>
      <c r="G38" s="35"/>
      <c r="H38" s="35"/>
      <c r="I38" s="42"/>
      <c r="J38" s="42"/>
      <c r="K38" s="42"/>
      <c r="L38" s="160"/>
      <c r="M38" s="166">
        <f>SUM(M39:M40)</f>
        <v>34302</v>
      </c>
      <c r="P38" s="196"/>
    </row>
    <row r="39" spans="1:16" s="7" customFormat="1" ht="15.75" customHeight="1">
      <c r="A39" s="34"/>
      <c r="B39" s="35"/>
      <c r="C39" s="35" t="s">
        <v>84</v>
      </c>
      <c r="D39" s="35"/>
      <c r="E39" s="35"/>
      <c r="F39" s="35"/>
      <c r="G39" s="35"/>
      <c r="H39" s="35"/>
      <c r="I39" s="42"/>
      <c r="J39" s="42"/>
      <c r="K39" s="42"/>
      <c r="L39" s="160"/>
      <c r="M39" s="166">
        <v>32993</v>
      </c>
      <c r="P39" s="196"/>
    </row>
    <row r="40" spans="1:16" s="7" customFormat="1" ht="15.75" customHeight="1" thickBot="1">
      <c r="A40" s="34"/>
      <c r="B40" s="35"/>
      <c r="C40" s="35" t="s">
        <v>15</v>
      </c>
      <c r="D40" s="35"/>
      <c r="E40" s="35"/>
      <c r="F40" s="35"/>
      <c r="G40" s="35"/>
      <c r="H40" s="35"/>
      <c r="I40" s="42"/>
      <c r="J40" s="42"/>
      <c r="K40" s="42"/>
      <c r="L40" s="160"/>
      <c r="M40" s="166">
        <v>1309</v>
      </c>
      <c r="P40" s="196"/>
    </row>
    <row r="41" spans="1:16" s="7" customFormat="1" ht="15.75" customHeight="1" thickBot="1">
      <c r="A41" s="48" t="s">
        <v>85</v>
      </c>
      <c r="B41" s="49"/>
      <c r="C41" s="49"/>
      <c r="D41" s="49"/>
      <c r="E41" s="49"/>
      <c r="F41" s="49"/>
      <c r="G41" s="49"/>
      <c r="H41" s="49"/>
      <c r="I41" s="50"/>
      <c r="J41" s="50"/>
      <c r="K41" s="50"/>
      <c r="L41" s="161"/>
      <c r="M41" s="201">
        <f>M31-M34+M38-M33</f>
        <v>-58203537</v>
      </c>
      <c r="P41" s="196"/>
    </row>
    <row r="42" spans="1:16" s="7" customFormat="1" ht="3.75" customHeight="1">
      <c r="A42" s="51"/>
      <c r="B42" s="51"/>
      <c r="C42" s="51"/>
      <c r="D42" s="52"/>
      <c r="E42" s="52"/>
      <c r="F42" s="52"/>
      <c r="G42" s="52"/>
      <c r="H42" s="52"/>
      <c r="I42" s="53"/>
      <c r="J42" s="53"/>
      <c r="K42" s="53"/>
    </row>
    <row r="43" spans="1:16" s="7" customFormat="1" ht="15.6" customHeight="1">
      <c r="A43" s="35"/>
      <c r="B43" s="35"/>
      <c r="C43" s="54"/>
      <c r="D43" s="54"/>
      <c r="E43" s="54"/>
      <c r="F43" s="54"/>
      <c r="G43" s="54"/>
      <c r="H43" s="54"/>
      <c r="I43" s="42"/>
      <c r="J43" s="42"/>
      <c r="K43" s="42"/>
    </row>
    <row r="44" spans="1:16" s="7" customFormat="1" ht="15.6" customHeight="1">
      <c r="A44" s="35"/>
      <c r="B44" s="35"/>
      <c r="C44" s="35"/>
      <c r="D44" s="54"/>
      <c r="E44" s="54"/>
      <c r="F44" s="54"/>
      <c r="G44" s="54"/>
      <c r="H44" s="54"/>
      <c r="I44" s="42"/>
      <c r="J44" s="42"/>
      <c r="K44" s="42"/>
    </row>
    <row r="45" spans="1:16" s="7" customFormat="1" ht="15.6" customHeight="1"/>
    <row r="46" spans="1:16" s="7" customFormat="1" ht="3.75" customHeight="1"/>
    <row r="47" spans="1:16" s="7" customFormat="1" ht="15.6" customHeight="1"/>
    <row r="48" spans="1:16" s="7" customFormat="1" ht="15.6" customHeight="1"/>
    <row r="49" spans="1:16" s="7" customFormat="1" ht="15.6" customHeight="1"/>
    <row r="50" spans="1:16" s="7" customFormat="1" ht="15.6" customHeight="1"/>
    <row r="51" spans="1:16" s="7" customFormat="1" ht="15.6" customHeight="1"/>
    <row r="52" spans="1:16" s="7" customFormat="1" ht="15.6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6" s="7" customFormat="1" ht="15.6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6" s="7" customFormat="1" ht="15.6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6" s="7" customFormat="1" ht="5.25" customHeight="1"/>
    <row r="56" spans="1:16" s="7" customFormat="1" ht="15.6" customHeight="1"/>
    <row r="57" spans="1:16" s="7" customFormat="1" ht="15.6" customHeight="1"/>
    <row r="58" spans="1:16" s="7" customFormat="1" ht="15.6" customHeight="1"/>
    <row r="59" spans="1:16" s="7" customFormat="1" ht="15.6" customHeight="1"/>
    <row r="60" spans="1:16" s="7" customFormat="1" ht="15.6" customHeight="1"/>
    <row r="61" spans="1:16" s="7" customFormat="1" ht="15.6" customHeight="1"/>
    <row r="62" spans="1:16" s="7" customFormat="1" ht="15.6" customHeight="1"/>
    <row r="63" spans="1:16" s="6" customFormat="1" ht="12.9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18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6"/>
      <c r="M64" s="6"/>
      <c r="N64" s="6"/>
      <c r="O64" s="6"/>
      <c r="P64" s="6"/>
    </row>
    <row r="65" spans="1:16" ht="27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6" s="7" customFormat="1" ht="18" customHeight="1">
      <c r="L66" s="1"/>
      <c r="M66" s="1"/>
      <c r="N66" s="1"/>
      <c r="O66" s="1"/>
      <c r="P66" s="1"/>
    </row>
    <row r="67" spans="1:16" s="7" customFormat="1" ht="18" customHeight="1"/>
    <row r="68" spans="1:16" s="7" customFormat="1" ht="18" customHeight="1"/>
    <row r="69" spans="1:16" s="7" customFormat="1" ht="18" customHeight="1"/>
    <row r="70" spans="1:16" s="7" customFormat="1" ht="18" customHeight="1"/>
    <row r="71" spans="1:16" s="7" customFormat="1" ht="18" customHeight="1"/>
    <row r="72" spans="1:16" s="7" customFormat="1" ht="18" customHeight="1"/>
    <row r="73" spans="1:16" s="7" customFormat="1" ht="18" customHeight="1"/>
    <row r="74" spans="1:16" s="7" customFormat="1" ht="18" customHeight="1"/>
    <row r="75" spans="1:16" s="7" customFormat="1" ht="18" customHeight="1"/>
    <row r="76" spans="1:16" s="7" customFormat="1" ht="18" customHeight="1"/>
    <row r="77" spans="1:16" s="7" customFormat="1" ht="18" customHeight="1"/>
    <row r="78" spans="1:16" s="7" customFormat="1" ht="18" customHeight="1"/>
    <row r="79" spans="1:16" s="7" customFormat="1" ht="18" customHeight="1"/>
    <row r="80" spans="1:16" s="7" customFormat="1" ht="18" customHeight="1"/>
    <row r="81" spans="1:11" s="7" customFormat="1" ht="18" customHeight="1"/>
    <row r="82" spans="1:11" s="7" customFormat="1" ht="18" customHeight="1"/>
    <row r="83" spans="1:11" s="7" customFormat="1" ht="18" customHeight="1"/>
    <row r="84" spans="1:11" s="7" customFormat="1" ht="18" customHeight="1"/>
    <row r="85" spans="1:11" s="7" customFormat="1" ht="18" customHeight="1"/>
    <row r="86" spans="1:11" s="7" customFormat="1" ht="18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 spans="1:11" s="7" customFormat="1" ht="18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s="7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7" customFormat="1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7" customFormat="1" ht="18" customHeight="1"/>
    <row r="91" spans="1:11" s="7" customFormat="1" ht="18" customHeight="1"/>
    <row r="92" spans="1:11" s="7" customFormat="1" ht="18" customHeight="1"/>
    <row r="93" spans="1:11" s="7" customFormat="1" ht="18" customHeight="1"/>
    <row r="94" spans="1:11" s="7" customFormat="1" ht="18" customHeight="1"/>
    <row r="95" spans="1:11" s="7" customFormat="1" ht="18" customHeight="1"/>
    <row r="96" spans="1:11" s="7" customFormat="1" ht="18" customHeight="1"/>
    <row r="97" spans="1:16" s="28" customFormat="1" ht="18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s="6" customFormat="1" ht="12.9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28"/>
      <c r="M98" s="28"/>
      <c r="N98" s="28"/>
      <c r="O98" s="28"/>
      <c r="P98" s="28"/>
    </row>
    <row r="99" spans="1:16" ht="18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6"/>
      <c r="M99" s="6"/>
      <c r="N99" s="6"/>
      <c r="O99" s="6"/>
      <c r="P99" s="6"/>
    </row>
    <row r="100" spans="1:16" ht="27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6" s="7" customFormat="1" ht="18" customHeight="1">
      <c r="L101" s="1"/>
      <c r="M101" s="1"/>
      <c r="N101" s="1"/>
      <c r="O101" s="1"/>
      <c r="P101" s="1"/>
    </row>
    <row r="102" spans="1:16" s="7" customFormat="1" ht="18" customHeight="1"/>
    <row r="103" spans="1:16" s="7" customFormat="1" ht="18" customHeight="1"/>
    <row r="104" spans="1:16" s="7" customFormat="1" ht="18" customHeight="1"/>
    <row r="105" spans="1:16" s="7" customFormat="1" ht="18" customHeight="1"/>
    <row r="106" spans="1:16" s="7" customFormat="1" ht="18" customHeight="1"/>
    <row r="107" spans="1:16" s="7" customFormat="1" ht="18" customHeight="1"/>
    <row r="108" spans="1:16" s="7" customFormat="1" ht="18" customHeight="1"/>
    <row r="109" spans="1:16" s="7" customFormat="1" ht="18" customHeight="1"/>
    <row r="110" spans="1:16" s="7" customFormat="1" ht="18" customHeight="1"/>
    <row r="111" spans="1:16" s="7" customFormat="1" ht="18" customHeight="1"/>
    <row r="112" spans="1:16" s="7" customFormat="1" ht="18" customHeight="1"/>
    <row r="113" spans="1:11" s="7" customFormat="1" ht="18" customHeight="1"/>
    <row r="114" spans="1:11" s="7" customFormat="1" ht="18" customHeight="1"/>
    <row r="115" spans="1:11" s="7" customFormat="1" ht="18" customHeight="1"/>
    <row r="116" spans="1:11" s="7" customFormat="1" ht="18" customHeight="1"/>
    <row r="117" spans="1:11" s="7" customFormat="1" ht="18" customHeight="1"/>
    <row r="118" spans="1:11" s="7" customFormat="1" ht="18" customHeight="1"/>
    <row r="119" spans="1:11" s="7" customFormat="1" ht="18" customHeight="1"/>
    <row r="120" spans="1:11" s="7" customFormat="1" ht="18" customHeight="1"/>
    <row r="121" spans="1:11" s="7" customFormat="1" ht="18" customHeight="1"/>
    <row r="122" spans="1:11" s="7" customFormat="1" ht="18" customHeight="1"/>
    <row r="123" spans="1:11" s="7" customFormat="1" ht="18" customHeight="1"/>
    <row r="124" spans="1:11" s="7" customFormat="1" ht="18" customHeight="1"/>
    <row r="125" spans="1:11" s="7" customFormat="1" ht="18" customHeight="1"/>
    <row r="126" spans="1:11" s="7" customFormat="1" ht="18" customHeight="1"/>
    <row r="127" spans="1:11" s="7" customFormat="1" ht="18" customHeight="1"/>
    <row r="128" spans="1:11" s="7" customFormat="1" ht="18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1:16" s="7" customFormat="1" ht="18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6" s="7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6" s="7" customFormat="1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6" s="7" customFormat="1" ht="18" customHeight="1"/>
    <row r="133" spans="1:16" s="7" customFormat="1" ht="18" customHeight="1"/>
    <row r="134" spans="1:16" s="7" customFormat="1" ht="18" customHeight="1"/>
    <row r="135" spans="1:16" s="7" customFormat="1" ht="18" customHeight="1"/>
    <row r="136" spans="1:16" s="7" customFormat="1" ht="18" customHeight="1"/>
    <row r="137" spans="1:16" s="7" customFormat="1" ht="18" customHeight="1"/>
    <row r="138" spans="1:16" s="7" customFormat="1" ht="18" customHeight="1"/>
    <row r="139" spans="1:16" s="28" customFormat="1" ht="18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s="6" customFormat="1" ht="12.9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28"/>
      <c r="M140" s="28"/>
      <c r="N140" s="28"/>
      <c r="O140" s="28"/>
      <c r="P140" s="28"/>
    </row>
    <row r="141" spans="1:16" ht="18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6"/>
      <c r="M141" s="6"/>
      <c r="N141" s="6"/>
      <c r="O141" s="6"/>
      <c r="P141" s="6"/>
    </row>
    <row r="142" spans="1:16" ht="27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1:16" s="7" customFormat="1" ht="14.45" customHeight="1">
      <c r="L143" s="1"/>
      <c r="M143" s="1"/>
      <c r="N143" s="1"/>
      <c r="O143" s="1"/>
      <c r="P143" s="1"/>
    </row>
    <row r="144" spans="1:16" s="7" customFormat="1" ht="14.45" customHeight="1"/>
    <row r="145" s="7" customFormat="1" ht="14.45" customHeight="1"/>
    <row r="146" s="7" customFormat="1" ht="14.45" customHeight="1"/>
    <row r="147" s="7" customFormat="1" ht="14.45" customHeight="1"/>
    <row r="148" s="7" customFormat="1" ht="14.45" customHeight="1"/>
    <row r="149" s="7" customFormat="1" ht="14.45" customHeight="1"/>
    <row r="150" s="7" customFormat="1" ht="14.45" customHeight="1"/>
    <row r="151" s="7" customFormat="1" ht="14.45" customHeight="1"/>
    <row r="152" s="7" customFormat="1" ht="14.45" customHeight="1"/>
    <row r="153" s="7" customFormat="1" ht="14.45" customHeight="1"/>
    <row r="154" s="7" customFormat="1" ht="14.45" customHeight="1"/>
    <row r="155" s="7" customFormat="1" ht="14.45" customHeight="1"/>
    <row r="156" s="7" customFormat="1" ht="14.45" customHeight="1"/>
    <row r="157" s="7" customFormat="1" ht="14.45" customHeight="1"/>
    <row r="158" s="7" customFormat="1" ht="14.45" customHeight="1"/>
    <row r="159" s="7" customFormat="1" ht="14.45" customHeight="1"/>
    <row r="160" s="7" customFormat="1" ht="14.45" customHeight="1"/>
    <row r="161" s="7" customFormat="1" ht="14.45" customHeight="1"/>
    <row r="162" s="7" customFormat="1" ht="14.45" customHeight="1"/>
    <row r="163" s="7" customFormat="1" ht="14.45" customHeight="1"/>
    <row r="164" s="7" customFormat="1" ht="14.45" customHeight="1"/>
    <row r="165" s="7" customFormat="1" ht="14.45" customHeight="1"/>
    <row r="166" s="7" customFormat="1" ht="14.45" customHeight="1"/>
    <row r="167" s="7" customFormat="1" ht="14.45" customHeight="1"/>
    <row r="168" s="7" customFormat="1" ht="14.45" customHeight="1"/>
    <row r="169" s="7" customFormat="1" ht="14.45" customHeight="1"/>
    <row r="170" s="7" customFormat="1" ht="14.45" customHeight="1"/>
    <row r="171" s="7" customFormat="1" ht="14.45" customHeight="1"/>
    <row r="172" s="7" customFormat="1" ht="14.45" customHeight="1"/>
    <row r="173" s="7" customFormat="1" ht="14.45" customHeight="1"/>
    <row r="174" s="7" customFormat="1" ht="14.45" customHeight="1"/>
    <row r="175" s="7" customFormat="1" ht="14.45" customHeight="1"/>
    <row r="176" s="7" customFormat="1" ht="14.45" customHeight="1"/>
    <row r="177" spans="1:11" s="7" customFormat="1" ht="14.45" customHeight="1"/>
    <row r="178" spans="1:11" s="7" customFormat="1" ht="14.45" customHeight="1"/>
    <row r="179" spans="1:11" s="7" customFormat="1" ht="14.45" customHeight="1"/>
    <row r="180" spans="1:11" s="7" customFormat="1" ht="14.45" customHeight="1"/>
    <row r="181" spans="1:11" s="7" customFormat="1" ht="14.45" customHeight="1"/>
    <row r="182" spans="1:11" s="7" customFormat="1" ht="14.4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</row>
    <row r="183" spans="1:11" s="7" customFormat="1" ht="14.4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 spans="1:11" s="7" customFormat="1" ht="14.4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s="7" customFormat="1" ht="14.4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s="7" customFormat="1" ht="14.45" customHeight="1"/>
    <row r="187" spans="1:11" s="7" customFormat="1" ht="14.45" customHeight="1"/>
    <row r="188" spans="1:11" s="7" customFormat="1" ht="14.45" customHeight="1"/>
    <row r="189" spans="1:11" s="7" customFormat="1" ht="14.45" customHeight="1"/>
    <row r="190" spans="1:11" s="7" customFormat="1" ht="14.45" customHeight="1"/>
    <row r="191" spans="1:11" s="7" customFormat="1" ht="14.45" customHeight="1"/>
    <row r="192" spans="1:11" s="7" customFormat="1" ht="14.45" customHeight="1"/>
    <row r="193" spans="1:16" s="29" customFormat="1" ht="14.4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s="6" customFormat="1" ht="12.9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29"/>
      <c r="M194" s="29"/>
      <c r="N194" s="29"/>
      <c r="O194" s="29"/>
      <c r="P194" s="29"/>
    </row>
    <row r="195" spans="1:16" ht="18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6"/>
      <c r="M195" s="6"/>
      <c r="N195" s="6"/>
      <c r="O195" s="6"/>
      <c r="P195" s="6"/>
    </row>
    <row r="196" spans="1:16" ht="27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6" s="7" customFormat="1" ht="13.5" customHeight="1">
      <c r="L197" s="1"/>
      <c r="M197" s="1"/>
      <c r="N197" s="1"/>
      <c r="O197" s="1"/>
      <c r="P197" s="1"/>
    </row>
    <row r="198" spans="1:16" s="7" customFormat="1" ht="13.5" customHeight="1"/>
    <row r="199" spans="1:16" s="7" customFormat="1" ht="13.5" customHeight="1"/>
    <row r="200" spans="1:16" s="7" customFormat="1" ht="13.5" customHeight="1"/>
    <row r="201" spans="1:16" s="7" customFormat="1" ht="13.5" customHeight="1"/>
    <row r="202" spans="1:16" s="7" customFormat="1" ht="13.5" customHeight="1"/>
    <row r="203" spans="1:16" s="7" customFormat="1" ht="13.5" customHeight="1"/>
    <row r="204" spans="1:16" s="7" customFormat="1" ht="13.5" customHeight="1"/>
    <row r="205" spans="1:16" s="7" customFormat="1" ht="13.5" customHeight="1"/>
    <row r="206" spans="1:16" s="7" customFormat="1" ht="13.5" customHeight="1"/>
    <row r="207" spans="1:16" s="7" customFormat="1" ht="13.5" customHeight="1"/>
    <row r="208" spans="1:16" s="7" customFormat="1" ht="13.5" customHeight="1"/>
    <row r="209" s="7" customFormat="1" ht="13.5" customHeight="1"/>
    <row r="210" s="7" customFormat="1" ht="13.5" customHeight="1"/>
    <row r="211" s="7" customFormat="1" ht="13.5" customHeight="1"/>
    <row r="212" s="7" customFormat="1" ht="13.5" customHeight="1"/>
    <row r="213" s="7" customFormat="1" ht="13.5" customHeight="1"/>
    <row r="214" s="7" customFormat="1" ht="13.5" customHeight="1"/>
    <row r="215" s="7" customFormat="1" ht="13.5" customHeight="1"/>
    <row r="216" s="7" customFormat="1" ht="13.5" customHeight="1"/>
    <row r="217" s="7" customFormat="1" ht="13.5" customHeight="1"/>
    <row r="218" s="7" customFormat="1" ht="13.5" customHeight="1"/>
    <row r="219" s="7" customFormat="1" ht="13.5" customHeight="1"/>
    <row r="220" s="7" customFormat="1" ht="13.5" customHeight="1"/>
    <row r="221" s="7" customFormat="1" ht="13.5" customHeight="1"/>
    <row r="222" s="7" customFormat="1" ht="13.5" customHeight="1"/>
    <row r="223" s="7" customFormat="1" ht="13.5" customHeight="1"/>
    <row r="224" s="7" customFormat="1" ht="13.5" customHeight="1"/>
    <row r="225" s="7" customFormat="1" ht="13.5" customHeight="1"/>
    <row r="226" s="7" customFormat="1" ht="13.5" customHeight="1"/>
    <row r="227" s="7" customFormat="1" ht="13.5" customHeight="1"/>
    <row r="228" s="7" customFormat="1" ht="13.5" customHeight="1"/>
    <row r="229" s="7" customFormat="1" ht="13.5" customHeight="1"/>
    <row r="230" s="7" customFormat="1" ht="13.5" customHeight="1"/>
    <row r="231" s="7" customFormat="1" ht="13.5" customHeight="1"/>
    <row r="232" s="7" customFormat="1" ht="13.5" customHeight="1"/>
    <row r="233" s="7" customFormat="1" ht="13.5" customHeight="1"/>
    <row r="234" s="7" customFormat="1" ht="13.5" customHeight="1"/>
    <row r="235" s="7" customFormat="1" ht="13.5" customHeight="1"/>
    <row r="236" s="7" customFormat="1" ht="13.5" customHeight="1"/>
    <row r="237" s="7" customFormat="1" ht="13.5" customHeight="1"/>
    <row r="238" s="7" customFormat="1" ht="13.5" customHeight="1"/>
    <row r="239" s="7" customFormat="1" ht="13.5" customHeight="1"/>
    <row r="240" s="7" customFormat="1" ht="13.5" customHeight="1"/>
    <row r="241" spans="1:16" s="7" customFormat="1" ht="13.5" customHeight="1">
      <c r="B241" s="36"/>
      <c r="C241" s="36"/>
      <c r="D241" s="36"/>
      <c r="E241" s="36"/>
      <c r="F241" s="36"/>
      <c r="G241" s="36"/>
      <c r="H241" s="36"/>
    </row>
    <row r="242" spans="1:16" s="7" customFormat="1" ht="13.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55"/>
    </row>
    <row r="243" spans="1:16" s="7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6" s="7" customFormat="1" ht="13.5" customHeight="1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3"/>
    </row>
    <row r="245" spans="1:16" s="7" customFormat="1" ht="13.5" customHeight="1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3"/>
    </row>
    <row r="246" spans="1:16" s="7" customFormat="1" ht="13.5" customHeight="1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3"/>
    </row>
    <row r="247" spans="1:16" s="7" customFormat="1" ht="13.5" customHeight="1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3"/>
    </row>
    <row r="248" spans="1:16" s="7" customFormat="1" ht="13.5" customHeight="1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3"/>
    </row>
    <row r="249" spans="1:16" s="7" customFormat="1" ht="13.5" customHeight="1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3"/>
    </row>
    <row r="250" spans="1:16" s="7" customFormat="1" ht="13.5" customHeight="1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36"/>
    </row>
    <row r="251" spans="1:16" s="7" customFormat="1" ht="13.5" customHeight="1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36"/>
    </row>
    <row r="252" spans="1:16" s="7" customFormat="1" ht="13.5" customHeight="1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3"/>
    </row>
    <row r="253" spans="1:16" s="30" customFormat="1" ht="13.5" customHeight="1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3"/>
      <c r="L253" s="7"/>
      <c r="M253" s="7"/>
      <c r="N253" s="7"/>
      <c r="O253" s="7"/>
      <c r="P253" s="7"/>
    </row>
    <row r="254" spans="1:16" ht="1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55"/>
      <c r="M254" s="55"/>
      <c r="N254" s="55"/>
      <c r="O254" s="55"/>
      <c r="P254" s="55"/>
    </row>
    <row r="255" spans="1:16" s="3" customFormat="1" ht="18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36"/>
      <c r="L255" s="1"/>
      <c r="M255" s="1"/>
      <c r="N255" s="1"/>
      <c r="O255" s="1"/>
      <c r="P255" s="1"/>
    </row>
    <row r="256" spans="1:16" s="3" customFormat="1" ht="18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6" s="3" customFormat="1" ht="18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6" s="3" customFormat="1" ht="18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6" s="3" customFormat="1" ht="18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6" s="3" customFormat="1" ht="18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6" s="7" customFormat="1" ht="18" customHeight="1">
      <c r="L261" s="3"/>
      <c r="M261" s="3"/>
      <c r="N261" s="3"/>
      <c r="O261" s="3"/>
      <c r="P261" s="3"/>
    </row>
    <row r="262" spans="1:16" s="7" customFormat="1" ht="18" customHeight="1">
      <c r="L262" s="57"/>
      <c r="M262" s="57"/>
      <c r="N262" s="57"/>
      <c r="O262" s="36"/>
      <c r="P262" s="36"/>
    </row>
    <row r="263" spans="1:16" s="3" customFormat="1" ht="18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57"/>
      <c r="M263" s="57"/>
      <c r="N263" s="57"/>
      <c r="O263" s="36"/>
      <c r="P263" s="36"/>
    </row>
    <row r="264" spans="1:16" s="3" customFormat="1" ht="18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6" s="3" customFormat="1" ht="18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6" s="7" customFormat="1" ht="18" customHeight="1">
      <c r="L266" s="3"/>
      <c r="M266" s="3"/>
      <c r="N266" s="3"/>
      <c r="O266" s="3"/>
      <c r="P266" s="3"/>
    </row>
    <row r="267" spans="1:16" s="7" customFormat="1" ht="15" customHeight="1">
      <c r="L267" s="36"/>
      <c r="M267" s="36"/>
      <c r="N267" s="36"/>
      <c r="O267" s="36"/>
      <c r="P267" s="36"/>
    </row>
    <row r="268" spans="1:16" s="7" customFormat="1" ht="15" customHeight="1">
      <c r="L268" s="36"/>
      <c r="M268" s="36"/>
      <c r="N268" s="36"/>
      <c r="O268" s="36"/>
      <c r="P268" s="36"/>
    </row>
    <row r="269" spans="1:16" s="7" customFormat="1" ht="15" customHeight="1">
      <c r="K269" s="36"/>
      <c r="L269" s="36"/>
      <c r="M269" s="36"/>
      <c r="N269" s="36"/>
      <c r="O269" s="36"/>
      <c r="P269" s="36"/>
    </row>
    <row r="270" spans="1:16" s="7" customFormat="1" ht="15" customHeight="1">
      <c r="K270" s="36"/>
      <c r="L270" s="36"/>
      <c r="M270" s="36"/>
      <c r="N270" s="36"/>
      <c r="O270" s="36"/>
      <c r="P270" s="36"/>
    </row>
    <row r="271" spans="1:16" s="7" customFormat="1" ht="15" customHeight="1">
      <c r="K271" s="36"/>
      <c r="L271" s="36"/>
      <c r="M271" s="36"/>
      <c r="N271" s="36"/>
      <c r="O271" s="36"/>
      <c r="P271" s="36"/>
    </row>
    <row r="272" spans="1:16" s="7" customFormat="1" ht="15" customHeight="1">
      <c r="K272" s="36"/>
      <c r="L272" s="36"/>
      <c r="M272" s="36"/>
      <c r="N272" s="36"/>
      <c r="O272" s="36"/>
      <c r="P272" s="36"/>
    </row>
    <row r="273" spans="1:16" s="7" customFormat="1" ht="15" customHeight="1">
      <c r="K273" s="36"/>
      <c r="L273" s="36"/>
      <c r="M273" s="36"/>
      <c r="N273" s="36"/>
      <c r="O273" s="36"/>
      <c r="P273" s="36"/>
    </row>
    <row r="274" spans="1:16" s="7" customFormat="1" ht="15" customHeight="1">
      <c r="K274" s="36"/>
      <c r="L274" s="57"/>
      <c r="M274" s="57"/>
      <c r="N274" s="57"/>
      <c r="O274" s="36"/>
      <c r="P274" s="36"/>
    </row>
    <row r="275" spans="1:16" s="7" customFormat="1" ht="15" customHeight="1">
      <c r="K275" s="36"/>
      <c r="L275" s="57"/>
      <c r="M275" s="57"/>
      <c r="N275" s="57"/>
      <c r="O275" s="36"/>
      <c r="P275" s="36"/>
    </row>
    <row r="276" spans="1:16" s="7" customFormat="1" ht="15" customHeight="1">
      <c r="K276" s="36"/>
      <c r="L276" s="57"/>
      <c r="M276" s="57"/>
      <c r="N276" s="57"/>
      <c r="O276" s="36"/>
      <c r="P276" s="36"/>
    </row>
    <row r="277" spans="1:16" s="7" customFormat="1" ht="15" customHeight="1">
      <c r="K277" s="36"/>
      <c r="L277" s="36"/>
      <c r="M277" s="36"/>
      <c r="N277" s="36"/>
      <c r="O277" s="36"/>
      <c r="P277" s="36"/>
    </row>
    <row r="278" spans="1:16" s="7" customFormat="1" ht="15" customHeight="1">
      <c r="K278" s="36"/>
      <c r="L278" s="57"/>
      <c r="M278" s="57"/>
      <c r="N278" s="57"/>
      <c r="O278" s="36"/>
      <c r="P278" s="36"/>
    </row>
    <row r="279" spans="1:16" s="7" customFormat="1" ht="15" customHeight="1">
      <c r="K279" s="36"/>
      <c r="L279" s="57"/>
      <c r="M279" s="57"/>
      <c r="N279" s="57"/>
      <c r="O279" s="36"/>
      <c r="P279" s="36"/>
    </row>
    <row r="280" spans="1:16" s="7" customFormat="1" ht="15" customHeight="1">
      <c r="K280" s="36"/>
      <c r="L280" s="57"/>
      <c r="M280" s="57"/>
      <c r="N280" s="57"/>
      <c r="O280" s="36"/>
      <c r="P280" s="36"/>
    </row>
    <row r="281" spans="1:16" s="7" customFormat="1" ht="15" customHeight="1">
      <c r="K281" s="36"/>
      <c r="L281" s="57"/>
      <c r="M281" s="57"/>
      <c r="N281" s="57"/>
      <c r="O281" s="36"/>
      <c r="P281" s="36"/>
    </row>
    <row r="282" spans="1:16" s="7" customFormat="1" ht="15" customHeight="1">
      <c r="F282" s="1"/>
      <c r="G282" s="1"/>
      <c r="H282" s="1"/>
      <c r="I282" s="1"/>
      <c r="J282" s="1"/>
      <c r="K282" s="36"/>
      <c r="L282" s="57"/>
      <c r="M282" s="57"/>
      <c r="N282" s="57"/>
      <c r="O282" s="36"/>
      <c r="P282" s="36"/>
    </row>
    <row r="283" spans="1:16" s="7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57"/>
      <c r="M283" s="57"/>
      <c r="N283" s="57"/>
      <c r="O283" s="36"/>
      <c r="P283" s="36"/>
    </row>
    <row r="284" spans="1:16" s="7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57"/>
      <c r="M284" s="57"/>
      <c r="N284" s="57"/>
      <c r="O284" s="36"/>
      <c r="P284" s="36"/>
    </row>
    <row r="285" spans="1:16" s="7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57"/>
      <c r="M285" s="57"/>
      <c r="N285" s="57"/>
      <c r="O285" s="36"/>
      <c r="P285" s="36"/>
    </row>
    <row r="286" spans="1:16" s="7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57"/>
      <c r="M286" s="57"/>
      <c r="N286" s="57"/>
      <c r="O286" s="36"/>
      <c r="P286" s="36"/>
    </row>
    <row r="287" spans="1:16" s="7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57"/>
      <c r="M287" s="57"/>
      <c r="N287" s="57"/>
      <c r="O287" s="36"/>
      <c r="P287" s="36"/>
    </row>
    <row r="288" spans="1:16" s="7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57"/>
      <c r="M288" s="57"/>
      <c r="N288" s="57"/>
      <c r="O288" s="36"/>
      <c r="P288" s="36"/>
    </row>
    <row r="289" spans="1:16" s="7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57"/>
      <c r="M289" s="57"/>
      <c r="N289" s="57"/>
      <c r="O289" s="36"/>
      <c r="P289" s="36"/>
    </row>
    <row r="290" spans="1:16" s="7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57"/>
      <c r="M290" s="57"/>
      <c r="N290" s="57"/>
      <c r="O290" s="36"/>
      <c r="P290" s="36"/>
    </row>
    <row r="291" spans="1:16" s="7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57"/>
      <c r="M291" s="57"/>
      <c r="N291" s="57"/>
      <c r="O291" s="36"/>
      <c r="P291" s="36"/>
    </row>
    <row r="292" spans="1:16" s="7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57"/>
      <c r="M292" s="57"/>
      <c r="N292" s="57"/>
      <c r="O292" s="36"/>
      <c r="P292" s="36"/>
    </row>
    <row r="293" spans="1:16" s="7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57"/>
      <c r="M293" s="57"/>
      <c r="N293" s="57"/>
      <c r="O293" s="36"/>
      <c r="P293" s="36"/>
    </row>
    <row r="294" spans="1:16" ht="18" customHeight="1">
      <c r="L294" s="57"/>
      <c r="M294" s="57"/>
      <c r="N294" s="57"/>
      <c r="O294" s="36"/>
      <c r="P294" s="36"/>
    </row>
  </sheetData>
  <mergeCells count="7">
    <mergeCell ref="L7:M7"/>
    <mergeCell ref="A1:M1"/>
    <mergeCell ref="A2:M2"/>
    <mergeCell ref="A3:M3"/>
    <mergeCell ref="A4:M4"/>
    <mergeCell ref="A6:K6"/>
    <mergeCell ref="L6:M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6"/>
  <sheetViews>
    <sheetView showGridLines="0" view="pageBreakPreview" zoomScale="120" zoomScaleNormal="100" zoomScaleSheetLayoutView="120" workbookViewId="0">
      <selection activeCell="B2" sqref="B2:M2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4.875" style="1" customWidth="1"/>
    <col min="11" max="11" width="12.125" style="1" customWidth="1"/>
    <col min="12" max="12" width="11.875" style="1" customWidth="1"/>
    <col min="13" max="13" width="12.625" style="1" customWidth="1"/>
    <col min="14" max="14" width="1" style="1" customWidth="1"/>
    <col min="15" max="16384" width="9" style="1"/>
  </cols>
  <sheetData>
    <row r="1" spans="1:16" ht="18" customHeight="1">
      <c r="B1" s="251" t="s">
        <v>177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6" ht="18.75" customHeight="1">
      <c r="A2" s="31"/>
      <c r="B2" s="252" t="s">
        <v>172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6" ht="14.45" customHeight="1">
      <c r="A3" s="58"/>
      <c r="B3" s="253" t="s">
        <v>164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</row>
    <row r="4" spans="1:16" ht="14.45" customHeight="1">
      <c r="A4" s="58"/>
      <c r="B4" s="253" t="s">
        <v>165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</row>
    <row r="5" spans="1:16" ht="15.75" customHeight="1" thickBot="1">
      <c r="A5" s="58"/>
      <c r="B5" s="32"/>
      <c r="C5" s="31"/>
      <c r="D5" s="31"/>
      <c r="E5" s="31"/>
      <c r="F5" s="31"/>
      <c r="G5" s="31"/>
      <c r="H5" s="31"/>
      <c r="I5" s="33"/>
      <c r="J5" s="31"/>
      <c r="K5" s="138"/>
      <c r="L5" s="31"/>
      <c r="M5" s="59" t="s">
        <v>169</v>
      </c>
    </row>
    <row r="6" spans="1:16" ht="12.75" customHeight="1">
      <c r="B6" s="254" t="s">
        <v>0</v>
      </c>
      <c r="C6" s="255"/>
      <c r="D6" s="255"/>
      <c r="E6" s="255"/>
      <c r="F6" s="255"/>
      <c r="G6" s="255"/>
      <c r="H6" s="255"/>
      <c r="I6" s="256"/>
      <c r="J6" s="260" t="s">
        <v>86</v>
      </c>
      <c r="K6" s="255"/>
      <c r="L6" s="131"/>
      <c r="M6" s="132"/>
    </row>
    <row r="7" spans="1:16" ht="29.25" customHeight="1" thickBot="1">
      <c r="B7" s="257"/>
      <c r="C7" s="258"/>
      <c r="D7" s="258"/>
      <c r="E7" s="258"/>
      <c r="F7" s="258"/>
      <c r="G7" s="258"/>
      <c r="H7" s="258"/>
      <c r="I7" s="259"/>
      <c r="J7" s="261"/>
      <c r="K7" s="258"/>
      <c r="L7" s="139" t="s">
        <v>87</v>
      </c>
      <c r="M7" s="133" t="s">
        <v>88</v>
      </c>
    </row>
    <row r="8" spans="1:16" ht="15.95" customHeight="1">
      <c r="A8" s="6"/>
      <c r="B8" s="140" t="s">
        <v>89</v>
      </c>
      <c r="C8" s="141"/>
      <c r="D8" s="142"/>
      <c r="E8" s="142"/>
      <c r="F8" s="142"/>
      <c r="G8" s="142"/>
      <c r="H8" s="142"/>
      <c r="I8" s="143"/>
      <c r="J8" s="262">
        <v>139463456</v>
      </c>
      <c r="K8" s="263"/>
      <c r="L8" s="170">
        <v>186780876</v>
      </c>
      <c r="M8" s="203">
        <v>-47317420</v>
      </c>
    </row>
    <row r="9" spans="1:16" ht="15.95" customHeight="1">
      <c r="A9" s="6"/>
      <c r="B9" s="60"/>
      <c r="C9" s="61" t="s">
        <v>90</v>
      </c>
      <c r="D9" s="62"/>
      <c r="E9" s="62"/>
      <c r="F9" s="62"/>
      <c r="G9" s="62"/>
      <c r="H9" s="62"/>
      <c r="I9" s="63"/>
      <c r="J9" s="182"/>
      <c r="K9" s="202">
        <f>行政コスト計算書!M41</f>
        <v>-58203537</v>
      </c>
      <c r="L9" s="183"/>
      <c r="M9" s="204">
        <f>K9</f>
        <v>-58203537</v>
      </c>
    </row>
    <row r="10" spans="1:16" ht="15.95" customHeight="1">
      <c r="B10" s="64"/>
      <c r="C10" s="65" t="s">
        <v>91</v>
      </c>
      <c r="D10" s="66"/>
      <c r="E10" s="66"/>
      <c r="F10" s="66"/>
      <c r="G10" s="66"/>
      <c r="H10" s="66"/>
      <c r="I10" s="66"/>
      <c r="J10" s="184"/>
      <c r="K10" s="185">
        <f>SUM(K11:K12)</f>
        <v>60095772</v>
      </c>
      <c r="L10" s="183"/>
      <c r="M10" s="178">
        <f t="shared" ref="M10:M12" si="0">K10</f>
        <v>60095772</v>
      </c>
    </row>
    <row r="11" spans="1:16" s="7" customFormat="1" ht="15.95" customHeight="1">
      <c r="A11" s="1"/>
      <c r="B11" s="67"/>
      <c r="C11" s="65"/>
      <c r="D11" s="68" t="s">
        <v>92</v>
      </c>
      <c r="E11" s="68"/>
      <c r="F11" s="68"/>
      <c r="G11" s="68"/>
      <c r="H11" s="68"/>
      <c r="I11" s="65"/>
      <c r="J11" s="184"/>
      <c r="K11" s="185">
        <f>43092181-1176309+1004077</f>
        <v>42919949</v>
      </c>
      <c r="L11" s="183"/>
      <c r="M11" s="178">
        <f t="shared" si="0"/>
        <v>42919949</v>
      </c>
    </row>
    <row r="12" spans="1:16" s="7" customFormat="1" ht="15.95" customHeight="1">
      <c r="A12" s="1"/>
      <c r="B12" s="69"/>
      <c r="C12" s="70"/>
      <c r="D12" s="70" t="s">
        <v>93</v>
      </c>
      <c r="E12" s="70"/>
      <c r="F12" s="70"/>
      <c r="G12" s="70"/>
      <c r="H12" s="70"/>
      <c r="I12" s="71"/>
      <c r="J12" s="186"/>
      <c r="K12" s="187">
        <v>17175823</v>
      </c>
      <c r="L12" s="188"/>
      <c r="M12" s="179">
        <f t="shared" si="0"/>
        <v>17175823</v>
      </c>
    </row>
    <row r="13" spans="1:16" s="7" customFormat="1" ht="15.95" customHeight="1">
      <c r="B13" s="72"/>
      <c r="C13" s="73" t="s">
        <v>94</v>
      </c>
      <c r="D13" s="74"/>
      <c r="E13" s="74"/>
      <c r="F13" s="75"/>
      <c r="G13" s="75"/>
      <c r="H13" s="75"/>
      <c r="I13" s="76"/>
      <c r="J13" s="249">
        <f>K10+K9</f>
        <v>1892235</v>
      </c>
      <c r="K13" s="250"/>
      <c r="L13" s="189"/>
      <c r="M13" s="177">
        <f>M9+M10</f>
        <v>1892235</v>
      </c>
    </row>
    <row r="14" spans="1:16" s="7" customFormat="1" ht="15.95" customHeight="1">
      <c r="B14" s="60"/>
      <c r="C14" s="77" t="s">
        <v>95</v>
      </c>
      <c r="D14" s="77"/>
      <c r="E14" s="77"/>
      <c r="F14" s="68"/>
      <c r="G14" s="68"/>
      <c r="H14" s="68"/>
      <c r="I14" s="65"/>
      <c r="J14" s="272"/>
      <c r="K14" s="273"/>
      <c r="L14" s="181">
        <f>SUM(L15:L18)</f>
        <v>3859001</v>
      </c>
      <c r="M14" s="205">
        <f>-L14</f>
        <v>-3859001</v>
      </c>
      <c r="P14" s="59"/>
    </row>
    <row r="15" spans="1:16" s="7" customFormat="1" ht="15.95" customHeight="1">
      <c r="B15" s="60"/>
      <c r="C15" s="77"/>
      <c r="D15" s="77" t="s">
        <v>96</v>
      </c>
      <c r="E15" s="68"/>
      <c r="F15" s="68"/>
      <c r="G15" s="68"/>
      <c r="H15" s="68"/>
      <c r="I15" s="65"/>
      <c r="J15" s="272"/>
      <c r="K15" s="273"/>
      <c r="L15" s="180">
        <v>7019931</v>
      </c>
      <c r="M15" s="206">
        <f t="shared" ref="M15:M18" si="1">-L15</f>
        <v>-7019931</v>
      </c>
    </row>
    <row r="16" spans="1:16" s="7" customFormat="1" ht="15.95" customHeight="1">
      <c r="B16" s="60"/>
      <c r="C16" s="77"/>
      <c r="D16" s="77" t="s">
        <v>97</v>
      </c>
      <c r="E16" s="77"/>
      <c r="F16" s="68"/>
      <c r="G16" s="68"/>
      <c r="H16" s="68"/>
      <c r="I16" s="65"/>
      <c r="J16" s="272"/>
      <c r="K16" s="273"/>
      <c r="L16" s="207">
        <f>-3081996-15446-2026</f>
        <v>-3099468</v>
      </c>
      <c r="M16" s="195">
        <f t="shared" si="1"/>
        <v>3099468</v>
      </c>
    </row>
    <row r="17" spans="2:20" s="7" customFormat="1" ht="15.95" customHeight="1">
      <c r="B17" s="60"/>
      <c r="C17" s="77"/>
      <c r="D17" s="77" t="s">
        <v>98</v>
      </c>
      <c r="E17" s="77"/>
      <c r="F17" s="68"/>
      <c r="G17" s="68"/>
      <c r="H17" s="68"/>
      <c r="I17" s="65"/>
      <c r="J17" s="272"/>
      <c r="K17" s="273"/>
      <c r="L17" s="180">
        <f>54190+180833</f>
        <v>235023</v>
      </c>
      <c r="M17" s="206">
        <f t="shared" si="1"/>
        <v>-235023</v>
      </c>
    </row>
    <row r="18" spans="2:20" s="7" customFormat="1" ht="15.95" customHeight="1">
      <c r="B18" s="60"/>
      <c r="C18" s="77"/>
      <c r="D18" s="77" t="s">
        <v>99</v>
      </c>
      <c r="E18" s="77"/>
      <c r="F18" s="68"/>
      <c r="G18" s="78"/>
      <c r="H18" s="68"/>
      <c r="I18" s="65"/>
      <c r="J18" s="272"/>
      <c r="K18" s="273"/>
      <c r="L18" s="207">
        <f>-117499-178986</f>
        <v>-296485</v>
      </c>
      <c r="M18" s="195">
        <f t="shared" si="1"/>
        <v>296485</v>
      </c>
    </row>
    <row r="19" spans="2:20" s="7" customFormat="1" ht="15.95" customHeight="1">
      <c r="B19" s="60"/>
      <c r="C19" s="77" t="s">
        <v>100</v>
      </c>
      <c r="D19" s="79"/>
      <c r="E19" s="79"/>
      <c r="F19" s="79"/>
      <c r="G19" s="79"/>
      <c r="H19" s="79"/>
      <c r="I19" s="66"/>
      <c r="J19" s="264">
        <v>78100</v>
      </c>
      <c r="K19" s="265"/>
      <c r="L19" s="180">
        <v>78100</v>
      </c>
      <c r="M19" s="190"/>
    </row>
    <row r="20" spans="2:20" s="7" customFormat="1" ht="15.95" customHeight="1">
      <c r="B20" s="60"/>
      <c r="C20" s="77" t="s">
        <v>101</v>
      </c>
      <c r="D20" s="80"/>
      <c r="E20" s="79"/>
      <c r="F20" s="79"/>
      <c r="G20" s="79"/>
      <c r="H20" s="79"/>
      <c r="I20" s="66"/>
      <c r="J20" s="264">
        <v>130222</v>
      </c>
      <c r="K20" s="265"/>
      <c r="L20" s="181">
        <f>J20</f>
        <v>130222</v>
      </c>
      <c r="M20" s="190"/>
    </row>
    <row r="21" spans="2:20" s="7" customFormat="1" ht="15.95" customHeight="1">
      <c r="B21" s="69"/>
      <c r="C21" s="70" t="s">
        <v>15</v>
      </c>
      <c r="D21" s="81"/>
      <c r="E21" s="81"/>
      <c r="F21" s="82"/>
      <c r="G21" s="82"/>
      <c r="H21" s="82"/>
      <c r="I21" s="83"/>
      <c r="J21" s="266">
        <f>70536+1038</f>
        <v>71574</v>
      </c>
      <c r="K21" s="267"/>
      <c r="L21" s="191">
        <v>0</v>
      </c>
      <c r="M21" s="192">
        <f>70536+1038</f>
        <v>71574</v>
      </c>
      <c r="N21" s="130"/>
      <c r="O21" s="130"/>
      <c r="P21" s="130"/>
      <c r="Q21" s="37"/>
      <c r="R21" s="37"/>
      <c r="S21" s="37"/>
      <c r="T21" s="37"/>
    </row>
    <row r="22" spans="2:20" s="7" customFormat="1" ht="15.95" customHeight="1" thickBot="1">
      <c r="B22" s="84"/>
      <c r="C22" s="85" t="s">
        <v>102</v>
      </c>
      <c r="D22" s="86"/>
      <c r="E22" s="87"/>
      <c r="F22" s="87"/>
      <c r="G22" s="88"/>
      <c r="H22" s="87"/>
      <c r="I22" s="89"/>
      <c r="J22" s="268">
        <f>J13+J19+J20+J21</f>
        <v>2172131</v>
      </c>
      <c r="K22" s="269"/>
      <c r="L22" s="197">
        <f>L14+L19+L20</f>
        <v>4067323</v>
      </c>
      <c r="M22" s="208">
        <f>M13+M14+M21</f>
        <v>-1895192</v>
      </c>
      <c r="N22" s="130"/>
      <c r="O22" s="130"/>
      <c r="P22" s="130"/>
      <c r="Q22" s="37"/>
      <c r="R22" s="37"/>
      <c r="S22" s="37"/>
      <c r="T22" s="37"/>
    </row>
    <row r="23" spans="2:20" s="7" customFormat="1" ht="15.95" customHeight="1" thickBot="1">
      <c r="B23" s="90" t="s">
        <v>103</v>
      </c>
      <c r="C23" s="91"/>
      <c r="D23" s="92"/>
      <c r="E23" s="92"/>
      <c r="F23" s="93"/>
      <c r="G23" s="93"/>
      <c r="H23" s="93"/>
      <c r="I23" s="94"/>
      <c r="J23" s="270">
        <f>J8+J22</f>
        <v>141635587</v>
      </c>
      <c r="K23" s="271"/>
      <c r="L23" s="198">
        <f>L8+L22</f>
        <v>190848199</v>
      </c>
      <c r="M23" s="209">
        <f>M8+M22</f>
        <v>-49212612</v>
      </c>
      <c r="N23" s="130"/>
      <c r="O23" s="130"/>
      <c r="P23" s="130"/>
      <c r="Q23" s="37"/>
      <c r="R23" s="37"/>
      <c r="S23" s="37"/>
      <c r="T23" s="37"/>
    </row>
    <row r="24" spans="2:20" s="7" customFormat="1" ht="6.75" customHeight="1">
      <c r="B24" s="144"/>
      <c r="C24" s="145"/>
      <c r="D24" s="145"/>
      <c r="E24" s="145"/>
      <c r="F24" s="145"/>
      <c r="G24" s="145"/>
      <c r="H24" s="145"/>
      <c r="I24" s="145"/>
      <c r="M24" s="130"/>
      <c r="N24" s="130"/>
      <c r="O24" s="130"/>
      <c r="P24" s="130"/>
      <c r="Q24" s="37"/>
      <c r="R24" s="37"/>
      <c r="S24" s="37"/>
      <c r="T24" s="37"/>
    </row>
    <row r="25" spans="2:20" s="7" customFormat="1" ht="15.6" customHeight="1">
      <c r="B25" s="95"/>
      <c r="C25" s="95"/>
      <c r="D25" s="95"/>
      <c r="E25" s="95"/>
      <c r="F25" s="95"/>
      <c r="G25" s="95"/>
      <c r="H25" s="95"/>
      <c r="I25" s="95"/>
      <c r="M25" s="130"/>
      <c r="N25" s="130"/>
      <c r="O25" s="130"/>
      <c r="P25" s="130"/>
      <c r="Q25" s="37"/>
      <c r="R25" s="37"/>
      <c r="S25" s="37"/>
      <c r="T25" s="37"/>
    </row>
    <row r="26" spans="2:20" s="7" customFormat="1" ht="15.6" customHeight="1">
      <c r="B26" s="95"/>
      <c r="C26" s="95"/>
      <c r="D26" s="95"/>
      <c r="E26" s="95"/>
      <c r="F26" s="95"/>
      <c r="G26" s="95"/>
      <c r="H26" s="95"/>
      <c r="I26" s="95"/>
    </row>
    <row r="27" spans="2:20" s="7" customFormat="1" ht="15.6" customHeight="1"/>
    <row r="28" spans="2:20" s="7" customFormat="1" ht="15.6" customHeight="1"/>
    <row r="29" spans="2:20" s="7" customFormat="1" ht="15.6" customHeight="1"/>
    <row r="30" spans="2:20" s="7" customFormat="1" ht="15.6" customHeight="1"/>
    <row r="31" spans="2:20" s="7" customFormat="1" ht="15.6" customHeight="1"/>
    <row r="32" spans="2:20" s="7" customFormat="1" ht="15.6" customHeight="1"/>
    <row r="33" s="7" customFormat="1" ht="15.6" customHeight="1"/>
    <row r="34" s="7" customFormat="1" ht="15.6" customHeight="1"/>
    <row r="35" s="7" customFormat="1" ht="15.6" customHeight="1"/>
    <row r="36" s="7" customFormat="1" ht="15.6" customHeight="1"/>
    <row r="37" s="7" customFormat="1" ht="15.6" customHeight="1"/>
    <row r="38" s="7" customFormat="1" ht="15.6" customHeight="1"/>
    <row r="39" s="7" customFormat="1" ht="15.6" customHeight="1"/>
    <row r="40" s="7" customFormat="1" ht="15.6" customHeight="1"/>
    <row r="41" s="7" customFormat="1" ht="15.6" customHeight="1"/>
    <row r="42" s="7" customFormat="1" ht="15.6" customHeight="1"/>
    <row r="43" s="7" customFormat="1" ht="15.6" customHeight="1"/>
    <row r="44" s="7" customFormat="1" ht="15.6" customHeight="1"/>
    <row r="45" s="7" customFormat="1" ht="15.6" customHeight="1"/>
    <row r="46" s="7" customFormat="1" ht="15.6" customHeight="1"/>
    <row r="47" s="7" customFormat="1" ht="15.6" customHeight="1"/>
    <row r="48" s="7" customFormat="1" ht="15.6" customHeight="1"/>
    <row r="49" spans="2:9" s="7" customFormat="1" ht="15.6" customHeight="1"/>
    <row r="50" spans="2:9" s="7" customFormat="1" ht="15.6" customHeight="1"/>
    <row r="51" spans="2:9" s="7" customFormat="1" ht="15.6" customHeight="1"/>
    <row r="52" spans="2:9" s="7" customFormat="1" ht="15.6" customHeight="1"/>
    <row r="53" spans="2:9" s="7" customFormat="1" ht="15.6" customHeight="1"/>
    <row r="54" spans="2:9" s="7" customFormat="1" ht="15.6" customHeight="1"/>
    <row r="55" spans="2:9" s="7" customFormat="1" ht="15.6" customHeight="1"/>
    <row r="56" spans="2:9" s="7" customFormat="1" ht="15.6" customHeight="1"/>
    <row r="57" spans="2:9" s="7" customFormat="1" ht="21" customHeight="1"/>
    <row r="58" spans="2:9" s="7" customFormat="1" ht="4.5" customHeight="1"/>
    <row r="59" spans="2:9" s="7" customFormat="1" ht="15.75" customHeight="1">
      <c r="B59" s="28"/>
      <c r="C59" s="28"/>
      <c r="D59" s="28"/>
      <c r="E59" s="28"/>
      <c r="F59" s="28"/>
      <c r="G59" s="28"/>
      <c r="H59" s="28"/>
      <c r="I59" s="28"/>
    </row>
    <row r="60" spans="2:9" s="7" customFormat="1" ht="15.6" customHeight="1">
      <c r="B60" s="6"/>
      <c r="C60" s="6"/>
      <c r="D60" s="6"/>
      <c r="E60" s="6"/>
      <c r="F60" s="6"/>
      <c r="G60" s="6"/>
      <c r="H60" s="6"/>
      <c r="I60" s="6"/>
    </row>
    <row r="61" spans="2:9" s="7" customFormat="1" ht="15.6" customHeight="1">
      <c r="B61" s="1"/>
      <c r="C61" s="1"/>
      <c r="D61" s="1"/>
      <c r="E61" s="1"/>
      <c r="F61" s="1"/>
      <c r="G61" s="1"/>
      <c r="H61" s="1"/>
      <c r="I61" s="1"/>
    </row>
    <row r="62" spans="2:9" s="7" customFormat="1" ht="15.6" customHeight="1">
      <c r="B62" s="1"/>
      <c r="C62" s="1"/>
      <c r="D62" s="1"/>
      <c r="E62" s="1"/>
      <c r="F62" s="1"/>
      <c r="G62" s="1"/>
      <c r="H62" s="1"/>
      <c r="I62" s="1"/>
    </row>
    <row r="63" spans="2:9" s="7" customFormat="1" ht="15.6" customHeight="1"/>
    <row r="64" spans="2:9" s="7" customFormat="1" ht="15.6" customHeight="1"/>
    <row r="65" spans="2:13" s="6" customFormat="1" ht="12.9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ht="18" customHeight="1">
      <c r="B66" s="7"/>
      <c r="C66" s="7"/>
      <c r="D66" s="7"/>
      <c r="E66" s="7"/>
      <c r="F66" s="7"/>
      <c r="G66" s="7"/>
      <c r="H66" s="7"/>
      <c r="I66" s="7"/>
      <c r="J66" s="6"/>
      <c r="K66" s="6"/>
      <c r="L66" s="6"/>
      <c r="M66" s="6"/>
    </row>
    <row r="67" spans="2:13" ht="27" customHeight="1">
      <c r="B67" s="7"/>
      <c r="C67" s="7"/>
      <c r="D67" s="7"/>
      <c r="E67" s="7"/>
      <c r="F67" s="7"/>
      <c r="G67" s="7"/>
      <c r="H67" s="7"/>
      <c r="I67" s="7"/>
    </row>
    <row r="68" spans="2:13" s="7" customFormat="1" ht="18" customHeight="1">
      <c r="J68" s="1"/>
      <c r="K68" s="1"/>
      <c r="L68" s="1"/>
      <c r="M68" s="1"/>
    </row>
    <row r="69" spans="2:13" s="7" customFormat="1" ht="18" customHeight="1"/>
    <row r="70" spans="2:13" s="7" customFormat="1" ht="18" customHeight="1"/>
    <row r="71" spans="2:13" s="7" customFormat="1" ht="18" customHeight="1"/>
    <row r="72" spans="2:13" s="7" customFormat="1" ht="18" customHeight="1"/>
    <row r="73" spans="2:13" s="7" customFormat="1" ht="18" customHeight="1"/>
    <row r="74" spans="2:13" s="7" customFormat="1" ht="18" customHeight="1"/>
    <row r="75" spans="2:13" s="7" customFormat="1" ht="18" customHeight="1"/>
    <row r="76" spans="2:13" s="7" customFormat="1" ht="18" customHeight="1"/>
    <row r="77" spans="2:13" s="7" customFormat="1" ht="18" customHeight="1"/>
    <row r="78" spans="2:13" s="7" customFormat="1" ht="18" customHeight="1"/>
    <row r="79" spans="2:13" s="7" customFormat="1" ht="18" customHeight="1"/>
    <row r="80" spans="2:13" s="7" customFormat="1" ht="18" customHeight="1"/>
    <row r="81" s="7" customFormat="1" ht="18" customHeight="1"/>
    <row r="82" s="7" customFormat="1" ht="18" customHeight="1"/>
    <row r="83" s="7" customFormat="1" ht="18" customHeight="1"/>
    <row r="84" s="7" customFormat="1" ht="18" customHeight="1"/>
    <row r="85" s="7" customFormat="1" ht="18" customHeight="1"/>
    <row r="86" s="7" customFormat="1" ht="18" customHeight="1"/>
    <row r="87" s="7" customFormat="1" ht="18" customHeight="1"/>
    <row r="88" s="7" customFormat="1" ht="18" customHeight="1"/>
    <row r="89" s="7" customFormat="1" ht="18" customHeight="1"/>
    <row r="90" s="7" customFormat="1" ht="18" customHeight="1"/>
    <row r="91" s="7" customFormat="1" ht="18" customHeight="1"/>
    <row r="92" s="7" customFormat="1" ht="18" customHeight="1"/>
    <row r="93" s="7" customFormat="1" ht="18" customHeight="1"/>
    <row r="94" s="7" customFormat="1" ht="18" customHeight="1"/>
    <row r="95" s="7" customFormat="1" ht="18" customHeight="1"/>
    <row r="96" s="7" customFormat="1" ht="18" customHeight="1"/>
    <row r="97" spans="2:13" s="7" customFormat="1" ht="18" customHeight="1"/>
    <row r="98" spans="2:13" s="7" customFormat="1" ht="18" customHeight="1"/>
    <row r="99" spans="2:13" s="28" customFormat="1" ht="18" customHeight="1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2:13" s="6" customFormat="1" ht="12.95" customHeight="1">
      <c r="B100" s="7"/>
      <c r="C100" s="7"/>
      <c r="D100" s="7"/>
      <c r="E100" s="7"/>
      <c r="F100" s="7"/>
      <c r="G100" s="7"/>
      <c r="H100" s="7"/>
      <c r="I100" s="7"/>
      <c r="J100" s="28"/>
      <c r="K100" s="28"/>
      <c r="L100" s="28"/>
      <c r="M100" s="28"/>
    </row>
    <row r="101" spans="2:13" ht="18" customHeight="1">
      <c r="B101" s="7"/>
      <c r="C101" s="7"/>
      <c r="D101" s="7"/>
      <c r="E101" s="7"/>
      <c r="F101" s="7"/>
      <c r="G101" s="7"/>
      <c r="H101" s="7"/>
      <c r="I101" s="7"/>
      <c r="J101" s="6"/>
      <c r="K101" s="6"/>
      <c r="L101" s="6"/>
      <c r="M101" s="6"/>
    </row>
    <row r="102" spans="2:13" ht="27" customHeight="1">
      <c r="B102" s="7"/>
      <c r="C102" s="7"/>
      <c r="D102" s="7"/>
      <c r="E102" s="7"/>
      <c r="F102" s="7"/>
      <c r="G102" s="7"/>
      <c r="H102" s="7"/>
      <c r="I102" s="7"/>
    </row>
    <row r="103" spans="2:13" s="7" customFormat="1" ht="18" customHeight="1">
      <c r="J103" s="1"/>
      <c r="K103" s="1"/>
      <c r="L103" s="1"/>
      <c r="M103" s="1"/>
    </row>
    <row r="104" spans="2:13" s="7" customFormat="1" ht="18" customHeight="1"/>
    <row r="105" spans="2:13" s="7" customFormat="1" ht="18" customHeight="1"/>
    <row r="106" spans="2:13" s="7" customFormat="1" ht="18" customHeight="1"/>
    <row r="107" spans="2:13" s="7" customFormat="1" ht="18" customHeight="1"/>
    <row r="108" spans="2:13" s="7" customFormat="1" ht="18" customHeight="1"/>
    <row r="109" spans="2:13" s="7" customFormat="1" ht="18" customHeight="1"/>
    <row r="110" spans="2:13" s="7" customFormat="1" ht="18" customHeight="1"/>
    <row r="111" spans="2:13" s="7" customFormat="1" ht="18" customHeight="1"/>
    <row r="112" spans="2:13" s="7" customFormat="1" ht="18" customHeight="1"/>
    <row r="113" spans="2:9" s="7" customFormat="1" ht="18" customHeight="1">
      <c r="B113" s="29"/>
      <c r="C113" s="29"/>
      <c r="D113" s="29"/>
      <c r="E113" s="29"/>
      <c r="F113" s="29"/>
      <c r="G113" s="29"/>
      <c r="H113" s="29"/>
      <c r="I113" s="29"/>
    </row>
    <row r="114" spans="2:9" s="7" customFormat="1" ht="18" customHeight="1">
      <c r="B114" s="6"/>
      <c r="C114" s="6"/>
      <c r="D114" s="6"/>
      <c r="E114" s="6"/>
      <c r="F114" s="6"/>
      <c r="G114" s="6"/>
      <c r="H114" s="6"/>
      <c r="I114" s="6"/>
    </row>
    <row r="115" spans="2:9" s="7" customFormat="1" ht="18" customHeight="1">
      <c r="B115" s="1"/>
      <c r="C115" s="1"/>
      <c r="D115" s="1"/>
      <c r="E115" s="1"/>
      <c r="F115" s="1"/>
      <c r="G115" s="1"/>
      <c r="H115" s="1"/>
      <c r="I115" s="1"/>
    </row>
    <row r="116" spans="2:9" s="7" customFormat="1" ht="18" customHeight="1">
      <c r="B116" s="1"/>
      <c r="C116" s="1"/>
      <c r="D116" s="1"/>
      <c r="E116" s="1"/>
      <c r="F116" s="1"/>
      <c r="G116" s="1"/>
      <c r="H116" s="1"/>
      <c r="I116" s="1"/>
    </row>
    <row r="117" spans="2:9" s="7" customFormat="1" ht="18" customHeight="1"/>
    <row r="118" spans="2:9" s="7" customFormat="1" ht="18" customHeight="1"/>
    <row r="119" spans="2:9" s="7" customFormat="1" ht="18" customHeight="1"/>
    <row r="120" spans="2:9" s="7" customFormat="1" ht="18" customHeight="1"/>
    <row r="121" spans="2:9" s="7" customFormat="1" ht="18" customHeight="1"/>
    <row r="122" spans="2:9" s="7" customFormat="1" ht="18" customHeight="1"/>
    <row r="123" spans="2:9" s="7" customFormat="1" ht="18" customHeight="1"/>
    <row r="124" spans="2:9" s="7" customFormat="1" ht="18" customHeight="1"/>
    <row r="125" spans="2:9" s="7" customFormat="1" ht="18" customHeight="1"/>
    <row r="126" spans="2:9" s="7" customFormat="1" ht="18" customHeight="1"/>
    <row r="127" spans="2:9" s="7" customFormat="1" ht="18" customHeight="1"/>
    <row r="128" spans="2:9" s="7" customFormat="1" ht="18" customHeight="1"/>
    <row r="129" spans="2:13" s="7" customFormat="1" ht="18" customHeight="1"/>
    <row r="130" spans="2:13" s="7" customFormat="1" ht="18" customHeight="1"/>
    <row r="131" spans="2:13" s="7" customFormat="1" ht="18" customHeight="1"/>
    <row r="132" spans="2:13" s="7" customFormat="1" ht="18" customHeight="1"/>
    <row r="133" spans="2:13" s="7" customFormat="1" ht="18" customHeight="1"/>
    <row r="134" spans="2:13" s="7" customFormat="1" ht="18" customHeight="1"/>
    <row r="135" spans="2:13" s="7" customFormat="1" ht="18" customHeight="1"/>
    <row r="136" spans="2:13" s="7" customFormat="1" ht="18" customHeight="1"/>
    <row r="137" spans="2:13" s="7" customFormat="1" ht="18" customHeight="1"/>
    <row r="138" spans="2:13" s="7" customFormat="1" ht="18" customHeight="1"/>
    <row r="139" spans="2:13" s="7" customFormat="1" ht="18" customHeight="1"/>
    <row r="140" spans="2:13" s="7" customFormat="1" ht="18" customHeight="1"/>
    <row r="141" spans="2:13" s="28" customFormat="1" ht="18" customHeight="1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2:13" s="6" customFormat="1" ht="12.95" customHeight="1">
      <c r="B142" s="7"/>
      <c r="C142" s="7"/>
      <c r="D142" s="7"/>
      <c r="E142" s="7"/>
      <c r="F142" s="7"/>
      <c r="G142" s="7"/>
      <c r="H142" s="7"/>
      <c r="I142" s="7"/>
      <c r="J142" s="28"/>
      <c r="K142" s="28"/>
      <c r="L142" s="28"/>
      <c r="M142" s="28"/>
    </row>
    <row r="143" spans="2:13" ht="18" customHeight="1">
      <c r="B143" s="7"/>
      <c r="C143" s="7"/>
      <c r="D143" s="7"/>
      <c r="E143" s="7"/>
      <c r="F143" s="7"/>
      <c r="G143" s="7"/>
      <c r="H143" s="7"/>
      <c r="I143" s="7"/>
      <c r="J143" s="6"/>
      <c r="K143" s="6"/>
      <c r="L143" s="6"/>
      <c r="M143" s="6"/>
    </row>
    <row r="144" spans="2:13" ht="27" customHeight="1">
      <c r="B144" s="7"/>
      <c r="C144" s="7"/>
      <c r="D144" s="7"/>
      <c r="E144" s="7"/>
      <c r="F144" s="7"/>
      <c r="G144" s="7"/>
      <c r="H144" s="7"/>
      <c r="I144" s="7"/>
    </row>
    <row r="145" spans="10:13" s="7" customFormat="1" ht="14.45" customHeight="1">
      <c r="J145" s="1"/>
      <c r="K145" s="1"/>
      <c r="L145" s="1"/>
      <c r="M145" s="1"/>
    </row>
    <row r="146" spans="10:13" s="7" customFormat="1" ht="14.45" customHeight="1"/>
    <row r="147" spans="10:13" s="7" customFormat="1" ht="14.45" customHeight="1"/>
    <row r="148" spans="10:13" s="7" customFormat="1" ht="14.45" customHeight="1"/>
    <row r="149" spans="10:13" s="7" customFormat="1" ht="14.45" customHeight="1"/>
    <row r="150" spans="10:13" s="7" customFormat="1" ht="14.45" customHeight="1"/>
    <row r="151" spans="10:13" s="7" customFormat="1" ht="14.45" customHeight="1"/>
    <row r="152" spans="10:13" s="7" customFormat="1" ht="14.45" customHeight="1"/>
    <row r="153" spans="10:13" s="7" customFormat="1" ht="14.45" customHeight="1"/>
    <row r="154" spans="10:13" s="7" customFormat="1" ht="14.45" customHeight="1"/>
    <row r="155" spans="10:13" s="7" customFormat="1" ht="14.45" customHeight="1"/>
    <row r="156" spans="10:13" s="7" customFormat="1" ht="14.45" customHeight="1"/>
    <row r="157" spans="10:13" s="7" customFormat="1" ht="14.45" customHeight="1"/>
    <row r="158" spans="10:13" s="7" customFormat="1" ht="14.45" customHeight="1"/>
    <row r="159" spans="10:13" s="7" customFormat="1" ht="14.45" customHeight="1"/>
    <row r="160" spans="10:13" s="7" customFormat="1" ht="14.45" customHeight="1"/>
    <row r="161" spans="2:9" s="7" customFormat="1" ht="14.45" customHeight="1"/>
    <row r="162" spans="2:9" s="7" customFormat="1" ht="14.45" customHeight="1"/>
    <row r="163" spans="2:9" s="7" customFormat="1" ht="14.45" customHeight="1"/>
    <row r="164" spans="2:9" s="7" customFormat="1" ht="14.45" customHeight="1"/>
    <row r="165" spans="2:9" s="7" customFormat="1" ht="14.45" customHeight="1"/>
    <row r="166" spans="2:9" s="7" customFormat="1" ht="14.45" customHeight="1"/>
    <row r="167" spans="2:9" s="7" customFormat="1" ht="14.45" customHeight="1"/>
    <row r="168" spans="2:9" s="7" customFormat="1" ht="14.45" customHeight="1"/>
    <row r="169" spans="2:9" s="7" customFormat="1" ht="14.45" customHeight="1"/>
    <row r="170" spans="2:9" s="7" customFormat="1" ht="14.45" customHeight="1"/>
    <row r="171" spans="2:9" s="7" customFormat="1" ht="14.45" customHeight="1"/>
    <row r="172" spans="2:9" s="7" customFormat="1" ht="14.45" customHeight="1">
      <c r="C172" s="36"/>
      <c r="D172" s="36"/>
      <c r="E172" s="36"/>
      <c r="F172" s="36"/>
      <c r="G172" s="36"/>
      <c r="H172" s="36"/>
    </row>
    <row r="173" spans="2:9" s="7" customFormat="1" ht="14.45" customHeight="1">
      <c r="B173" s="30"/>
      <c r="C173" s="30"/>
      <c r="D173" s="30"/>
      <c r="E173" s="30"/>
      <c r="F173" s="30"/>
      <c r="G173" s="30"/>
      <c r="H173" s="30"/>
      <c r="I173" s="30"/>
    </row>
    <row r="174" spans="2:9" s="7" customFormat="1" ht="14.45" customHeight="1">
      <c r="B174" s="1"/>
      <c r="C174" s="1"/>
      <c r="D174" s="1"/>
      <c r="E174" s="1"/>
      <c r="F174" s="1"/>
      <c r="G174" s="1"/>
      <c r="H174" s="1"/>
      <c r="I174" s="1"/>
    </row>
    <row r="175" spans="2:9" s="7" customFormat="1" ht="14.45" customHeight="1">
      <c r="B175" s="56"/>
      <c r="C175" s="56"/>
      <c r="D175" s="56"/>
      <c r="E175" s="56"/>
      <c r="F175" s="56"/>
      <c r="G175" s="56"/>
      <c r="H175" s="56"/>
      <c r="I175" s="56"/>
    </row>
    <row r="176" spans="2:9" s="7" customFormat="1" ht="14.45" customHeight="1">
      <c r="B176" s="56"/>
      <c r="C176" s="56"/>
      <c r="D176" s="56"/>
      <c r="E176" s="56"/>
      <c r="F176" s="56"/>
      <c r="G176" s="56"/>
      <c r="H176" s="56"/>
      <c r="I176" s="56"/>
    </row>
    <row r="177" spans="2:9" s="7" customFormat="1" ht="14.45" customHeight="1">
      <c r="B177" s="56"/>
      <c r="C177" s="56"/>
      <c r="D177" s="56"/>
      <c r="E177" s="56"/>
      <c r="F177" s="56"/>
      <c r="G177" s="56"/>
      <c r="H177" s="56"/>
      <c r="I177" s="56"/>
    </row>
    <row r="178" spans="2:9" s="7" customFormat="1" ht="14.45" customHeight="1">
      <c r="B178" s="56"/>
      <c r="C178" s="56"/>
      <c r="D178" s="56"/>
      <c r="E178" s="56"/>
      <c r="F178" s="56"/>
      <c r="G178" s="56"/>
      <c r="H178" s="56"/>
      <c r="I178" s="56"/>
    </row>
    <row r="179" spans="2:9" s="7" customFormat="1" ht="14.45" customHeight="1">
      <c r="B179" s="56"/>
      <c r="C179" s="56"/>
      <c r="D179" s="56"/>
      <c r="E179" s="56"/>
      <c r="F179" s="56"/>
      <c r="G179" s="56"/>
      <c r="H179" s="56"/>
      <c r="I179" s="56"/>
    </row>
    <row r="180" spans="2:9" s="7" customFormat="1" ht="14.45" customHeight="1">
      <c r="B180" s="56"/>
      <c r="C180" s="56"/>
      <c r="D180" s="56"/>
      <c r="E180" s="56"/>
      <c r="F180" s="56"/>
      <c r="G180" s="56"/>
      <c r="H180" s="56"/>
      <c r="I180" s="56"/>
    </row>
    <row r="181" spans="2:9" s="7" customFormat="1" ht="14.45" customHeight="1">
      <c r="B181" s="56"/>
      <c r="C181" s="56"/>
      <c r="D181" s="56"/>
      <c r="E181" s="56"/>
      <c r="F181" s="56"/>
      <c r="G181" s="56"/>
      <c r="H181" s="56"/>
      <c r="I181" s="56"/>
    </row>
    <row r="182" spans="2:9" s="7" customFormat="1" ht="14.45" customHeight="1">
      <c r="B182" s="56"/>
      <c r="C182" s="56"/>
      <c r="D182" s="56"/>
      <c r="E182" s="56"/>
      <c r="F182" s="56"/>
      <c r="G182" s="56"/>
      <c r="H182" s="56"/>
      <c r="I182" s="56"/>
    </row>
    <row r="183" spans="2:9" s="7" customFormat="1" ht="14.45" customHeight="1">
      <c r="B183" s="56"/>
      <c r="C183" s="56"/>
      <c r="D183" s="56"/>
      <c r="E183" s="56"/>
      <c r="F183" s="56"/>
      <c r="G183" s="56"/>
      <c r="H183" s="56"/>
      <c r="I183" s="56"/>
    </row>
    <row r="184" spans="2:9" s="7" customFormat="1" ht="14.45" customHeight="1">
      <c r="B184" s="56"/>
      <c r="C184" s="56"/>
      <c r="D184" s="56"/>
      <c r="E184" s="56"/>
      <c r="F184" s="56"/>
      <c r="G184" s="56"/>
      <c r="H184" s="56"/>
      <c r="I184" s="56"/>
    </row>
    <row r="185" spans="2:9" s="7" customFormat="1" ht="14.45" customHeight="1">
      <c r="B185" s="3"/>
      <c r="C185" s="3"/>
      <c r="D185" s="3"/>
      <c r="E185" s="3"/>
      <c r="F185" s="3"/>
      <c r="G185" s="3"/>
      <c r="H185" s="3"/>
      <c r="I185" s="3"/>
    </row>
    <row r="186" spans="2:9" s="7" customFormat="1" ht="14.45" customHeight="1"/>
    <row r="187" spans="2:9" s="7" customFormat="1" ht="14.45" customHeight="1"/>
    <row r="188" spans="2:9" s="7" customFormat="1" ht="14.45" customHeight="1"/>
    <row r="189" spans="2:9" s="7" customFormat="1" ht="14.45" customHeight="1"/>
    <row r="190" spans="2:9" s="7" customFormat="1" ht="14.45" customHeight="1"/>
    <row r="191" spans="2:9" s="7" customFormat="1" ht="14.45" customHeight="1"/>
    <row r="192" spans="2:9" s="7" customFormat="1" ht="14.45" customHeight="1"/>
    <row r="193" spans="2:13" s="7" customFormat="1" ht="14.45" customHeight="1"/>
    <row r="194" spans="2:13" s="7" customFormat="1" ht="14.45" customHeight="1"/>
    <row r="195" spans="2:13" s="29" customFormat="1" ht="14.45" customHeight="1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2:13" s="6" customFormat="1" ht="12.95" customHeight="1">
      <c r="B196" s="7"/>
      <c r="C196" s="7"/>
      <c r="D196" s="7"/>
      <c r="E196" s="7"/>
      <c r="F196" s="7"/>
      <c r="G196" s="7"/>
      <c r="H196" s="7"/>
      <c r="I196" s="7"/>
      <c r="J196" s="29"/>
      <c r="K196" s="29"/>
      <c r="L196" s="29"/>
      <c r="M196" s="29"/>
    </row>
    <row r="197" spans="2:13" ht="18" customHeight="1">
      <c r="B197" s="7"/>
      <c r="C197" s="7"/>
      <c r="D197" s="7"/>
      <c r="E197" s="7"/>
      <c r="F197" s="7"/>
      <c r="G197" s="7"/>
      <c r="H197" s="7"/>
      <c r="I197" s="7"/>
      <c r="J197" s="6"/>
      <c r="K197" s="6"/>
      <c r="L197" s="6"/>
      <c r="M197" s="6"/>
    </row>
    <row r="198" spans="2:13" ht="27" customHeight="1">
      <c r="B198" s="7"/>
      <c r="C198" s="7"/>
      <c r="D198" s="7"/>
      <c r="E198" s="7"/>
      <c r="F198" s="7"/>
      <c r="G198" s="7"/>
      <c r="H198" s="7"/>
      <c r="I198" s="7"/>
    </row>
    <row r="199" spans="2:13" s="7" customFormat="1" ht="13.5" customHeight="1">
      <c r="J199" s="1"/>
      <c r="K199" s="1"/>
      <c r="L199" s="1"/>
      <c r="M199" s="1"/>
    </row>
    <row r="200" spans="2:13" s="7" customFormat="1" ht="13.5" customHeight="1"/>
    <row r="201" spans="2:13" s="7" customFormat="1" ht="13.5" customHeight="1"/>
    <row r="202" spans="2:13" s="7" customFormat="1" ht="13.5" customHeight="1"/>
    <row r="203" spans="2:13" s="7" customFormat="1" ht="13.5" customHeight="1"/>
    <row r="204" spans="2:13" s="7" customFormat="1" ht="13.5" customHeight="1"/>
    <row r="205" spans="2:13" s="7" customFormat="1" ht="13.5" customHeight="1"/>
    <row r="206" spans="2:13" s="7" customFormat="1" ht="13.5" customHeight="1"/>
    <row r="207" spans="2:13" s="7" customFormat="1" ht="13.5" customHeight="1"/>
    <row r="208" spans="2:13" s="7" customFormat="1" ht="13.5" customHeight="1"/>
    <row r="209" spans="1:9" s="7" customFormat="1" ht="13.5" customHeight="1"/>
    <row r="210" spans="1:9" s="7" customFormat="1" ht="13.5" customHeight="1"/>
    <row r="211" spans="1:9" s="7" customFormat="1" ht="13.5" customHeight="1"/>
    <row r="212" spans="1:9" s="7" customFormat="1" ht="13.5" customHeight="1">
      <c r="A212" s="1"/>
    </row>
    <row r="213" spans="1:9" s="7" customFormat="1" ht="13.5" customHeight="1">
      <c r="A213" s="1"/>
      <c r="G213" s="1"/>
      <c r="H213" s="1"/>
    </row>
    <row r="214" spans="1:9" s="7" customFormat="1" ht="13.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7" customFormat="1" ht="13.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7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7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7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7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7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7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7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7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7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7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7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7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7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7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7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7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7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7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7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7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7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7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7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7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7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13" s="7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spans="1:13" s="7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spans="1:13" s="7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spans="1:13" s="7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spans="1:13" s="7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spans="1:13" s="7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spans="1:13" s="7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spans="1:13" s="7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spans="1:13" s="7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spans="1:13" s="7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spans="1:13" s="7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spans="1:13" s="7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spans="1:13" s="7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spans="1:13" s="7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spans="1:13" s="30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7"/>
      <c r="K255" s="7"/>
      <c r="L255" s="7"/>
      <c r="M255" s="7"/>
    </row>
    <row r="256" spans="1:13" ht="15" customHeight="1">
      <c r="J256" s="55"/>
      <c r="K256" s="55"/>
      <c r="L256" s="55"/>
      <c r="M256" s="55"/>
    </row>
    <row r="257" spans="1:13" s="3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3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13" s="3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13" s="3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3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3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7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3"/>
      <c r="L263" s="3"/>
      <c r="M263" s="3"/>
    </row>
    <row r="264" spans="1:13" s="7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57"/>
      <c r="K264" s="57"/>
      <c r="L264" s="36"/>
      <c r="M264" s="36"/>
    </row>
    <row r="265" spans="1:13" s="3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57"/>
      <c r="K265" s="57"/>
      <c r="L265" s="36"/>
      <c r="M265" s="36"/>
    </row>
    <row r="266" spans="1:13" s="3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13" s="3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13" s="7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3"/>
      <c r="L268" s="3"/>
      <c r="M268" s="3"/>
    </row>
    <row r="269" spans="1:13" s="7" customFormat="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36"/>
      <c r="K269" s="36"/>
      <c r="L269" s="36"/>
      <c r="M269" s="36"/>
    </row>
    <row r="270" spans="1:13" s="7" customFormat="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36"/>
      <c r="K270" s="36"/>
      <c r="L270" s="36"/>
      <c r="M270" s="36"/>
    </row>
    <row r="271" spans="1:13" s="7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36"/>
      <c r="K271" s="36"/>
      <c r="L271" s="36"/>
      <c r="M271" s="36"/>
    </row>
    <row r="272" spans="1:13" s="7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36"/>
      <c r="K272" s="36"/>
      <c r="L272" s="36"/>
      <c r="M272" s="36"/>
    </row>
    <row r="273" spans="1:13" s="7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36"/>
      <c r="K273" s="36"/>
      <c r="L273" s="36"/>
      <c r="M273" s="36"/>
    </row>
    <row r="274" spans="1:13" s="7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36"/>
      <c r="K274" s="36"/>
      <c r="L274" s="36"/>
      <c r="M274" s="36"/>
    </row>
    <row r="275" spans="1:13" s="7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36"/>
      <c r="K275" s="36"/>
      <c r="L275" s="36"/>
      <c r="M275" s="36"/>
    </row>
    <row r="276" spans="1:13" s="7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57"/>
      <c r="K276" s="57"/>
      <c r="L276" s="36"/>
      <c r="M276" s="36"/>
    </row>
    <row r="277" spans="1:13" s="7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57"/>
      <c r="K277" s="57"/>
      <c r="L277" s="36"/>
      <c r="M277" s="36"/>
    </row>
    <row r="278" spans="1:13" s="7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57"/>
      <c r="K278" s="57"/>
      <c r="L278" s="36"/>
      <c r="M278" s="36"/>
    </row>
    <row r="279" spans="1:13" s="7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36"/>
      <c r="K279" s="36"/>
      <c r="L279" s="36"/>
      <c r="M279" s="36"/>
    </row>
    <row r="280" spans="1:13" s="7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57"/>
      <c r="K280" s="57"/>
      <c r="L280" s="36"/>
      <c r="M280" s="36"/>
    </row>
    <row r="281" spans="1:13" s="7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57"/>
      <c r="K281" s="57"/>
      <c r="L281" s="36"/>
      <c r="M281" s="36"/>
    </row>
    <row r="282" spans="1:13" s="7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57"/>
      <c r="K282" s="57"/>
      <c r="L282" s="36"/>
      <c r="M282" s="36"/>
    </row>
    <row r="283" spans="1:13" s="7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57"/>
      <c r="K283" s="57"/>
      <c r="L283" s="36"/>
      <c r="M283" s="36"/>
    </row>
    <row r="284" spans="1:13" s="7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57"/>
      <c r="K284" s="57"/>
      <c r="L284" s="36"/>
      <c r="M284" s="36"/>
    </row>
    <row r="285" spans="1:13" s="7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57"/>
      <c r="K285" s="57"/>
      <c r="L285" s="36"/>
      <c r="M285" s="36"/>
    </row>
    <row r="286" spans="1:13" s="7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57"/>
      <c r="K286" s="57"/>
      <c r="L286" s="36"/>
      <c r="M286" s="36"/>
    </row>
    <row r="287" spans="1:13" s="7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57"/>
      <c r="K287" s="57"/>
      <c r="L287" s="36"/>
      <c r="M287" s="36"/>
    </row>
    <row r="288" spans="1:13" s="7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57"/>
      <c r="K288" s="57"/>
      <c r="L288" s="36"/>
      <c r="M288" s="36"/>
    </row>
    <row r="289" spans="1:13" s="7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57"/>
      <c r="K289" s="57"/>
      <c r="L289" s="36"/>
      <c r="M289" s="36"/>
    </row>
    <row r="290" spans="1:13" s="7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57"/>
      <c r="K290" s="57"/>
      <c r="L290" s="36"/>
      <c r="M290" s="36"/>
    </row>
    <row r="291" spans="1:13" s="7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57"/>
      <c r="K291" s="57"/>
      <c r="L291" s="36"/>
      <c r="M291" s="36"/>
    </row>
    <row r="292" spans="1:13" s="7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57"/>
      <c r="K292" s="57"/>
      <c r="L292" s="36"/>
      <c r="M292" s="36"/>
    </row>
    <row r="293" spans="1:13" s="7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57"/>
      <c r="K293" s="57"/>
      <c r="L293" s="36"/>
      <c r="M293" s="36"/>
    </row>
    <row r="294" spans="1:13" s="7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57"/>
      <c r="K294" s="57"/>
      <c r="L294" s="36"/>
      <c r="M294" s="36"/>
    </row>
    <row r="295" spans="1:13" s="7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57"/>
      <c r="K295" s="57"/>
      <c r="L295" s="36"/>
      <c r="M295" s="36"/>
    </row>
    <row r="296" spans="1:13" ht="18" customHeight="1">
      <c r="J296" s="57"/>
      <c r="K296" s="57"/>
      <c r="L296" s="36"/>
      <c r="M296" s="36"/>
    </row>
  </sheetData>
  <mergeCells count="18"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19:K19"/>
    <mergeCell ref="J13:K13"/>
    <mergeCell ref="B1:M1"/>
    <mergeCell ref="B2:M2"/>
    <mergeCell ref="B3:M3"/>
    <mergeCell ref="B4:M4"/>
    <mergeCell ref="B6:I7"/>
    <mergeCell ref="J6:K7"/>
    <mergeCell ref="J8:K8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55" orientation="portrait" cellComments="asDisplayed" r:id="rId1"/>
  <headerFooter alignWithMargins="0"/>
  <rowBreaks count="2" manualBreakCount="2">
    <brk id="140" max="16383" man="1"/>
    <brk id="194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showGridLines="0" view="pageBreakPreview" zoomScale="110" zoomScaleNormal="100" zoomScaleSheetLayoutView="110" workbookViewId="0">
      <selection activeCell="B2" sqref="B2:M2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2" width="7.625" style="1" customWidth="1"/>
    <col min="13" max="13" width="14.75" style="1" bestFit="1" customWidth="1"/>
    <col min="14" max="14" width="0.75" style="1" customWidth="1"/>
    <col min="15" max="16384" width="9" style="1"/>
  </cols>
  <sheetData>
    <row r="1" spans="1:13" ht="18" customHeight="1">
      <c r="B1" s="283" t="s">
        <v>176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8" customHeight="1">
      <c r="A2" s="102"/>
      <c r="B2" s="284" t="s">
        <v>173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 s="28" customFormat="1" ht="15.95" customHeight="1">
      <c r="B3" s="285" t="s">
        <v>160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3" s="28" customFormat="1" ht="15.95" customHeight="1">
      <c r="B4" s="285" t="s">
        <v>161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3" s="29" customFormat="1" ht="17.25" customHeight="1" thickBot="1">
      <c r="M5" s="103" t="s">
        <v>168</v>
      </c>
    </row>
    <row r="6" spans="1:13" s="29" customFormat="1" ht="14.45" customHeight="1">
      <c r="B6" s="286" t="s">
        <v>0</v>
      </c>
      <c r="C6" s="287"/>
      <c r="D6" s="287"/>
      <c r="E6" s="287"/>
      <c r="F6" s="287"/>
      <c r="G6" s="287"/>
      <c r="H6" s="287"/>
      <c r="I6" s="288"/>
      <c r="J6" s="288"/>
      <c r="K6" s="289"/>
      <c r="L6" s="293" t="s">
        <v>1</v>
      </c>
      <c r="M6" s="294"/>
    </row>
    <row r="7" spans="1:13" s="29" customFormat="1" ht="14.45" customHeight="1" thickBot="1">
      <c r="B7" s="290"/>
      <c r="C7" s="291"/>
      <c r="D7" s="291"/>
      <c r="E7" s="291"/>
      <c r="F7" s="291"/>
      <c r="G7" s="291"/>
      <c r="H7" s="291"/>
      <c r="I7" s="291"/>
      <c r="J7" s="291"/>
      <c r="K7" s="292"/>
      <c r="L7" s="295"/>
      <c r="M7" s="296"/>
    </row>
    <row r="8" spans="1:13" s="6" customFormat="1" ht="14.25" customHeight="1">
      <c r="B8" s="104" t="s">
        <v>104</v>
      </c>
      <c r="C8" s="105"/>
      <c r="D8" s="105"/>
      <c r="E8" s="106"/>
      <c r="F8" s="106"/>
      <c r="G8" s="107"/>
      <c r="H8" s="106"/>
      <c r="I8" s="108"/>
      <c r="J8" s="108"/>
      <c r="K8" s="109"/>
      <c r="L8" s="152"/>
      <c r="M8" s="162"/>
    </row>
    <row r="9" spans="1:13" ht="14.25" customHeight="1">
      <c r="B9" s="34"/>
      <c r="C9" s="110" t="s">
        <v>105</v>
      </c>
      <c r="D9" s="110"/>
      <c r="E9" s="111"/>
      <c r="F9" s="111"/>
      <c r="G9" s="29"/>
      <c r="H9" s="111"/>
      <c r="I9" s="36"/>
      <c r="J9" s="36"/>
      <c r="K9" s="99"/>
      <c r="L9" s="146"/>
      <c r="M9" s="163">
        <f>M10+M15</f>
        <v>57682573</v>
      </c>
    </row>
    <row r="10" spans="1:13" s="7" customFormat="1" ht="13.5" customHeight="1">
      <c r="B10" s="34"/>
      <c r="C10" s="110"/>
      <c r="D10" s="110" t="s">
        <v>106</v>
      </c>
      <c r="E10" s="111"/>
      <c r="F10" s="111"/>
      <c r="G10" s="111"/>
      <c r="H10" s="111"/>
      <c r="I10" s="36"/>
      <c r="J10" s="36"/>
      <c r="K10" s="99"/>
      <c r="L10" s="146"/>
      <c r="M10" s="163">
        <f>SUM(M11:M14)</f>
        <v>25694673</v>
      </c>
    </row>
    <row r="11" spans="1:13" s="7" customFormat="1" ht="13.5" customHeight="1">
      <c r="B11" s="34"/>
      <c r="C11" s="110"/>
      <c r="D11" s="110"/>
      <c r="E11" s="112" t="s">
        <v>107</v>
      </c>
      <c r="F11" s="111"/>
      <c r="G11" s="111"/>
      <c r="H11" s="111"/>
      <c r="I11" s="36"/>
      <c r="J11" s="36"/>
      <c r="K11" s="99"/>
      <c r="L11" s="146"/>
      <c r="M11" s="163">
        <v>14559641</v>
      </c>
    </row>
    <row r="12" spans="1:13" s="7" customFormat="1" ht="13.5" customHeight="1">
      <c r="B12" s="34"/>
      <c r="C12" s="110"/>
      <c r="D12" s="110"/>
      <c r="E12" s="112" t="s">
        <v>108</v>
      </c>
      <c r="F12" s="111"/>
      <c r="G12" s="111"/>
      <c r="H12" s="111"/>
      <c r="I12" s="36"/>
      <c r="J12" s="36"/>
      <c r="K12" s="99"/>
      <c r="L12" s="146"/>
      <c r="M12" s="163">
        <f>10448718-1038</f>
        <v>10447680</v>
      </c>
    </row>
    <row r="13" spans="1:13" s="7" customFormat="1" ht="13.5" customHeight="1">
      <c r="B13" s="113"/>
      <c r="C13" s="29"/>
      <c r="D13" s="29"/>
      <c r="E13" s="39" t="s">
        <v>109</v>
      </c>
      <c r="F13" s="29"/>
      <c r="G13" s="29"/>
      <c r="H13" s="29"/>
      <c r="I13" s="36"/>
      <c r="J13" s="36"/>
      <c r="K13" s="99"/>
      <c r="L13" s="146"/>
      <c r="M13" s="163">
        <v>450299</v>
      </c>
    </row>
    <row r="14" spans="1:13" s="7" customFormat="1" ht="13.5" customHeight="1">
      <c r="B14" s="114"/>
      <c r="C14" s="115"/>
      <c r="D14" s="29"/>
      <c r="E14" s="115" t="s">
        <v>110</v>
      </c>
      <c r="F14" s="115"/>
      <c r="G14" s="115"/>
      <c r="H14" s="115"/>
      <c r="I14" s="36"/>
      <c r="J14" s="36"/>
      <c r="K14" s="99"/>
      <c r="L14" s="146"/>
      <c r="M14" s="163">
        <v>237053</v>
      </c>
    </row>
    <row r="15" spans="1:13" s="7" customFormat="1" ht="13.5" customHeight="1">
      <c r="B15" s="113"/>
      <c r="C15" s="115"/>
      <c r="D15" s="39" t="s">
        <v>111</v>
      </c>
      <c r="E15" s="115"/>
      <c r="F15" s="115"/>
      <c r="G15" s="115"/>
      <c r="H15" s="115"/>
      <c r="I15" s="36"/>
      <c r="J15" s="36"/>
      <c r="K15" s="99"/>
      <c r="L15" s="146"/>
      <c r="M15" s="163">
        <f>SUM(M16:M19)</f>
        <v>31987900</v>
      </c>
    </row>
    <row r="16" spans="1:13" s="7" customFormat="1" ht="13.5" customHeight="1">
      <c r="B16" s="113"/>
      <c r="C16" s="115"/>
      <c r="D16" s="115"/>
      <c r="E16" s="39" t="s">
        <v>112</v>
      </c>
      <c r="F16" s="115"/>
      <c r="G16" s="115"/>
      <c r="H16" s="115"/>
      <c r="I16" s="36"/>
      <c r="J16" s="36"/>
      <c r="K16" s="99"/>
      <c r="L16" s="146"/>
      <c r="M16" s="163">
        <v>7101108</v>
      </c>
    </row>
    <row r="17" spans="2:13" s="7" customFormat="1" ht="13.5" customHeight="1">
      <c r="B17" s="113"/>
      <c r="C17" s="115"/>
      <c r="D17" s="115"/>
      <c r="E17" s="39" t="s">
        <v>113</v>
      </c>
      <c r="F17" s="115"/>
      <c r="G17" s="115"/>
      <c r="H17" s="115"/>
      <c r="I17" s="36"/>
      <c r="J17" s="36"/>
      <c r="K17" s="99"/>
      <c r="L17" s="146"/>
      <c r="M17" s="163">
        <v>18801816</v>
      </c>
    </row>
    <row r="18" spans="2:13" s="7" customFormat="1" ht="13.5" customHeight="1">
      <c r="B18" s="113"/>
      <c r="C18" s="29"/>
      <c r="D18" s="115"/>
      <c r="E18" s="39" t="s">
        <v>114</v>
      </c>
      <c r="F18" s="115"/>
      <c r="G18" s="115"/>
      <c r="H18" s="115"/>
      <c r="I18" s="36"/>
      <c r="J18" s="36"/>
      <c r="K18" s="99"/>
      <c r="L18" s="146"/>
      <c r="M18" s="163">
        <v>6070609</v>
      </c>
    </row>
    <row r="19" spans="2:13" s="7" customFormat="1" ht="13.5" customHeight="1">
      <c r="B19" s="113"/>
      <c r="C19" s="29"/>
      <c r="D19" s="35"/>
      <c r="E19" s="115" t="s">
        <v>110</v>
      </c>
      <c r="F19" s="29"/>
      <c r="G19" s="115"/>
      <c r="H19" s="115"/>
      <c r="I19" s="36"/>
      <c r="J19" s="36"/>
      <c r="K19" s="99"/>
      <c r="L19" s="146"/>
      <c r="M19" s="163">
        <v>14367</v>
      </c>
    </row>
    <row r="20" spans="2:13" s="7" customFormat="1" ht="13.5" customHeight="1">
      <c r="B20" s="113"/>
      <c r="C20" s="29" t="s">
        <v>115</v>
      </c>
      <c r="D20" s="35"/>
      <c r="E20" s="115"/>
      <c r="F20" s="115"/>
      <c r="G20" s="115"/>
      <c r="H20" s="115"/>
      <c r="I20" s="36"/>
      <c r="J20" s="36"/>
      <c r="K20" s="99"/>
      <c r="L20" s="146"/>
      <c r="M20" s="163">
        <f>SUM(M21:M24)</f>
        <v>60446059</v>
      </c>
    </row>
    <row r="21" spans="2:13" s="7" customFormat="1" ht="13.5" customHeight="1">
      <c r="B21" s="113"/>
      <c r="C21" s="29"/>
      <c r="D21" s="41" t="s">
        <v>116</v>
      </c>
      <c r="E21" s="115"/>
      <c r="F21" s="115"/>
      <c r="G21" s="115"/>
      <c r="H21" s="115"/>
      <c r="I21" s="36"/>
      <c r="J21" s="36"/>
      <c r="K21" s="99"/>
      <c r="L21" s="146"/>
      <c r="M21" s="163">
        <v>43092181</v>
      </c>
    </row>
    <row r="22" spans="2:13" s="7" customFormat="1" ht="13.5" customHeight="1">
      <c r="B22" s="113"/>
      <c r="C22" s="29"/>
      <c r="D22" s="41" t="s">
        <v>117</v>
      </c>
      <c r="E22" s="115"/>
      <c r="F22" s="115"/>
      <c r="G22" s="115"/>
      <c r="H22" s="115"/>
      <c r="I22" s="36"/>
      <c r="J22" s="36"/>
      <c r="K22" s="99"/>
      <c r="L22" s="146"/>
      <c r="M22" s="163">
        <v>15077675</v>
      </c>
    </row>
    <row r="23" spans="2:13" s="7" customFormat="1" ht="13.5" customHeight="1">
      <c r="B23" s="113"/>
      <c r="C23" s="29"/>
      <c r="D23" s="41" t="s">
        <v>118</v>
      </c>
      <c r="E23" s="115"/>
      <c r="F23" s="115"/>
      <c r="G23" s="115"/>
      <c r="H23" s="115"/>
      <c r="I23" s="36"/>
      <c r="J23" s="36"/>
      <c r="K23" s="99"/>
      <c r="L23" s="146"/>
      <c r="M23" s="163">
        <v>786600</v>
      </c>
    </row>
    <row r="24" spans="2:13" s="7" customFormat="1" ht="13.5" customHeight="1">
      <c r="B24" s="113"/>
      <c r="C24" s="29"/>
      <c r="D24" s="35" t="s">
        <v>119</v>
      </c>
      <c r="E24" s="115"/>
      <c r="F24" s="115"/>
      <c r="G24" s="115"/>
      <c r="H24" s="35"/>
      <c r="I24" s="36"/>
      <c r="J24" s="36"/>
      <c r="K24" s="99"/>
      <c r="L24" s="146"/>
      <c r="M24" s="163">
        <v>1489603</v>
      </c>
    </row>
    <row r="25" spans="2:13" s="7" customFormat="1" ht="13.5" customHeight="1">
      <c r="B25" s="113"/>
      <c r="C25" s="29" t="s">
        <v>120</v>
      </c>
      <c r="D25" s="35"/>
      <c r="E25" s="115"/>
      <c r="F25" s="115"/>
      <c r="G25" s="115"/>
      <c r="H25" s="35"/>
      <c r="I25" s="36"/>
      <c r="J25" s="36"/>
      <c r="K25" s="99"/>
      <c r="L25" s="146"/>
      <c r="M25" s="166">
        <f>M26</f>
        <v>1038</v>
      </c>
    </row>
    <row r="26" spans="2:13" s="7" customFormat="1" ht="13.5" customHeight="1">
      <c r="B26" s="113"/>
      <c r="C26" s="29"/>
      <c r="D26" s="41" t="s">
        <v>121</v>
      </c>
      <c r="E26" s="115"/>
      <c r="F26" s="115"/>
      <c r="G26" s="115"/>
      <c r="H26" s="115"/>
      <c r="I26" s="36"/>
      <c r="J26" s="36"/>
      <c r="K26" s="99"/>
      <c r="L26" s="146"/>
      <c r="M26" s="166">
        <v>1038</v>
      </c>
    </row>
    <row r="27" spans="2:13" s="7" customFormat="1" ht="13.5" customHeight="1">
      <c r="B27" s="113"/>
      <c r="C27" s="29"/>
      <c r="D27" s="35" t="s">
        <v>110</v>
      </c>
      <c r="E27" s="115"/>
      <c r="F27" s="115"/>
      <c r="G27" s="115"/>
      <c r="H27" s="115"/>
      <c r="I27" s="36"/>
      <c r="J27" s="36"/>
      <c r="K27" s="99"/>
      <c r="L27" s="146"/>
      <c r="M27" s="215" t="s">
        <v>175</v>
      </c>
    </row>
    <row r="28" spans="2:13" s="7" customFormat="1" ht="13.5" customHeight="1">
      <c r="B28" s="113"/>
      <c r="C28" s="29" t="s">
        <v>122</v>
      </c>
      <c r="D28" s="35"/>
      <c r="E28" s="115"/>
      <c r="F28" s="115"/>
      <c r="G28" s="115"/>
      <c r="H28" s="115"/>
      <c r="I28" s="36"/>
      <c r="J28" s="36"/>
      <c r="K28" s="99"/>
      <c r="L28" s="146"/>
      <c r="M28" s="215" t="s">
        <v>175</v>
      </c>
    </row>
    <row r="29" spans="2:13" s="7" customFormat="1" ht="13.5" customHeight="1">
      <c r="B29" s="116" t="s">
        <v>123</v>
      </c>
      <c r="C29" s="117"/>
      <c r="D29" s="44"/>
      <c r="E29" s="118"/>
      <c r="F29" s="118"/>
      <c r="G29" s="118"/>
      <c r="H29" s="118"/>
      <c r="I29" s="97"/>
      <c r="J29" s="97"/>
      <c r="K29" s="98"/>
      <c r="L29" s="47"/>
      <c r="M29" s="212">
        <f>M20-M9-M25</f>
        <v>2762448</v>
      </c>
    </row>
    <row r="30" spans="2:13" s="7" customFormat="1" ht="13.5" customHeight="1">
      <c r="B30" s="113" t="s">
        <v>124</v>
      </c>
      <c r="C30" s="29"/>
      <c r="D30" s="35"/>
      <c r="E30" s="115"/>
      <c r="F30" s="115"/>
      <c r="G30" s="115"/>
      <c r="H30" s="35"/>
      <c r="I30" s="36"/>
      <c r="J30" s="36"/>
      <c r="K30" s="99"/>
      <c r="L30" s="146"/>
      <c r="M30" s="96"/>
    </row>
    <row r="31" spans="2:13" s="7" customFormat="1" ht="13.5" customHeight="1">
      <c r="B31" s="113"/>
      <c r="C31" s="29" t="s">
        <v>125</v>
      </c>
      <c r="D31" s="35"/>
      <c r="E31" s="115"/>
      <c r="F31" s="115"/>
      <c r="G31" s="115"/>
      <c r="H31" s="115"/>
      <c r="I31" s="36"/>
      <c r="J31" s="36"/>
      <c r="K31" s="99"/>
      <c r="L31" s="146"/>
      <c r="M31" s="163">
        <f>SUM(M32:M36)</f>
        <v>9022792</v>
      </c>
    </row>
    <row r="32" spans="2:13" s="7" customFormat="1" ht="13.5" customHeight="1">
      <c r="B32" s="113"/>
      <c r="C32" s="29"/>
      <c r="D32" s="41" t="s">
        <v>126</v>
      </c>
      <c r="E32" s="115"/>
      <c r="F32" s="115"/>
      <c r="G32" s="115"/>
      <c r="H32" s="115"/>
      <c r="I32" s="36"/>
      <c r="J32" s="36"/>
      <c r="K32" s="99"/>
      <c r="L32" s="146"/>
      <c r="M32" s="163">
        <v>6978822</v>
      </c>
    </row>
    <row r="33" spans="2:13" s="7" customFormat="1" ht="13.5" customHeight="1">
      <c r="B33" s="113"/>
      <c r="C33" s="29"/>
      <c r="D33" s="41" t="s">
        <v>127</v>
      </c>
      <c r="E33" s="115"/>
      <c r="F33" s="115"/>
      <c r="G33" s="115"/>
      <c r="H33" s="115"/>
      <c r="I33" s="36"/>
      <c r="J33" s="36"/>
      <c r="K33" s="99"/>
      <c r="L33" s="146"/>
      <c r="M33" s="163">
        <v>54190</v>
      </c>
    </row>
    <row r="34" spans="2:13" s="7" customFormat="1" ht="13.5" customHeight="1">
      <c r="B34" s="113"/>
      <c r="C34" s="29"/>
      <c r="D34" s="41" t="s">
        <v>128</v>
      </c>
      <c r="E34" s="115"/>
      <c r="F34" s="115"/>
      <c r="G34" s="115"/>
      <c r="H34" s="115"/>
      <c r="I34" s="36"/>
      <c r="J34" s="36"/>
      <c r="K34" s="99"/>
      <c r="L34" s="146"/>
      <c r="M34" s="163">
        <v>180833</v>
      </c>
    </row>
    <row r="35" spans="2:13" s="7" customFormat="1" ht="13.5" customHeight="1">
      <c r="B35" s="113"/>
      <c r="C35" s="29"/>
      <c r="D35" s="41" t="s">
        <v>129</v>
      </c>
      <c r="E35" s="115"/>
      <c r="F35" s="115"/>
      <c r="G35" s="115"/>
      <c r="H35" s="115"/>
      <c r="I35" s="36"/>
      <c r="J35" s="36"/>
      <c r="K35" s="99"/>
      <c r="L35" s="146"/>
      <c r="M35" s="163">
        <v>1808947</v>
      </c>
    </row>
    <row r="36" spans="2:13" s="7" customFormat="1" ht="13.5" customHeight="1">
      <c r="B36" s="113"/>
      <c r="C36" s="29"/>
      <c r="D36" s="35" t="s">
        <v>110</v>
      </c>
      <c r="E36" s="115"/>
      <c r="F36" s="115"/>
      <c r="G36" s="115"/>
      <c r="H36" s="115"/>
      <c r="I36" s="36"/>
      <c r="J36" s="36"/>
      <c r="K36" s="99"/>
      <c r="L36" s="146"/>
      <c r="M36" s="214" t="s">
        <v>175</v>
      </c>
    </row>
    <row r="37" spans="2:13" s="7" customFormat="1" ht="13.5" customHeight="1">
      <c r="B37" s="113"/>
      <c r="C37" s="29" t="s">
        <v>130</v>
      </c>
      <c r="D37" s="35"/>
      <c r="E37" s="115"/>
      <c r="F37" s="115"/>
      <c r="G37" s="115"/>
      <c r="H37" s="35"/>
      <c r="I37" s="36"/>
      <c r="J37" s="36"/>
      <c r="K37" s="99"/>
      <c r="L37" s="146"/>
      <c r="M37" s="163">
        <f>SUM(M38:M41)</f>
        <v>4073032</v>
      </c>
    </row>
    <row r="38" spans="2:13" s="7" customFormat="1" ht="13.5" customHeight="1">
      <c r="B38" s="113"/>
      <c r="C38" s="29"/>
      <c r="D38" s="41" t="s">
        <v>117</v>
      </c>
      <c r="E38" s="115"/>
      <c r="F38" s="115"/>
      <c r="G38" s="115"/>
      <c r="H38" s="35"/>
      <c r="I38" s="36"/>
      <c r="J38" s="36"/>
      <c r="K38" s="99"/>
      <c r="L38" s="146"/>
      <c r="M38" s="163">
        <v>2098148</v>
      </c>
    </row>
    <row r="39" spans="2:13" s="7" customFormat="1" ht="13.5" customHeight="1">
      <c r="B39" s="113"/>
      <c r="C39" s="29"/>
      <c r="D39" s="41" t="s">
        <v>131</v>
      </c>
      <c r="E39" s="115"/>
      <c r="F39" s="115"/>
      <c r="G39" s="115"/>
      <c r="H39" s="35"/>
      <c r="I39" s="36"/>
      <c r="J39" s="36"/>
      <c r="K39" s="99"/>
      <c r="L39" s="146"/>
      <c r="M39" s="163">
        <v>117499</v>
      </c>
    </row>
    <row r="40" spans="2:13" s="7" customFormat="1" ht="13.5" customHeight="1">
      <c r="B40" s="113"/>
      <c r="C40" s="29"/>
      <c r="D40" s="41" t="s">
        <v>132</v>
      </c>
      <c r="E40" s="115"/>
      <c r="F40" s="29"/>
      <c r="G40" s="115"/>
      <c r="H40" s="115"/>
      <c r="I40" s="36"/>
      <c r="J40" s="36"/>
      <c r="K40" s="99"/>
      <c r="L40" s="146"/>
      <c r="M40" s="163">
        <v>1808947</v>
      </c>
    </row>
    <row r="41" spans="2:13" s="7" customFormat="1" ht="13.5" customHeight="1">
      <c r="B41" s="113"/>
      <c r="C41" s="29"/>
      <c r="D41" s="41" t="s">
        <v>133</v>
      </c>
      <c r="E41" s="115"/>
      <c r="F41" s="29"/>
      <c r="G41" s="115"/>
      <c r="H41" s="115"/>
      <c r="I41" s="36"/>
      <c r="J41" s="36"/>
      <c r="K41" s="99"/>
      <c r="L41" s="146"/>
      <c r="M41" s="163">
        <v>48438</v>
      </c>
    </row>
    <row r="42" spans="2:13" s="7" customFormat="1" ht="13.5" customHeight="1">
      <c r="B42" s="113"/>
      <c r="C42" s="29"/>
      <c r="D42" s="35" t="s">
        <v>119</v>
      </c>
      <c r="E42" s="115"/>
      <c r="F42" s="115"/>
      <c r="G42" s="115"/>
      <c r="H42" s="115"/>
      <c r="I42" s="36"/>
      <c r="J42" s="36"/>
      <c r="K42" s="99"/>
      <c r="L42" s="146"/>
      <c r="M42" s="215" t="s">
        <v>175</v>
      </c>
    </row>
    <row r="43" spans="2:13" s="7" customFormat="1" ht="13.5" customHeight="1">
      <c r="B43" s="116" t="s">
        <v>134</v>
      </c>
      <c r="C43" s="117"/>
      <c r="D43" s="44"/>
      <c r="E43" s="118"/>
      <c r="F43" s="118"/>
      <c r="G43" s="118"/>
      <c r="H43" s="118"/>
      <c r="I43" s="97"/>
      <c r="J43" s="97"/>
      <c r="K43" s="98"/>
      <c r="L43" s="47"/>
      <c r="M43" s="213">
        <f>M37-M31</f>
        <v>-4949760</v>
      </c>
    </row>
    <row r="44" spans="2:13" s="7" customFormat="1" ht="13.5" customHeight="1">
      <c r="B44" s="113" t="s">
        <v>135</v>
      </c>
      <c r="C44" s="29"/>
      <c r="D44" s="35"/>
      <c r="E44" s="115"/>
      <c r="F44" s="115"/>
      <c r="G44" s="115"/>
      <c r="H44" s="115"/>
      <c r="I44" s="36"/>
      <c r="J44" s="36"/>
      <c r="K44" s="99"/>
      <c r="L44" s="146"/>
      <c r="M44" s="96"/>
    </row>
    <row r="45" spans="2:13" s="7" customFormat="1" ht="13.5" customHeight="1">
      <c r="B45" s="113"/>
      <c r="C45" s="29" t="s">
        <v>136</v>
      </c>
      <c r="D45" s="35"/>
      <c r="E45" s="115"/>
      <c r="F45" s="115"/>
      <c r="G45" s="115"/>
      <c r="H45" s="115"/>
      <c r="I45" s="36"/>
      <c r="J45" s="36"/>
      <c r="K45" s="99"/>
      <c r="L45" s="146"/>
      <c r="M45" s="163">
        <f>M46</f>
        <v>3895990</v>
      </c>
    </row>
    <row r="46" spans="2:13" s="7" customFormat="1" ht="13.5" customHeight="1">
      <c r="B46" s="113"/>
      <c r="C46" s="29"/>
      <c r="D46" s="41" t="s">
        <v>137</v>
      </c>
      <c r="E46" s="115"/>
      <c r="F46" s="115"/>
      <c r="G46" s="115"/>
      <c r="H46" s="115"/>
      <c r="I46" s="36"/>
      <c r="J46" s="36"/>
      <c r="K46" s="99"/>
      <c r="L46" s="146"/>
      <c r="M46" s="163">
        <v>3895990</v>
      </c>
    </row>
    <row r="47" spans="2:13" s="7" customFormat="1" ht="13.5" customHeight="1">
      <c r="B47" s="113"/>
      <c r="C47" s="29"/>
      <c r="D47" s="35" t="s">
        <v>110</v>
      </c>
      <c r="E47" s="115"/>
      <c r="F47" s="115"/>
      <c r="G47" s="115"/>
      <c r="H47" s="115"/>
      <c r="I47" s="36"/>
      <c r="J47" s="36"/>
      <c r="K47" s="99"/>
      <c r="L47" s="146"/>
      <c r="M47" s="215" t="s">
        <v>175</v>
      </c>
    </row>
    <row r="48" spans="2:13" s="7" customFormat="1" ht="13.5" customHeight="1">
      <c r="B48" s="113"/>
      <c r="C48" s="29" t="s">
        <v>138</v>
      </c>
      <c r="D48" s="35"/>
      <c r="E48" s="115"/>
      <c r="F48" s="115"/>
      <c r="G48" s="115"/>
      <c r="H48" s="115"/>
      <c r="I48" s="36"/>
      <c r="J48" s="36"/>
      <c r="K48" s="99"/>
      <c r="L48" s="146"/>
      <c r="M48" s="163">
        <f>M49</f>
        <v>6018297</v>
      </c>
    </row>
    <row r="49" spans="2:13" s="7" customFormat="1" ht="13.5" customHeight="1">
      <c r="B49" s="113"/>
      <c r="C49" s="29"/>
      <c r="D49" s="41" t="s">
        <v>139</v>
      </c>
      <c r="E49" s="115"/>
      <c r="F49" s="115"/>
      <c r="G49" s="115"/>
      <c r="H49" s="111"/>
      <c r="I49" s="36"/>
      <c r="J49" s="36"/>
      <c r="K49" s="99"/>
      <c r="L49" s="146"/>
      <c r="M49" s="163">
        <v>6018297</v>
      </c>
    </row>
    <row r="50" spans="2:13" s="7" customFormat="1" ht="13.5" customHeight="1">
      <c r="B50" s="113"/>
      <c r="C50" s="29"/>
      <c r="D50" s="35" t="s">
        <v>119</v>
      </c>
      <c r="E50" s="115"/>
      <c r="F50" s="115"/>
      <c r="G50" s="115"/>
      <c r="H50" s="119"/>
      <c r="I50" s="36"/>
      <c r="J50" s="36"/>
      <c r="K50" s="99"/>
      <c r="L50" s="146"/>
      <c r="M50" s="215" t="s">
        <v>175</v>
      </c>
    </row>
    <row r="51" spans="2:13" s="7" customFormat="1" ht="13.5" customHeight="1">
      <c r="B51" s="116" t="s">
        <v>140</v>
      </c>
      <c r="C51" s="117"/>
      <c r="D51" s="44"/>
      <c r="E51" s="118"/>
      <c r="F51" s="118"/>
      <c r="G51" s="118"/>
      <c r="H51" s="120"/>
      <c r="I51" s="97"/>
      <c r="J51" s="97"/>
      <c r="K51" s="98"/>
      <c r="L51" s="47"/>
      <c r="M51" s="212">
        <f>M48-M45</f>
        <v>2122307</v>
      </c>
    </row>
    <row r="52" spans="2:13" s="7" customFormat="1" ht="13.5" customHeight="1">
      <c r="B52" s="280" t="s">
        <v>141</v>
      </c>
      <c r="C52" s="281"/>
      <c r="D52" s="281"/>
      <c r="E52" s="281"/>
      <c r="F52" s="281"/>
      <c r="G52" s="281"/>
      <c r="H52" s="281"/>
      <c r="I52" s="281"/>
      <c r="J52" s="281"/>
      <c r="K52" s="282"/>
      <c r="L52" s="149"/>
      <c r="M52" s="210">
        <f>M29+M43+M51</f>
        <v>-65005</v>
      </c>
    </row>
    <row r="53" spans="2:13" s="7" customFormat="1" ht="13.5" customHeight="1" thickBot="1">
      <c r="B53" s="274" t="s">
        <v>142</v>
      </c>
      <c r="C53" s="275"/>
      <c r="D53" s="275"/>
      <c r="E53" s="275"/>
      <c r="F53" s="275"/>
      <c r="G53" s="275"/>
      <c r="H53" s="275"/>
      <c r="I53" s="275"/>
      <c r="J53" s="275"/>
      <c r="K53" s="276"/>
      <c r="L53" s="146"/>
      <c r="M53" s="166">
        <f>(2849543195+81108)/1000</f>
        <v>2849624.3029999998</v>
      </c>
    </row>
    <row r="54" spans="2:13" s="7" customFormat="1" ht="13.5" customHeight="1" thickBot="1">
      <c r="B54" s="277" t="s">
        <v>143</v>
      </c>
      <c r="C54" s="278"/>
      <c r="D54" s="278"/>
      <c r="E54" s="278"/>
      <c r="F54" s="278"/>
      <c r="G54" s="278"/>
      <c r="H54" s="278"/>
      <c r="I54" s="278"/>
      <c r="J54" s="278"/>
      <c r="K54" s="279"/>
      <c r="L54" s="147"/>
      <c r="M54" s="165">
        <f>M53+M52</f>
        <v>2784619.3029999998</v>
      </c>
    </row>
    <row r="55" spans="2:13" s="7" customFormat="1" ht="13.5" customHeight="1" thickBot="1"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51"/>
      <c r="M55" s="108"/>
    </row>
    <row r="56" spans="2:13" s="7" customFormat="1" ht="13.5" customHeight="1">
      <c r="B56" s="122" t="s">
        <v>144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48"/>
      <c r="M56" s="167">
        <f>210348216/1000</f>
        <v>210348.21599999999</v>
      </c>
    </row>
    <row r="57" spans="2:13" s="7" customFormat="1" ht="13.5" customHeight="1">
      <c r="B57" s="134" t="s">
        <v>145</v>
      </c>
      <c r="C57" s="124"/>
      <c r="D57" s="124"/>
      <c r="E57" s="124"/>
      <c r="F57" s="124"/>
      <c r="G57" s="124"/>
      <c r="H57" s="124"/>
      <c r="I57" s="124"/>
      <c r="J57" s="124"/>
      <c r="K57" s="124"/>
      <c r="L57" s="149"/>
      <c r="M57" s="211">
        <f>M58-M56</f>
        <v>-19842.373999999982</v>
      </c>
    </row>
    <row r="58" spans="2:13" s="7" customFormat="1" ht="13.5" customHeight="1" thickBot="1">
      <c r="B58" s="125" t="s">
        <v>146</v>
      </c>
      <c r="C58" s="126"/>
      <c r="D58" s="126"/>
      <c r="E58" s="126"/>
      <c r="F58" s="126"/>
      <c r="G58" s="126"/>
      <c r="H58" s="126"/>
      <c r="I58" s="126"/>
      <c r="J58" s="126"/>
      <c r="K58" s="126"/>
      <c r="L58" s="150"/>
      <c r="M58" s="168">
        <f>190505842/1000</f>
        <v>190505.842</v>
      </c>
    </row>
    <row r="59" spans="2:13" s="7" customFormat="1" ht="13.5" customHeight="1" thickBot="1">
      <c r="B59" s="127" t="s">
        <v>147</v>
      </c>
      <c r="C59" s="128"/>
      <c r="D59" s="49"/>
      <c r="E59" s="129"/>
      <c r="F59" s="129"/>
      <c r="G59" s="129"/>
      <c r="H59" s="129"/>
      <c r="I59" s="100"/>
      <c r="J59" s="100"/>
      <c r="K59" s="100"/>
      <c r="L59" s="101"/>
      <c r="M59" s="169">
        <f>M54+M58</f>
        <v>2975125.145</v>
      </c>
    </row>
    <row r="60" spans="2:13" s="7" customFormat="1" ht="3" customHeight="1">
      <c r="B60" s="29"/>
      <c r="C60" s="29"/>
      <c r="D60" s="35"/>
      <c r="E60" s="115"/>
      <c r="F60" s="115"/>
      <c r="G60" s="115"/>
      <c r="H60" s="111"/>
      <c r="I60" s="36"/>
      <c r="J60" s="36"/>
      <c r="K60" s="36"/>
    </row>
    <row r="61" spans="2:13" s="7" customFormat="1" ht="13.5" customHeight="1">
      <c r="B61" s="29"/>
      <c r="C61" s="29"/>
      <c r="D61" s="35"/>
      <c r="E61" s="115"/>
      <c r="F61" s="115"/>
      <c r="G61" s="115"/>
      <c r="H61" s="119"/>
      <c r="I61" s="36"/>
      <c r="J61" s="36"/>
      <c r="K61" s="36"/>
    </row>
    <row r="62" spans="2:13" s="7" customFormat="1" ht="13.5" customHeight="1">
      <c r="B62" s="29"/>
      <c r="C62" s="29"/>
      <c r="D62" s="35"/>
      <c r="E62" s="115"/>
      <c r="F62" s="115"/>
      <c r="G62" s="115"/>
      <c r="H62" s="115"/>
      <c r="I62" s="36"/>
      <c r="J62" s="36"/>
      <c r="K62" s="36"/>
    </row>
    <row r="63" spans="2:13" s="7" customFormat="1" ht="13.5" customHeight="1">
      <c r="B63" s="29"/>
      <c r="C63" s="29"/>
      <c r="D63" s="35"/>
      <c r="E63" s="115"/>
      <c r="F63" s="115"/>
      <c r="G63" s="115"/>
      <c r="H63" s="115"/>
      <c r="I63" s="36"/>
      <c r="J63" s="36"/>
      <c r="K63" s="36"/>
    </row>
    <row r="64" spans="2:13" s="7" customFormat="1" ht="13.5" customHeight="1">
      <c r="B64" s="29"/>
      <c r="C64" s="29"/>
      <c r="D64" s="35"/>
      <c r="E64" s="115"/>
      <c r="F64" s="115"/>
      <c r="G64" s="115"/>
      <c r="H64" s="115"/>
      <c r="I64" s="36"/>
      <c r="J64" s="36"/>
      <c r="K64" s="36"/>
    </row>
    <row r="65" spans="1:11" s="7" customFormat="1" ht="13.5" customHeight="1">
      <c r="B65" s="29"/>
      <c r="C65" s="29"/>
      <c r="D65" s="115"/>
      <c r="E65" s="29"/>
      <c r="F65" s="29"/>
      <c r="G65" s="115"/>
      <c r="H65" s="115"/>
      <c r="I65" s="36"/>
      <c r="J65" s="36"/>
      <c r="K65" s="36"/>
    </row>
    <row r="66" spans="1:11" s="7" customFormat="1" ht="13.5" customHeight="1">
      <c r="B66" s="29"/>
      <c r="C66" s="29"/>
      <c r="D66" s="35"/>
      <c r="E66" s="115"/>
      <c r="F66" s="115"/>
      <c r="G66" s="115"/>
      <c r="H66" s="115"/>
      <c r="I66" s="36"/>
      <c r="J66" s="36"/>
      <c r="K66" s="36"/>
    </row>
    <row r="67" spans="1:11" s="7" customFormat="1" ht="13.5" customHeight="1">
      <c r="B67" s="29"/>
      <c r="C67" s="29"/>
      <c r="D67" s="35"/>
      <c r="E67" s="115"/>
      <c r="F67" s="115"/>
      <c r="G67" s="115"/>
      <c r="H67" s="115"/>
      <c r="I67" s="36"/>
      <c r="J67" s="36"/>
      <c r="K67" s="36"/>
    </row>
    <row r="68" spans="1:11" s="7" customFormat="1" ht="13.5" customHeight="1">
      <c r="B68" s="29"/>
      <c r="C68" s="29"/>
      <c r="D68" s="35"/>
      <c r="E68" s="115"/>
      <c r="F68" s="115"/>
      <c r="G68" s="115"/>
      <c r="H68" s="115"/>
      <c r="I68" s="36"/>
      <c r="J68" s="36"/>
      <c r="K68" s="36"/>
    </row>
    <row r="69" spans="1:11" s="7" customFormat="1" ht="13.5" customHeight="1">
      <c r="B69" s="29"/>
      <c r="C69" s="29"/>
      <c r="D69" s="35"/>
      <c r="E69" s="115"/>
      <c r="F69" s="115"/>
      <c r="G69" s="115"/>
      <c r="H69" s="115"/>
      <c r="I69" s="36"/>
      <c r="J69" s="36"/>
      <c r="K69" s="36"/>
    </row>
    <row r="70" spans="1:11" s="7" customFormat="1" ht="13.5" customHeight="1">
      <c r="B70" s="29"/>
      <c r="C70" s="29"/>
      <c r="D70" s="35"/>
      <c r="E70" s="115"/>
      <c r="F70" s="115"/>
      <c r="G70" s="115"/>
      <c r="H70" s="115"/>
      <c r="I70" s="36"/>
      <c r="J70" s="36"/>
      <c r="K70" s="36"/>
    </row>
    <row r="71" spans="1:11" s="7" customFormat="1" ht="13.5" customHeight="1">
      <c r="B71" s="29"/>
      <c r="C71" s="29"/>
      <c r="D71" s="35"/>
      <c r="E71" s="115"/>
      <c r="F71" s="115"/>
      <c r="G71" s="115"/>
      <c r="H71" s="115"/>
      <c r="I71" s="36"/>
      <c r="J71" s="36"/>
      <c r="K71" s="36"/>
    </row>
    <row r="72" spans="1:11" s="7" customFormat="1" ht="13.5" customHeight="1">
      <c r="B72" s="55"/>
      <c r="C72" s="55"/>
      <c r="D72" s="55"/>
      <c r="E72" s="55"/>
      <c r="F72" s="30"/>
      <c r="G72" s="30"/>
      <c r="H72" s="30"/>
      <c r="I72" s="30"/>
      <c r="J72" s="30"/>
      <c r="K72" s="30"/>
    </row>
    <row r="73" spans="1:11" s="7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7" customFormat="1" ht="13.5" customHeight="1">
      <c r="A74" s="36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s="7" customFormat="1" ht="13.5" customHeight="1">
      <c r="A75" s="5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30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>
      <c r="A77" s="3"/>
    </row>
    <row r="78" spans="1:11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9">
    <mergeCell ref="B53:K53"/>
    <mergeCell ref="B54:K54"/>
    <mergeCell ref="B52:K52"/>
    <mergeCell ref="B1:M1"/>
    <mergeCell ref="B2:M2"/>
    <mergeCell ref="B3:M3"/>
    <mergeCell ref="B4:M4"/>
    <mergeCell ref="B6:K7"/>
    <mergeCell ref="L6:M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CF</vt:lpstr>
      <vt:lpstr>CF!Print_Area</vt:lpstr>
      <vt:lpstr>行政コスト計算書!Print_Area</vt:lpstr>
      <vt:lpstr>純資産変動計算書!Print_Area</vt:lpstr>
      <vt:lpstr>貸借対照表!Print_Area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achimin</cp:lastModifiedBy>
  <cp:lastPrinted>2018-03-28T05:56:22Z</cp:lastPrinted>
  <dcterms:created xsi:type="dcterms:W3CDTF">2014-03-27T08:10:30Z</dcterms:created>
  <dcterms:modified xsi:type="dcterms:W3CDTF">2018-03-28T08:05:40Z</dcterms:modified>
</cp:coreProperties>
</file>