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5446" windowWidth="11085" windowHeight="8370" tabRatio="635" activeTab="0"/>
  </bookViews>
  <sheets>
    <sheet name="仕切り" sheetId="1" r:id="rId1"/>
    <sheet name="- 143 -" sheetId="2" r:id="rId2"/>
    <sheet name="-144 -" sheetId="3" r:id="rId3"/>
    <sheet name="- 145 -" sheetId="4" r:id="rId4"/>
    <sheet name="- 146 -" sheetId="5" r:id="rId5"/>
    <sheet name="- 147 -" sheetId="6" r:id="rId6"/>
    <sheet name="- 148 -" sheetId="7" r:id="rId7"/>
    <sheet name="- 149 -" sheetId="8" r:id="rId8"/>
    <sheet name="グラフ(150)" sheetId="9" r:id="rId9"/>
    <sheet name="- 151 -" sheetId="10" r:id="rId10"/>
    <sheet name="- 152 -" sheetId="11" r:id="rId11"/>
    <sheet name="- 153 -" sheetId="12" r:id="rId12"/>
    <sheet name="- 154 - " sheetId="13" r:id="rId13"/>
    <sheet name="- 155 -" sheetId="14" r:id="rId14"/>
    <sheet name="グラフ(156)" sheetId="15" r:id="rId15"/>
    <sheet name="- 157 -" sheetId="16" r:id="rId16"/>
    <sheet name="- 158 -" sheetId="17" r:id="rId17"/>
  </sheets>
  <externalReferences>
    <externalReference r:id="rId20"/>
  </externalReferences>
  <definedNames>
    <definedName name="Data" localSheetId="3">#REF!</definedName>
    <definedName name="Data" localSheetId="4">#REF!</definedName>
    <definedName name="Data" localSheetId="2">#REF!</definedName>
    <definedName name="Data">#REF!</definedName>
    <definedName name="DataEnd" localSheetId="3">#REF!</definedName>
    <definedName name="DataEnd" localSheetId="4">#REF!</definedName>
    <definedName name="DataEnd" localSheetId="5">#REF!</definedName>
    <definedName name="DataEnd" localSheetId="2">#REF!</definedName>
    <definedName name="DataEnd">#REF!</definedName>
    <definedName name="Hyousoku" localSheetId="3">#REF!</definedName>
    <definedName name="Hyousoku" localSheetId="4">#REF!</definedName>
    <definedName name="Hyousoku" localSheetId="2">#REF!</definedName>
    <definedName name="Hyousoku">#REF!</definedName>
    <definedName name="HyousokuArea" localSheetId="3">#REF!</definedName>
    <definedName name="HyousokuArea" localSheetId="4">#REF!</definedName>
    <definedName name="HyousokuArea" localSheetId="2">#REF!</definedName>
    <definedName name="HyousokuArea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2">#REF!</definedName>
    <definedName name="HyousokuEnd">#REF!</definedName>
    <definedName name="Hyoutou" localSheetId="3">#REF!</definedName>
    <definedName name="Hyoutou" localSheetId="4">#REF!</definedName>
    <definedName name="Hyoutou" localSheetId="2">#REF!</definedName>
    <definedName name="Hyoutou">#REF!</definedName>
    <definedName name="_xlnm.Print_Area" localSheetId="5">'- 147 -'!$A$1:$J$41</definedName>
    <definedName name="_xlnm.Print_Area" localSheetId="10">'- 152 -'!$A$1:$S$46</definedName>
    <definedName name="_xlnm.Print_Area" localSheetId="13">'- 155 -'!$A$1:$S$40</definedName>
    <definedName name="_xlnm.Print_Area" localSheetId="15">'- 157 -'!$A$1:$Y$34</definedName>
    <definedName name="_xlnm.Print_Area" localSheetId="16">'- 158 -'!$A$1:$S$48</definedName>
    <definedName name="_xlnm.Print_Area" localSheetId="2">'-144 -'!$A$1:$AD$39</definedName>
    <definedName name="Rangai0" localSheetId="3">#REF!</definedName>
    <definedName name="Rangai0" localSheetId="4">#REF!</definedName>
    <definedName name="Rangai0" localSheetId="2">#REF!</definedName>
    <definedName name="Rangai0">#REF!</definedName>
    <definedName name="Title" localSheetId="3">#REF!</definedName>
    <definedName name="Title" localSheetId="4">#REF!</definedName>
    <definedName name="Title" localSheetId="2">#REF!</definedName>
    <definedName name="Title">#REF!</definedName>
    <definedName name="TitleEnglish" localSheetId="3">#REF!</definedName>
    <definedName name="TitleEnglish" localSheetId="4">#REF!</definedName>
    <definedName name="TitleEnglish" localSheetId="2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<sst xmlns="http://schemas.openxmlformats.org/spreadsheetml/2006/main" count="803" uniqueCount="485">
  <si>
    <t>その他</t>
  </si>
  <si>
    <t>献血者数</t>
  </si>
  <si>
    <t>献血量</t>
  </si>
  <si>
    <t>不適格者率(%)</t>
  </si>
  <si>
    <t>献血希望者数</t>
  </si>
  <si>
    <t>不適格者数</t>
  </si>
  <si>
    <t>対象児数</t>
  </si>
  <si>
    <t>受診児数</t>
  </si>
  <si>
    <t>受診率</t>
  </si>
  <si>
    <t>検査対象者</t>
  </si>
  <si>
    <t>受診者</t>
  </si>
  <si>
    <t>診療日数</t>
  </si>
  <si>
    <t>医科</t>
  </si>
  <si>
    <t>歯科</t>
  </si>
  <si>
    <t>計</t>
  </si>
  <si>
    <t>受診率(%)</t>
  </si>
  <si>
    <t>総数</t>
  </si>
  <si>
    <t>総　　　数</t>
  </si>
  <si>
    <t>病　　　院</t>
  </si>
  <si>
    <t>一般診療所</t>
  </si>
  <si>
    <t>歯科診療所</t>
  </si>
  <si>
    <t>施設数</t>
  </si>
  <si>
    <t>病床数</t>
  </si>
  <si>
    <t>区分</t>
  </si>
  <si>
    <t>２０～２４歳</t>
  </si>
  <si>
    <t>２５～２９歳</t>
  </si>
  <si>
    <t>３０～３４歳</t>
  </si>
  <si>
    <t>３５～３９歳</t>
  </si>
  <si>
    <t>４０～４４歳</t>
  </si>
  <si>
    <t>不詳</t>
  </si>
  <si>
    <t>男</t>
  </si>
  <si>
    <t>女</t>
  </si>
  <si>
    <t>1,500～1,999g以下</t>
  </si>
  <si>
    <t>2,000～2,499g以下</t>
  </si>
  <si>
    <t>2,500～2,999g以下</t>
  </si>
  <si>
    <t>3,000～3,499g以下</t>
  </si>
  <si>
    <t>3,500～3,999g以下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</si>
  <si>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</si>
  <si>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</si>
  <si>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</si>
  <si>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</si>
  <si>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</si>
  <si>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</si>
  <si>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</si>
  <si>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</si>
  <si>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</si>
  <si>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</si>
  <si>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</si>
  <si>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</si>
  <si>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</si>
  <si>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</si>
  <si>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</si>
  <si>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</si>
  <si>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</si>
  <si>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</si>
  <si>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</si>
  <si>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</si>
  <si>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</si>
  <si>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</si>
  <si>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70～74</t>
  </si>
  <si>
    <t>75～79</t>
  </si>
  <si>
    <t>80～84</t>
  </si>
  <si>
    <t>焼却量</t>
  </si>
  <si>
    <t>資源化量</t>
  </si>
  <si>
    <t>可燃ごみ</t>
  </si>
  <si>
    <t>不燃ごみ・粗大ごみ</t>
  </si>
  <si>
    <t>焼却</t>
  </si>
  <si>
    <t>資源化</t>
  </si>
  <si>
    <t>pH</t>
  </si>
  <si>
    <t>し尿</t>
  </si>
  <si>
    <t>浄化槽汚泥</t>
  </si>
  <si>
    <t>市内</t>
  </si>
  <si>
    <t>市外</t>
  </si>
  <si>
    <t>大人</t>
  </si>
  <si>
    <t>小人</t>
  </si>
  <si>
    <t>死胎他</t>
  </si>
  <si>
    <t>区分</t>
  </si>
  <si>
    <t>総　数</t>
  </si>
  <si>
    <t>騒　音</t>
  </si>
  <si>
    <t>振　動</t>
  </si>
  <si>
    <t>水質汚濁</t>
  </si>
  <si>
    <t>ばい煙</t>
  </si>
  <si>
    <t>粉じん</t>
  </si>
  <si>
    <t>悪　臭</t>
  </si>
  <si>
    <t>総数</t>
  </si>
  <si>
    <t>一種</t>
  </si>
  <si>
    <t>二種</t>
  </si>
  <si>
    <t>近隣</t>
  </si>
  <si>
    <t>商業</t>
  </si>
  <si>
    <t>工業</t>
  </si>
  <si>
    <t>不明</t>
  </si>
  <si>
    <t>低層</t>
  </si>
  <si>
    <t>中高層</t>
  </si>
  <si>
    <t>住居</t>
  </si>
  <si>
    <t>専用</t>
  </si>
  <si>
    <t>収集量(kl)</t>
  </si>
  <si>
    <t>総収集量(kl)</t>
  </si>
  <si>
    <t>１日当たり処理量(kl)</t>
  </si>
  <si>
    <t>市収集量(t)</t>
  </si>
  <si>
    <t>市街化区域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</si>
  <si>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</si>
  <si>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</si>
  <si>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</si>
  <si>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</si>
  <si>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</si>
  <si>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</si>
  <si>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</si>
  <si>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</si>
  <si>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</si>
  <si>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</si>
  <si>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市街化
調整区域</t>
  </si>
  <si>
    <t>排出ごみ量(t)</t>
  </si>
  <si>
    <t>直接搬入等の量(t)</t>
  </si>
  <si>
    <t>区分</t>
  </si>
  <si>
    <t>入院</t>
  </si>
  <si>
    <t>外来</t>
  </si>
  <si>
    <t>延べ患者数</t>
  </si>
  <si>
    <t>１日当たり</t>
  </si>
  <si>
    <t>総数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</si>
  <si>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</si>
  <si>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</si>
  <si>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</si>
  <si>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</si>
  <si>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</si>
  <si>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</si>
  <si>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</si>
  <si>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</si>
  <si>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耳鼻いんこう科</t>
  </si>
  <si>
    <t>助成件数</t>
  </si>
  <si>
    <t>高血圧性疾患</t>
  </si>
  <si>
    <t>歯科（人）</t>
  </si>
  <si>
    <t>合計（人）</t>
  </si>
  <si>
    <t>献血者数（人）</t>
  </si>
  <si>
    <t>成分</t>
  </si>
  <si>
    <t>区分</t>
  </si>
  <si>
    <t>対象人口
（世帯）</t>
  </si>
  <si>
    <t>１日平均
処理量(t)</t>
  </si>
  <si>
    <t>ガ　ス</t>
  </si>
  <si>
    <t>男</t>
  </si>
  <si>
    <t>女</t>
  </si>
  <si>
    <t>合計特殊出生率</t>
  </si>
  <si>
    <t xml:space="preserve"> - </t>
  </si>
  <si>
    <t>平成２年</t>
  </si>
  <si>
    <t>平成７年</t>
  </si>
  <si>
    <t>神奈川県</t>
  </si>
  <si>
    <t>全　　国</t>
  </si>
  <si>
    <t>１月</t>
  </si>
  <si>
    <t>２月</t>
  </si>
  <si>
    <t>医療関係</t>
  </si>
  <si>
    <t>医療施設等</t>
  </si>
  <si>
    <t>病院</t>
  </si>
  <si>
    <t>一般診療所</t>
  </si>
  <si>
    <t>歯科診療所</t>
  </si>
  <si>
    <t>助産所</t>
  </si>
  <si>
    <t>薬局</t>
  </si>
  <si>
    <t>医薬品販売業</t>
  </si>
  <si>
    <t>保健福祉関係</t>
  </si>
  <si>
    <t>保健福祉施設</t>
  </si>
  <si>
    <t>訪問看護ステーション</t>
  </si>
  <si>
    <t>保健センター</t>
  </si>
  <si>
    <t>老人福祉施設</t>
  </si>
  <si>
    <t>環境衛生関係</t>
  </si>
  <si>
    <t>理容所</t>
  </si>
  <si>
    <t>美容所</t>
  </si>
  <si>
    <t>旅館</t>
  </si>
  <si>
    <t>公衆浴場</t>
  </si>
  <si>
    <t>海水浴場</t>
  </si>
  <si>
    <t>更衣休憩所</t>
  </si>
  <si>
    <t>プール</t>
  </si>
  <si>
    <t>１５～１９歳</t>
  </si>
  <si>
    <t>５０歳　　以上</t>
  </si>
  <si>
    <t>55～59</t>
  </si>
  <si>
    <t>65～69</t>
  </si>
  <si>
    <t>胃がん</t>
  </si>
  <si>
    <t>受診者</t>
  </si>
  <si>
    <t>異常なし</t>
  </si>
  <si>
    <t>再検診</t>
  </si>
  <si>
    <t>子宮がん</t>
  </si>
  <si>
    <t>乳房がん</t>
  </si>
  <si>
    <t>肺がん</t>
  </si>
  <si>
    <t>大腸がん</t>
  </si>
  <si>
    <t>-</t>
  </si>
  <si>
    <t>養護老人ホーム</t>
  </si>
  <si>
    <t>軽費老人ホーム</t>
  </si>
  <si>
    <t>老人福祉センター</t>
  </si>
  <si>
    <t>有料老人ホーム</t>
  </si>
  <si>
    <t>特別養護老人ホーム</t>
  </si>
  <si>
    <t>資料：環境保全課</t>
  </si>
  <si>
    <t>採水年月日</t>
  </si>
  <si>
    <t>千ノ川</t>
  </si>
  <si>
    <t>上ノ田橋</t>
  </si>
  <si>
    <t>BOD(mg/l)</t>
  </si>
  <si>
    <t>COD(mg/l)</t>
  </si>
  <si>
    <t>SS(mg/l)</t>
  </si>
  <si>
    <t>梅田橋</t>
  </si>
  <si>
    <t>古相模橋</t>
  </si>
  <si>
    <t>小出川</t>
  </si>
  <si>
    <t>大黒橋</t>
  </si>
  <si>
    <t>寺尾橋</t>
  </si>
  <si>
    <t>浜園橋</t>
  </si>
  <si>
    <t>下町屋橋</t>
  </si>
  <si>
    <t>宮ノ下橋</t>
  </si>
  <si>
    <t>資料：環境保全課</t>
  </si>
  <si>
    <t>登録頭数</t>
  </si>
  <si>
    <t>狂犬病予防注射
接種頭数</t>
  </si>
  <si>
    <t>参加人数（人）</t>
  </si>
  <si>
    <t>可燃ごみ（t）</t>
  </si>
  <si>
    <t>不燃ごみ（t）</t>
  </si>
  <si>
    <t>計(t)</t>
  </si>
  <si>
    <t>月    日</t>
  </si>
  <si>
    <t>時   間</t>
  </si>
  <si>
    <t>1,000～1,499g以下</t>
  </si>
  <si>
    <t>地域包括支援センター</t>
  </si>
  <si>
    <t>500g未満</t>
  </si>
  <si>
    <t>焼却灰等の発生量(t)</t>
  </si>
  <si>
    <t>資料：保険年金課</t>
  </si>
  <si>
    <t>興行場</t>
  </si>
  <si>
    <t>保健福祉関係</t>
  </si>
  <si>
    <t>住まいの場</t>
  </si>
  <si>
    <t>日中活動の場</t>
  </si>
  <si>
    <t>施設入所支援</t>
  </si>
  <si>
    <t>共同生活援助</t>
  </si>
  <si>
    <t>生活介護</t>
  </si>
  <si>
    <t>自立訓練(生活訓練）</t>
  </si>
  <si>
    <t>就労移行支援(一般型）</t>
  </si>
  <si>
    <t>就労継続支援（Ａ型）</t>
  </si>
  <si>
    <t>就労継続支援（Ｂ型）</t>
  </si>
  <si>
    <t>短期入所</t>
  </si>
  <si>
    <t>実施率(%)</t>
  </si>
  <si>
    <t>資料：子育て支援課</t>
  </si>
  <si>
    <t>資料：資源循環課</t>
  </si>
  <si>
    <t>介護老人保健施設</t>
  </si>
  <si>
    <t>子育て支援センター</t>
  </si>
  <si>
    <t>海水浴場等施設</t>
  </si>
  <si>
    <t>500　　～　999g  　 以　下</t>
  </si>
  <si>
    <t>4,000g   　     　　  以　上</t>
  </si>
  <si>
    <t>対象人口</t>
  </si>
  <si>
    <t>児童養護施設</t>
  </si>
  <si>
    <t>クリーニング所</t>
  </si>
  <si>
    <t>介護療養型医療施設</t>
  </si>
  <si>
    <t>資料：小出支所（斎場）</t>
  </si>
  <si>
    <t>四種混合</t>
  </si>
  <si>
    <t>不活化ポリオ</t>
  </si>
  <si>
    <t>びん</t>
  </si>
  <si>
    <t>かん</t>
  </si>
  <si>
    <t>ﾍﾟｯﾄﾎﾞﾄﾙ</t>
  </si>
  <si>
    <t>古紙類</t>
  </si>
  <si>
    <t>衣類・布類</t>
  </si>
  <si>
    <t>プラスチック製容器包装類</t>
  </si>
  <si>
    <t>廃食用油</t>
  </si>
  <si>
    <t>金属類</t>
  </si>
  <si>
    <t>総合内科</t>
  </si>
  <si>
    <t>神経内科</t>
  </si>
  <si>
    <t>呼吸器内科</t>
  </si>
  <si>
    <t>消化器内科</t>
  </si>
  <si>
    <t>代謝内分泌内科</t>
  </si>
  <si>
    <t>循環器内科</t>
  </si>
  <si>
    <t>腎臓内科</t>
  </si>
  <si>
    <t>リウマチ膠原病内科</t>
  </si>
  <si>
    <t>呼吸器外科</t>
  </si>
  <si>
    <t>リハビリテーション科</t>
  </si>
  <si>
    <t>精神神経科</t>
  </si>
  <si>
    <t>麻酔科</t>
  </si>
  <si>
    <t>年間医療費
助成額</t>
  </si>
  <si>
    <t>４５～４９
歳</t>
  </si>
  <si>
    <t>生活衛生関係
営業施設</t>
  </si>
  <si>
    <t>発生件数</t>
  </si>
  <si>
    <t>処理件数</t>
  </si>
  <si>
    <t>60～64</t>
  </si>
  <si>
    <t>医科（人）</t>
  </si>
  <si>
    <t>内科</t>
  </si>
  <si>
    <t>小児科</t>
  </si>
  <si>
    <t>外科</t>
  </si>
  <si>
    <t>水痘</t>
  </si>
  <si>
    <t>１件当たり
助成額</t>
  </si>
  <si>
    <t>一酸化窒素
(NO)</t>
  </si>
  <si>
    <t>一酸化炭素
(CO)</t>
  </si>
  <si>
    <t>浮遊粒子状
物質
(SPM)</t>
  </si>
  <si>
    <t>微小粒子状
物質
(PM2.5)</t>
  </si>
  <si>
    <r>
      <t>二酸化硫黄
(SO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</si>
  <si>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二酸化窒素
(NO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</si>
  <si>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ｵｷｼﾀﾞﾝﾄ
(OX)</t>
  </si>
  <si>
    <t>相談支援（地域移行・地域定着）</t>
  </si>
  <si>
    <t>特定相談支援（計画相談）</t>
  </si>
  <si>
    <t>障害児相談</t>
  </si>
  <si>
    <t>（注）　発生量については、不法投棄分等を含みます。</t>
  </si>
  <si>
    <t>放課後等デイサービス</t>
  </si>
  <si>
    <t>老人デイサービスセンター</t>
  </si>
  <si>
    <t>乳腺外科</t>
  </si>
  <si>
    <t>資料：環境保全課</t>
  </si>
  <si>
    <t>薬事施設</t>
  </si>
  <si>
    <t>あん摩・はり・きゅう</t>
  </si>
  <si>
    <t>柔道整復</t>
  </si>
  <si>
    <t>児童福祉施設</t>
  </si>
  <si>
    <t>出生率
（人口千人対）</t>
  </si>
  <si>
    <t>死亡率
（人口千人対）</t>
  </si>
  <si>
    <t>準</t>
  </si>
  <si>
    <t xml:space="preserve">(注）１　 測定項目：pH 水素イオン濃度、　BOD 生物化学的酸素要求量、　COD 化学的酸素要求量、　SS 浮遊物質量 </t>
  </si>
  <si>
    <t>　</t>
  </si>
  <si>
    <t>放射線診断科</t>
  </si>
  <si>
    <t>放射線治療科</t>
  </si>
  <si>
    <t>－</t>
  </si>
  <si>
    <t>二種混合</t>
  </si>
  <si>
    <t>三種混合</t>
  </si>
  <si>
    <t>日本脳炎</t>
  </si>
  <si>
    <t>麻しん</t>
  </si>
  <si>
    <t>風しん</t>
  </si>
  <si>
    <t>子宮頸がん</t>
  </si>
  <si>
    <t>ヒブ</t>
  </si>
  <si>
    <t>小児用肺炎球菌</t>
  </si>
  <si>
    <t>(単位：ｔ）</t>
  </si>
  <si>
    <t>焼却残渣</t>
  </si>
  <si>
    <t>計</t>
  </si>
  <si>
    <t>対象施設数</t>
  </si>
  <si>
    <t>死亡者総数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</si>
  <si>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</si>
  <si>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</si>
  <si>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</si>
  <si>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</si>
  <si>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</si>
  <si>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</si>
  <si>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</si>
  <si>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</si>
  <si>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</si>
  <si>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</si>
  <si>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85～89</t>
  </si>
  <si>
    <t>90～</t>
  </si>
  <si>
    <t>B型肝炎</t>
  </si>
  <si>
    <t>M　RⅠ期</t>
  </si>
  <si>
    <t>M　RⅡ期</t>
  </si>
  <si>
    <t>事　業　所
(施設職員や医療機関職員・教職員）</t>
  </si>
  <si>
    <t>施　設
（特別養護老人ホーム、養護老人ホーム、
有料老人ホームの入所者）</t>
  </si>
  <si>
    <t>肺結核活動性
塗抹陽性</t>
  </si>
  <si>
    <t>肺外結核
活動性</t>
  </si>
  <si>
    <t>患者数</t>
  </si>
  <si>
    <r>
      <t xml:space="preserve">学　校
</t>
    </r>
    <r>
      <rPr>
        <sz val="9"/>
        <rFont val="ＭＳ Ｐ明朝"/>
        <family val="1"/>
      </rPr>
      <t>（高等学校、専門学校、大学の新入学生徒）</t>
    </r>
  </si>
  <si>
    <t>肺結核活動性
その他の
菌陽性</t>
  </si>
  <si>
    <t>潜在性
結核感染症</t>
  </si>
  <si>
    <t>茅ヶ崎市出生率</t>
  </si>
  <si>
    <t>藤沢市出生率</t>
  </si>
  <si>
    <t>平塚市出生率</t>
  </si>
  <si>
    <t>寒川町出生率</t>
  </si>
  <si>
    <t>肺結核活動性
菌陰性／不明</t>
  </si>
  <si>
    <t>その他６５歳以上の住民（茅ヶ崎市）</t>
  </si>
  <si>
    <t>受診者数（人）</t>
  </si>
  <si>
    <t>住宅宿泊事業法届出施設</t>
  </si>
  <si>
    <t>-</t>
  </si>
  <si>
    <t>資料：保健所地域保健課</t>
  </si>
  <si>
    <t>資料：保健所地域保健課</t>
  </si>
  <si>
    <t>資料：保健所健康増進課</t>
  </si>
  <si>
    <t>資料：保健所衛生課</t>
  </si>
  <si>
    <t xml:space="preserve">       社会福祉法人全国社会福祉協議会全国児童養護施設協議会HP</t>
  </si>
  <si>
    <t>荒天のため中止</t>
  </si>
  <si>
    <t>200ｍｌ</t>
  </si>
  <si>
    <t>400ｍｌ</t>
  </si>
  <si>
    <t>献血量
前年比(%)</t>
  </si>
  <si>
    <t>（ｌ）</t>
  </si>
  <si>
    <t>施術所</t>
  </si>
  <si>
    <t>50～54</t>
  </si>
  <si>
    <t>（注）「市内」の許可数は、寒川町の分も含みます。</t>
  </si>
  <si>
    <t>令和元年度</t>
  </si>
  <si>
    <t>令和元年度</t>
  </si>
  <si>
    <t>新規登録頭数</t>
  </si>
  <si>
    <t>平成３０年</t>
  </si>
  <si>
    <t>令和元年</t>
  </si>
  <si>
    <t>7:00～8:30</t>
  </si>
  <si>
    <t>形成外科</t>
  </si>
  <si>
    <t>資料：市立病院医事課</t>
  </si>
  <si>
    <t xml:space="preserve">（注）　健康診査は、７５歳以上の市民及び長寿医療制度に加入している市民と４０歳以上の生活保護を受給している人が対象です。
</t>
  </si>
  <si>
    <t>（注）　特定健康診査は、４０歳から７５歳未満の国民健康保険加入者が対象です。</t>
  </si>
  <si>
    <t>（注）　（　）の内は４００ｍｌ献血者数です。</t>
  </si>
  <si>
    <t>（注）　令和元年度については、令和２年４月１日現在の件数になります。</t>
  </si>
  <si>
    <t>１人平均
排出量
（g/日)</t>
  </si>
  <si>
    <r>
      <t>　</t>
    </r>
    <r>
      <rPr>
        <sz val="9"/>
        <rFont val="ＭＳ Ｐ明朝"/>
        <family val="1"/>
      </rPr>
      <t>　　２　「〈　」は未満を示します。</t>
    </r>
  </si>
  <si>
    <t>出生数</t>
  </si>
  <si>
    <t>死亡数</t>
  </si>
  <si>
    <t>（注）　茅ヶ崎市保健所管内（茅ヶ崎市・寒川町）の数値です。</t>
  </si>
  <si>
    <t>年間１人当たり
助成額</t>
  </si>
  <si>
    <t>川</t>
  </si>
  <si>
    <t>橋</t>
  </si>
  <si>
    <t>測定項目</t>
  </si>
  <si>
    <t>（注） 合計特殊出生率とは、人口統計上の指標で、一人の女性が一生に産むであろう子供の数を示します。</t>
  </si>
  <si>
    <t>　　 　２  数値は、全て年平均値です。</t>
  </si>
  <si>
    <t>　　 　３  一酸化炭素及び微小粒子状物質は、自動車排ガス測定局、それ以外は一般環境測定局での測定結果です。</t>
  </si>
  <si>
    <t>（注） １　単位：浮遊粒子状物質がmg/㎥　、微粒子状物質がμg/㎥、その他はppm</t>
  </si>
  <si>
    <t>資料：保健所保健予防課</t>
  </si>
  <si>
    <t>資料：保健所保健予防課</t>
  </si>
  <si>
    <t>令和２年度</t>
  </si>
  <si>
    <t>（注）事業所、学校、施設は茅ヶ崎市保健所管内（茅ヶ崎市・寒川町）の数値です。</t>
  </si>
  <si>
    <t>令和２年</t>
  </si>
  <si>
    <t>令和２年度</t>
  </si>
  <si>
    <t>令和２年度</t>
  </si>
  <si>
    <r>
      <t>令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和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元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年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度</t>
    </r>
  </si>
  <si>
    <t>令和２年度</t>
  </si>
  <si>
    <t>１４９　乳幼児健診</t>
  </si>
  <si>
    <t>１５０　がん検診</t>
  </si>
  <si>
    <t>１５１　結核予防　定期健康診断</t>
  </si>
  <si>
    <t>１５２　結核　新登録患者数の登録時受療状況</t>
  </si>
  <si>
    <t>１５３　予防接種者数</t>
  </si>
  <si>
    <t>１５４　地域医療センター受診状況</t>
  </si>
  <si>
    <t>１５５　献血者数</t>
  </si>
  <si>
    <t>１５６　献血不適格者数</t>
  </si>
  <si>
    <t>１５７　小児医療費助成事業実施状況</t>
  </si>
  <si>
    <t>１５８　市立病院　診療状況</t>
  </si>
  <si>
    <t>１５９　医療施設等の状況</t>
  </si>
  <si>
    <t>１６０　母の年齢（５歳階級）別出生児数</t>
  </si>
  <si>
    <t>１６１　体重別出生児数</t>
  </si>
  <si>
    <t>１６２　出生数・死亡数（再掲）</t>
  </si>
  <si>
    <t>１６４　死因別死亡者数</t>
  </si>
  <si>
    <t>１６５　男女・月別死亡者数</t>
  </si>
  <si>
    <t>１６７　保健・医療・環境関係施設数</t>
  </si>
  <si>
    <t>１６７　保健・医療・環境関係施設数(つづき）</t>
  </si>
  <si>
    <t>１６８　公害苦情発生処理件数</t>
  </si>
  <si>
    <t>１６９　用途地域別公害発生件数</t>
  </si>
  <si>
    <t>１７０　斎場使用許可数</t>
  </si>
  <si>
    <t>１７１　犬の登録頭数</t>
  </si>
  <si>
    <t>１７２　し尿処理状況</t>
  </si>
  <si>
    <t>１７３ 収集稼働状況</t>
  </si>
  <si>
    <t>１７４　じんかい処理・処分状況</t>
  </si>
  <si>
    <t>１７５　資源物収集量</t>
  </si>
  <si>
    <t>１７６　大気常時監視測定結果</t>
  </si>
  <si>
    <t>１７７　水質測定</t>
  </si>
  <si>
    <t>１７８　美化キャンペーンクリーン茅ヶ崎実施状況</t>
  </si>
  <si>
    <t>　　　　　　</t>
  </si>
  <si>
    <t>障がい者施設</t>
  </si>
  <si>
    <t>歯科口腔外科</t>
  </si>
  <si>
    <t>新型コロナウイルス感染防止のため中止</t>
  </si>
  <si>
    <t>-</t>
  </si>
  <si>
    <t>資料：障がい福祉課、高齢福祉介護課、子育て支援課、保健所地域保健課、保健所衛生課、保健所健康増進課</t>
  </si>
  <si>
    <t>１４７　健康診査</t>
  </si>
  <si>
    <t>１４８　特定健康診査</t>
  </si>
  <si>
    <t>４か月児</t>
  </si>
  <si>
    <t>１０～１１か月児</t>
  </si>
  <si>
    <t>１歳６か月児</t>
  </si>
  <si>
    <t>３歳６か月児</t>
  </si>
  <si>
    <t>B　　　　　　　　　C　　　　　　　　　G</t>
  </si>
  <si>
    <t>高齢者肺炎球菌</t>
  </si>
  <si>
    <t>ロタ　　１価</t>
  </si>
  <si>
    <t>-</t>
  </si>
  <si>
    <t>ロタ　　５価</t>
  </si>
  <si>
    <t>-</t>
  </si>
  <si>
    <t>高齢者インフルエンザ</t>
  </si>
  <si>
    <t>昭和６０年</t>
  </si>
  <si>
    <t>平成１２年</t>
  </si>
  <si>
    <t>平成１７年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</si>
  <si>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</si>
  <si>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</si>
  <si>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</si>
  <si>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</si>
  <si>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</si>
  <si>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</si>
  <si>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</si>
  <si>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</si>
  <si>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</si>
  <si>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死亡者総数</t>
  </si>
  <si>
    <t>令和元年</t>
  </si>
  <si>
    <t>令和3年度</t>
  </si>
  <si>
    <t>（令和４年３月３１日時点）</t>
  </si>
  <si>
    <t>令和３年</t>
  </si>
  <si>
    <t>令和３年度</t>
  </si>
  <si>
    <t>令和３年度</t>
  </si>
  <si>
    <t>資料：令和２年神奈川県衛生統計年報</t>
  </si>
  <si>
    <t>１６６　男女・年齢別死亡者数（令和２年）</t>
  </si>
  <si>
    <t>令和３年度</t>
  </si>
  <si>
    <t>令和３年度</t>
  </si>
  <si>
    <r>
      <t>令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和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２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年</t>
    </r>
    <r>
      <rPr>
        <sz val="2"/>
        <rFont val="ＭＳ Ｐ明朝"/>
        <family val="1"/>
      </rPr>
      <t>　</t>
    </r>
    <r>
      <rPr>
        <sz val="10"/>
        <rFont val="ＭＳ Ｐ明朝"/>
        <family val="1"/>
      </rPr>
      <t>度</t>
    </r>
  </si>
  <si>
    <t>令和２年度</t>
  </si>
  <si>
    <t>令和３年度</t>
  </si>
  <si>
    <t>資料：令和２年神奈川県衛生統計年報</t>
  </si>
  <si>
    <t>令和元年度</t>
  </si>
  <si>
    <t>資料：令和２年神奈川県衛生統計年報</t>
  </si>
  <si>
    <t>１６３　月別出生数（令和２年）</t>
  </si>
  <si>
    <t>資料：令和２年神奈川県衛生統計年報</t>
  </si>
  <si>
    <t>（注）ロタは令和２年１０月１日から定期接種となっているため、令和元年度の実績がありません。　</t>
  </si>
  <si>
    <t>（注） 1　「海水浴場」及び「更衣休憩所」の数値は、各年８月末現在のものを掲載しています。</t>
  </si>
  <si>
    <t>令和元年度</t>
  </si>
  <si>
    <t>-</t>
  </si>
  <si>
    <t>&lt;1</t>
  </si>
  <si>
    <t>7:00～8:00</t>
  </si>
  <si>
    <t>※茅ヶ崎市まちぢから協議会連絡会主催</t>
  </si>
  <si>
    <t>剪定枝</t>
  </si>
  <si>
    <t>使用済
小型家電</t>
  </si>
  <si>
    <t>(単位：ｔ）</t>
  </si>
  <si>
    <t>-</t>
  </si>
  <si>
    <t>（注） 2　「共同生活援助」の数値は、令和3年度より算出方式を変更しております。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</si>
</sst>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_ "/>
    <numFmt numFmtId="182" formatCode="#,##0.0_ "/>
    <numFmt numFmtId="183" formatCode="#,##0.0_);\(#,##0.0\)"/>
    <numFmt numFmtId="184" formatCode="#,##0.00_ "/>
    <numFmt numFmtId="185" formatCode="#,##0.0;&quot;△ &quot;#,##0.0"/>
    <numFmt numFmtId="186" formatCode="#,##0.0_);[Red]\(#,##0.0\)"/>
    <numFmt numFmtId="187" formatCode="#,##0_ ;[Red]\-#,##0\ "/>
    <numFmt numFmtId="188" formatCode="0.000_ "/>
    <numFmt numFmtId="189" formatCode="_ * #,##0.0_ ;_ * \-#,##0.0_ ;_ * &quot;-&quot;?_ ;_ @_ "/>
    <numFmt numFmtId="190" formatCode="0_);[Red]\(0\)"/>
    <numFmt numFmtId="191" formatCode="mmm\-yyyy"/>
    <numFmt numFmtId="192" formatCode="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0"/>
    <numFmt numFmtId="199" formatCode="0.000"/>
    <numFmt numFmtId="200" formatCode="0.0000000000000_ "/>
    <numFmt numFmtId="201" formatCode="0.000000000000_ "/>
    <numFmt numFmtId="202" formatCode="0.00000000000_ "/>
    <numFmt numFmtId="203" formatCode="0.0000000000_ "/>
    <numFmt numFmtId="204" formatCode="0.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0.0_);[Red]\(0.0\)"/>
    <numFmt numFmtId="211" formatCode="0.00_);[Red]\(0.00\)"/>
    <numFmt numFmtId="212" formatCode="#,##0.00_);[Red]\(#,##0.00\)"/>
    <numFmt numFmtId="213" formatCode="0.000_);[Red]\(0.000\)"/>
    <numFmt numFmtId="214" formatCode="0.0000_);[Red]\(0.0000\)"/>
    <numFmt numFmtId="215" formatCode="0.0%"/>
    <numFmt numFmtId="216" formatCode="#,##0.000_ "/>
    <numFmt numFmtId="217" formatCode="0.00000_);[Red]\(0.00000\)"/>
    <numFmt numFmtId="218" formatCode="#,##0;&quot;△ &quot;#,##0"/>
    <numFmt numFmtId="219" formatCode="_(* #,##0_);_(* \(#,##0\);_(* &quot;-&quot;_);_(@_)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0.5"/>
      <color indexed="8"/>
      <name val="ＭＳ Ｐゴシック"/>
      <family val="3"/>
    </font>
    <font>
      <sz val="8"/>
      <name val="ＭＳ Ｐ明朝"/>
      <family val="1"/>
    </font>
    <font>
      <vertAlign val="subscript"/>
      <sz val="10"/>
      <name val="ＭＳ Ｐ明朝"/>
      <family val="1"/>
    </font>
    <font>
      <sz val="10.5"/>
      <name val="ＭＳ 明朝"/>
      <family val="1"/>
    </font>
    <font>
      <sz val="10"/>
      <name val="Century"/>
      <family val="1"/>
    </font>
    <font>
      <sz val="9"/>
      <name val="ＭＳ 明朝"/>
      <family val="1"/>
    </font>
    <font>
      <sz val="9"/>
      <name val="Century"/>
      <family val="1"/>
    </font>
    <font>
      <sz val="11"/>
      <name val="ＭＳ 明朝"/>
      <family val="1"/>
    </font>
    <font>
      <sz val="10.5"/>
      <name val="ＭＳ Ｐゴシック"/>
      <family val="3"/>
    </font>
    <font>
      <sz val="10"/>
      <name val="ＭＳ ゴシック"/>
      <family val="3"/>
    </font>
    <font>
      <sz val="10.5"/>
      <name val="ＭＳ Ｐ明朝"/>
      <family val="1"/>
    </font>
    <font>
      <sz val="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mbria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043">
    <xf numFmtId="0" fontId="0" fillId="0" borderId="0" xfId="0" applyAlignment="1">
      <alignment/>
    </xf>
    <xf numFmtId="0" fontId="13" fillId="0" borderId="0" xfId="70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13" fillId="33" borderId="0" xfId="70" applyFill="1">
      <alignment vertical="center"/>
      <protection/>
    </xf>
    <xf numFmtId="0" fontId="13" fillId="0" borderId="10" xfId="70" applyBorder="1">
      <alignment vertical="center"/>
      <protection/>
    </xf>
    <xf numFmtId="0" fontId="13" fillId="33" borderId="10" xfId="70" applyFill="1" applyBorder="1">
      <alignment vertical="center"/>
      <protection/>
    </xf>
    <xf numFmtId="0" fontId="13" fillId="0" borderId="0" xfId="70" applyBorder="1">
      <alignment vertical="center"/>
      <protection/>
    </xf>
    <xf numFmtId="0" fontId="13" fillId="33" borderId="0" xfId="70" applyFill="1" applyBorder="1">
      <alignment vertical="center"/>
      <protection/>
    </xf>
    <xf numFmtId="0" fontId="13" fillId="0" borderId="11" xfId="70" applyBorder="1">
      <alignment vertical="center"/>
      <protection/>
    </xf>
    <xf numFmtId="0" fontId="13" fillId="33" borderId="11" xfId="70" applyFill="1" applyBorder="1">
      <alignment vertical="center"/>
      <protection/>
    </xf>
    <xf numFmtId="182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69" applyFont="1" applyFill="1" applyAlignment="1">
      <alignment horizontal="center" vertical="center"/>
      <protection/>
    </xf>
    <xf numFmtId="0" fontId="2" fillId="0" borderId="0" xfId="69" applyFill="1">
      <alignment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/>
    </xf>
    <xf numFmtId="0" fontId="3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7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176" fontId="72" fillId="0" borderId="0" xfId="0" applyNumberFormat="1" applyFont="1" applyFill="1" applyAlignment="1">
      <alignment/>
    </xf>
    <xf numFmtId="182" fontId="72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77" fillId="0" borderId="0" xfId="0" applyNumberFormat="1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73" fillId="0" borderId="0" xfId="0" applyFont="1" applyFill="1" applyAlignment="1">
      <alignment horizontal="left" vertical="center"/>
    </xf>
    <xf numFmtId="0" fontId="73" fillId="0" borderId="0" xfId="69" applyFont="1" applyFill="1" applyAlignment="1">
      <alignment vertical="center"/>
      <protection/>
    </xf>
    <xf numFmtId="0" fontId="72" fillId="0" borderId="0" xfId="69" applyFont="1" applyFill="1">
      <alignment/>
      <protection/>
    </xf>
    <xf numFmtId="0" fontId="74" fillId="0" borderId="0" xfId="69" applyFont="1" applyFill="1" applyAlignment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2" fillId="0" borderId="0" xfId="69" applyFont="1" applyFill="1">
      <alignment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5" fillId="0" borderId="0" xfId="69" applyFont="1" applyFill="1">
      <alignment/>
      <protection/>
    </xf>
    <xf numFmtId="176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79" fillId="0" borderId="0" xfId="0" applyFont="1" applyFill="1" applyAlignment="1">
      <alignment vertic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 horizontal="center" vertical="center" shrinkToFit="1"/>
    </xf>
    <xf numFmtId="176" fontId="80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78" fillId="0" borderId="0" xfId="0" applyFont="1" applyFill="1" applyBorder="1" applyAlignment="1">
      <alignment horizontal="center" vertical="center"/>
    </xf>
    <xf numFmtId="176" fontId="77" fillId="0" borderId="0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42" fontId="77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76" fillId="0" borderId="0" xfId="0" applyNumberFormat="1" applyFont="1" applyFill="1" applyBorder="1" applyAlignment="1">
      <alignment vertical="center"/>
    </xf>
    <xf numFmtId="181" fontId="7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90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0" fontId="8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82" fillId="0" borderId="0" xfId="50" applyFont="1" applyFill="1" applyAlignment="1">
      <alignment vertical="center"/>
    </xf>
    <xf numFmtId="38" fontId="75" fillId="0" borderId="0" xfId="50" applyFont="1" applyFill="1" applyAlignment="1">
      <alignment vertical="center"/>
    </xf>
    <xf numFmtId="0" fontId="75" fillId="0" borderId="0" xfId="0" applyFont="1" applyFill="1" applyAlignment="1">
      <alignment/>
    </xf>
    <xf numFmtId="38" fontId="7" fillId="0" borderId="0" xfId="50" applyFont="1" applyFill="1" applyAlignment="1">
      <alignment vertical="center"/>
    </xf>
    <xf numFmtId="0" fontId="72" fillId="0" borderId="0" xfId="0" applyFont="1" applyFill="1" applyAlignment="1">
      <alignment/>
    </xf>
    <xf numFmtId="18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73" fillId="0" borderId="0" xfId="68" applyFont="1" applyFill="1">
      <alignment vertical="center"/>
      <protection/>
    </xf>
    <xf numFmtId="192" fontId="72" fillId="0" borderId="0" xfId="68" applyNumberFormat="1" applyFont="1" applyFill="1">
      <alignment vertical="center"/>
      <protection/>
    </xf>
    <xf numFmtId="0" fontId="72" fillId="0" borderId="0" xfId="68" applyFont="1" applyFill="1">
      <alignment vertical="center"/>
      <protection/>
    </xf>
    <xf numFmtId="178" fontId="72" fillId="0" borderId="0" xfId="68" applyNumberFormat="1" applyFont="1" applyFill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66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6" fontId="83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38" fontId="3" fillId="0" borderId="12" xfId="52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38" fontId="4" fillId="0" borderId="12" xfId="52" applyFont="1" applyFill="1" applyBorder="1" applyAlignment="1">
      <alignment horizontal="center" vertical="center"/>
    </xf>
    <xf numFmtId="38" fontId="4" fillId="0" borderId="15" xfId="5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0" xfId="66" applyNumberFormat="1" applyFont="1" applyFill="1" applyBorder="1" applyAlignment="1">
      <alignment horizontal="center" vertical="center"/>
      <protection/>
    </xf>
    <xf numFmtId="179" fontId="3" fillId="0" borderId="0" xfId="5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72" fillId="0" borderId="11" xfId="0" applyFont="1" applyFill="1" applyBorder="1" applyAlignment="1">
      <alignment/>
    </xf>
    <xf numFmtId="190" fontId="4" fillId="0" borderId="23" xfId="0" applyNumberFormat="1" applyFont="1" applyFill="1" applyBorder="1" applyAlignment="1">
      <alignment horizontal="right" vertical="center"/>
    </xf>
    <xf numFmtId="190" fontId="4" fillId="0" borderId="25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14" xfId="66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79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71" fillId="0" borderId="0" xfId="0" applyFont="1" applyFill="1" applyBorder="1" applyAlignment="1">
      <alignment/>
    </xf>
    <xf numFmtId="0" fontId="77" fillId="0" borderId="22" xfId="69" applyFont="1" applyFill="1" applyBorder="1" applyAlignment="1">
      <alignment horizontal="center" vertical="center" shrinkToFit="1"/>
      <protection/>
    </xf>
    <xf numFmtId="0" fontId="77" fillId="0" borderId="27" xfId="69" applyFont="1" applyFill="1" applyBorder="1" applyAlignment="1">
      <alignment horizontal="center" vertical="center" shrinkToFit="1"/>
      <protection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2" fillId="0" borderId="0" xfId="66" applyNumberFormat="1" applyFont="1" applyFill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0" fontId="4" fillId="0" borderId="0" xfId="66" applyNumberFormat="1" applyFont="1" applyFill="1" applyBorder="1" applyAlignment="1">
      <alignment vertical="center"/>
      <protection/>
    </xf>
    <xf numFmtId="183" fontId="0" fillId="0" borderId="0" xfId="66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21" fillId="0" borderId="0" xfId="0" applyNumberFormat="1" applyFont="1" applyFill="1" applyBorder="1" applyAlignment="1">
      <alignment vertical="center"/>
    </xf>
    <xf numFmtId="179" fontId="5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190" fontId="84" fillId="0" borderId="0" xfId="0" applyNumberFormat="1" applyFont="1" applyFill="1" applyAlignment="1">
      <alignment/>
    </xf>
    <xf numFmtId="0" fontId="3" fillId="0" borderId="0" xfId="69" applyFont="1" applyFill="1">
      <alignment/>
      <protection/>
    </xf>
    <xf numFmtId="179" fontId="5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5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176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 applyProtection="1">
      <alignment/>
      <protection/>
    </xf>
    <xf numFmtId="41" fontId="81" fillId="0" borderId="0" xfId="66" applyNumberFormat="1" applyFont="1" applyFill="1" applyBorder="1" applyAlignment="1">
      <alignment horizontal="right" vertical="center"/>
      <protection/>
    </xf>
    <xf numFmtId="176" fontId="71" fillId="0" borderId="0" xfId="66" applyNumberFormat="1" applyFont="1" applyFill="1" applyBorder="1" applyAlignment="1">
      <alignment vertical="center"/>
      <protection/>
    </xf>
    <xf numFmtId="0" fontId="8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38" fontId="5" fillId="0" borderId="28" xfId="52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77" fillId="0" borderId="28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41" fontId="4" fillId="0" borderId="2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/>
    </xf>
    <xf numFmtId="179" fontId="4" fillId="0" borderId="14" xfId="0" applyNumberFormat="1" applyFont="1" applyFill="1" applyBorder="1" applyAlignment="1">
      <alignment horizontal="center" vertical="center"/>
    </xf>
    <xf numFmtId="179" fontId="5" fillId="0" borderId="23" xfId="5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212" fontId="3" fillId="0" borderId="15" xfId="0" applyNumberFormat="1" applyFont="1" applyFill="1" applyBorder="1" applyAlignment="1">
      <alignment horizontal="right" vertical="center"/>
    </xf>
    <xf numFmtId="212" fontId="3" fillId="0" borderId="15" xfId="0" applyNumberFormat="1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81" fillId="0" borderId="31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/>
    </xf>
    <xf numFmtId="176" fontId="77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90" fontId="81" fillId="0" borderId="0" xfId="0" applyNumberFormat="1" applyFont="1" applyFill="1" applyAlignment="1">
      <alignment vertical="center"/>
    </xf>
    <xf numFmtId="190" fontId="81" fillId="0" borderId="25" xfId="0" applyNumberFormat="1" applyFont="1" applyFill="1" applyBorder="1" applyAlignment="1">
      <alignment vertical="center"/>
    </xf>
    <xf numFmtId="190" fontId="81" fillId="0" borderId="0" xfId="0" applyNumberFormat="1" applyFont="1" applyFill="1" applyBorder="1" applyAlignment="1">
      <alignment vertical="center"/>
    </xf>
    <xf numFmtId="190" fontId="8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8" fillId="0" borderId="0" xfId="0" applyFont="1" applyFill="1" applyAlignment="1">
      <alignment horizontal="left" vertical="center"/>
    </xf>
    <xf numFmtId="0" fontId="84" fillId="0" borderId="0" xfId="0" applyFont="1" applyFill="1" applyAlignment="1">
      <alignment vertical="center"/>
    </xf>
    <xf numFmtId="189" fontId="81" fillId="0" borderId="23" xfId="69" applyNumberFormat="1" applyFont="1" applyFill="1" applyBorder="1" applyAlignment="1">
      <alignment horizontal="right" vertical="center"/>
      <protection/>
    </xf>
    <xf numFmtId="189" fontId="81" fillId="0" borderId="0" xfId="69" applyNumberFormat="1" applyFont="1" applyFill="1" applyBorder="1" applyAlignment="1">
      <alignment horizontal="right" vertical="center"/>
      <protection/>
    </xf>
    <xf numFmtId="210" fontId="81" fillId="0" borderId="0" xfId="69" applyNumberFormat="1" applyFont="1" applyFill="1" applyBorder="1" applyAlignment="1">
      <alignment horizontal="right" vertical="center"/>
      <protection/>
    </xf>
    <xf numFmtId="189" fontId="81" fillId="0" borderId="11" xfId="69" applyNumberFormat="1" applyFont="1" applyFill="1" applyBorder="1" applyAlignment="1">
      <alignment horizontal="right" vertical="center"/>
      <protection/>
    </xf>
    <xf numFmtId="176" fontId="81" fillId="0" borderId="0" xfId="0" applyNumberFormat="1" applyFont="1" applyFill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176" fontId="4" fillId="0" borderId="0" xfId="66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center" vertical="center"/>
    </xf>
    <xf numFmtId="41" fontId="4" fillId="0" borderId="0" xfId="66" applyNumberFormat="1" applyFont="1" applyFill="1" applyBorder="1" applyAlignment="1">
      <alignment horizontal="right" vertical="center"/>
      <protection/>
    </xf>
    <xf numFmtId="0" fontId="81" fillId="0" borderId="0" xfId="0" applyFont="1" applyFill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/>
    </xf>
    <xf numFmtId="180" fontId="4" fillId="0" borderId="23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190" fontId="81" fillId="0" borderId="23" xfId="0" applyNumberFormat="1" applyFont="1" applyFill="1" applyBorder="1" applyAlignment="1">
      <alignment vertical="center"/>
    </xf>
    <xf numFmtId="176" fontId="81" fillId="0" borderId="18" xfId="0" applyNumberFormat="1" applyFont="1" applyFill="1" applyBorder="1" applyAlignment="1">
      <alignment vertical="center"/>
    </xf>
    <xf numFmtId="0" fontId="81" fillId="0" borderId="22" xfId="69" applyFont="1" applyFill="1" applyBorder="1" applyAlignment="1">
      <alignment horizontal="center" vertical="center" shrinkToFit="1"/>
      <protection/>
    </xf>
    <xf numFmtId="0" fontId="81" fillId="0" borderId="27" xfId="69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90" fontId="4" fillId="0" borderId="2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horizontal="right"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right" vertical="center"/>
    </xf>
    <xf numFmtId="176" fontId="81" fillId="0" borderId="0" xfId="66" applyNumberFormat="1" applyFont="1" applyFill="1" applyBorder="1" applyAlignment="1">
      <alignment horizontal="right" vertical="center"/>
      <protection/>
    </xf>
    <xf numFmtId="176" fontId="5" fillId="0" borderId="11" xfId="66" applyNumberFormat="1" applyFont="1" applyFill="1" applyBorder="1" applyAlignment="1">
      <alignment horizontal="right" vertical="center"/>
      <protection/>
    </xf>
    <xf numFmtId="176" fontId="81" fillId="0" borderId="0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71" fillId="0" borderId="0" xfId="0" applyNumberFormat="1" applyFont="1" applyFill="1" applyAlignment="1">
      <alignment/>
    </xf>
    <xf numFmtId="176" fontId="71" fillId="0" borderId="0" xfId="0" applyNumberFormat="1" applyFont="1" applyFill="1" applyAlignment="1">
      <alignment vertical="center"/>
    </xf>
    <xf numFmtId="41" fontId="5" fillId="0" borderId="11" xfId="66" applyNumberFormat="1" applyFont="1" applyFill="1" applyBorder="1" applyAlignment="1">
      <alignment horizontal="right" vertical="center"/>
      <protection/>
    </xf>
    <xf numFmtId="189" fontId="77" fillId="0" borderId="23" xfId="69" applyNumberFormat="1" applyFont="1" applyFill="1" applyBorder="1" applyAlignment="1">
      <alignment horizontal="right" vertical="center"/>
      <protection/>
    </xf>
    <xf numFmtId="189" fontId="77" fillId="0" borderId="0" xfId="69" applyNumberFormat="1" applyFont="1" applyFill="1" applyBorder="1" applyAlignment="1">
      <alignment horizontal="right" vertical="center"/>
      <protection/>
    </xf>
    <xf numFmtId="189" fontId="77" fillId="0" borderId="11" xfId="69" applyNumberFormat="1" applyFont="1" applyFill="1" applyBorder="1" applyAlignment="1">
      <alignment horizontal="right" vertical="center"/>
      <protection/>
    </xf>
    <xf numFmtId="176" fontId="77" fillId="0" borderId="33" xfId="0" applyNumberFormat="1" applyFont="1" applyFill="1" applyBorder="1" applyAlignment="1">
      <alignment vertical="center"/>
    </xf>
    <xf numFmtId="176" fontId="77" fillId="0" borderId="11" xfId="0" applyNumberFormat="1" applyFont="1" applyFill="1" applyBorder="1" applyAlignment="1">
      <alignment vertical="center"/>
    </xf>
    <xf numFmtId="0" fontId="77" fillId="0" borderId="11" xfId="0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79" fontId="10" fillId="0" borderId="0" xfId="50" applyNumberFormat="1" applyFont="1" applyFill="1" applyBorder="1" applyAlignment="1">
      <alignment vertical="center"/>
    </xf>
    <xf numFmtId="179" fontId="10" fillId="0" borderId="0" xfId="5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vertical="center"/>
    </xf>
    <xf numFmtId="212" fontId="10" fillId="0" borderId="1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vertical="center"/>
    </xf>
    <xf numFmtId="179" fontId="10" fillId="0" borderId="34" xfId="50" applyNumberFormat="1" applyFont="1" applyFill="1" applyBorder="1" applyAlignment="1">
      <alignment vertical="center"/>
    </xf>
    <xf numFmtId="186" fontId="10" fillId="0" borderId="34" xfId="0" applyNumberFormat="1" applyFont="1" applyFill="1" applyBorder="1" applyAlignment="1">
      <alignment vertical="center"/>
    </xf>
    <xf numFmtId="212" fontId="10" fillId="0" borderId="35" xfId="0" applyNumberFormat="1" applyFont="1" applyFill="1" applyBorder="1" applyAlignment="1">
      <alignment vertical="center"/>
    </xf>
    <xf numFmtId="179" fontId="10" fillId="0" borderId="34" xfId="0" applyNumberFormat="1" applyFont="1" applyFill="1" applyBorder="1" applyAlignment="1">
      <alignment vertical="center"/>
    </xf>
    <xf numFmtId="212" fontId="10" fillId="0" borderId="34" xfId="0" applyNumberFormat="1" applyFont="1" applyFill="1" applyBorder="1" applyAlignment="1">
      <alignment vertical="center"/>
    </xf>
    <xf numFmtId="179" fontId="10" fillId="0" borderId="11" xfId="50" applyNumberFormat="1" applyFont="1" applyFill="1" applyBorder="1" applyAlignment="1">
      <alignment vertical="center"/>
    </xf>
    <xf numFmtId="179" fontId="10" fillId="0" borderId="11" xfId="50" applyNumberFormat="1" applyFont="1" applyFill="1" applyBorder="1" applyAlignment="1">
      <alignment vertical="center" shrinkToFit="1"/>
    </xf>
    <xf numFmtId="186" fontId="10" fillId="0" borderId="11" xfId="0" applyNumberFormat="1" applyFont="1" applyFill="1" applyBorder="1" applyAlignment="1">
      <alignment vertical="center"/>
    </xf>
    <xf numFmtId="212" fontId="10" fillId="0" borderId="28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 shrinkToFit="1"/>
    </xf>
    <xf numFmtId="41" fontId="10" fillId="0" borderId="19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horizontal="right" vertical="center"/>
    </xf>
    <xf numFmtId="190" fontId="5" fillId="0" borderId="23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11" xfId="0" applyNumberFormat="1" applyFont="1" applyFill="1" applyBorder="1" applyAlignment="1">
      <alignment horizontal="right" vertical="center"/>
    </xf>
    <xf numFmtId="41" fontId="76" fillId="0" borderId="18" xfId="0" applyNumberFormat="1" applyFont="1" applyFill="1" applyBorder="1" applyAlignment="1">
      <alignment vertical="center"/>
    </xf>
    <xf numFmtId="41" fontId="76" fillId="0" borderId="0" xfId="0" applyNumberFormat="1" applyFont="1" applyFill="1" applyBorder="1" applyAlignment="1">
      <alignment vertical="center"/>
    </xf>
    <xf numFmtId="41" fontId="76" fillId="0" borderId="33" xfId="0" applyNumberFormat="1" applyFont="1" applyFill="1" applyBorder="1" applyAlignment="1">
      <alignment vertical="center"/>
    </xf>
    <xf numFmtId="41" fontId="76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190" fontId="5" fillId="0" borderId="25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190" fontId="5" fillId="0" borderId="11" xfId="0" applyNumberFormat="1" applyFont="1" applyFill="1" applyBorder="1" applyAlignment="1">
      <alignment vertical="center"/>
    </xf>
    <xf numFmtId="190" fontId="5" fillId="0" borderId="25" xfId="0" applyNumberFormat="1" applyFont="1" applyFill="1" applyBorder="1" applyAlignment="1">
      <alignment horizontal="right" vertical="center"/>
    </xf>
    <xf numFmtId="190" fontId="5" fillId="0" borderId="33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41" fontId="81" fillId="0" borderId="19" xfId="69" applyNumberFormat="1" applyFont="1" applyFill="1" applyBorder="1" applyAlignment="1">
      <alignment horizontal="right" vertical="center"/>
      <protection/>
    </xf>
    <xf numFmtId="41" fontId="81" fillId="0" borderId="18" xfId="69" applyNumberFormat="1" applyFont="1" applyFill="1" applyBorder="1" applyAlignment="1">
      <alignment horizontal="right" vertical="center"/>
      <protection/>
    </xf>
    <xf numFmtId="189" fontId="81" fillId="0" borderId="18" xfId="69" applyNumberFormat="1" applyFont="1" applyFill="1" applyBorder="1" applyAlignment="1">
      <alignment horizontal="right" vertical="center"/>
      <protection/>
    </xf>
    <xf numFmtId="189" fontId="81" fillId="0" borderId="33" xfId="69" applyNumberFormat="1" applyFont="1" applyFill="1" applyBorder="1" applyAlignment="1">
      <alignment horizontal="right" vertical="center"/>
      <protection/>
    </xf>
    <xf numFmtId="41" fontId="77" fillId="0" borderId="19" xfId="69" applyNumberFormat="1" applyFont="1" applyFill="1" applyBorder="1" applyAlignment="1">
      <alignment horizontal="right" vertical="center"/>
      <protection/>
    </xf>
    <xf numFmtId="41" fontId="77" fillId="0" borderId="18" xfId="69" applyNumberFormat="1" applyFont="1" applyFill="1" applyBorder="1" applyAlignment="1">
      <alignment horizontal="right" vertical="center"/>
      <protection/>
    </xf>
    <xf numFmtId="189" fontId="77" fillId="0" borderId="18" xfId="69" applyNumberFormat="1" applyFont="1" applyFill="1" applyBorder="1" applyAlignment="1">
      <alignment horizontal="right" vertical="center"/>
      <protection/>
    </xf>
    <xf numFmtId="189" fontId="77" fillId="0" borderId="33" xfId="69" applyNumberFormat="1" applyFont="1" applyFill="1" applyBorder="1" applyAlignment="1">
      <alignment horizontal="right" vertical="center"/>
      <protection/>
    </xf>
    <xf numFmtId="41" fontId="81" fillId="0" borderId="19" xfId="69" applyNumberFormat="1" applyFont="1" applyFill="1" applyBorder="1" applyAlignment="1">
      <alignment vertical="center"/>
      <protection/>
    </xf>
    <xf numFmtId="41" fontId="81" fillId="0" borderId="18" xfId="69" applyNumberFormat="1" applyFont="1" applyFill="1" applyBorder="1" applyAlignment="1">
      <alignment vertical="center"/>
      <protection/>
    </xf>
    <xf numFmtId="190" fontId="81" fillId="0" borderId="18" xfId="69" applyNumberFormat="1" applyFont="1" applyFill="1" applyBorder="1" applyAlignment="1">
      <alignment horizontal="right" vertical="center"/>
      <protection/>
    </xf>
    <xf numFmtId="41" fontId="81" fillId="0" borderId="33" xfId="69" applyNumberFormat="1" applyFont="1" applyFill="1" applyBorder="1" applyAlignment="1">
      <alignment vertical="center"/>
      <protection/>
    </xf>
    <xf numFmtId="41" fontId="77" fillId="0" borderId="19" xfId="69" applyNumberFormat="1" applyFont="1" applyFill="1" applyBorder="1" applyAlignment="1">
      <alignment vertical="center"/>
      <protection/>
    </xf>
    <xf numFmtId="41" fontId="77" fillId="0" borderId="18" xfId="69" applyNumberFormat="1" applyFont="1" applyFill="1" applyBorder="1" applyAlignment="1">
      <alignment vertical="center"/>
      <protection/>
    </xf>
    <xf numFmtId="41" fontId="77" fillId="0" borderId="33" xfId="69" applyNumberFormat="1" applyFont="1" applyFill="1" applyBorder="1" applyAlignment="1">
      <alignment vertical="center"/>
      <protection/>
    </xf>
    <xf numFmtId="190" fontId="77" fillId="0" borderId="0" xfId="0" applyNumberFormat="1" applyFont="1" applyFill="1" applyAlignment="1">
      <alignment vertical="center"/>
    </xf>
    <xf numFmtId="190" fontId="77" fillId="0" borderId="25" xfId="0" applyNumberFormat="1" applyFont="1" applyFill="1" applyBorder="1" applyAlignment="1">
      <alignment vertical="center"/>
    </xf>
    <xf numFmtId="190" fontId="77" fillId="0" borderId="0" xfId="0" applyNumberFormat="1" applyFont="1" applyFill="1" applyBorder="1" applyAlignment="1">
      <alignment vertical="center"/>
    </xf>
    <xf numFmtId="0" fontId="3" fillId="0" borderId="22" xfId="66" applyFont="1" applyFill="1" applyBorder="1" applyAlignment="1">
      <alignment horizontal="center" vertical="center" shrinkToFit="1"/>
      <protection/>
    </xf>
    <xf numFmtId="182" fontId="5" fillId="0" borderId="11" xfId="66" applyNumberFormat="1" applyFont="1" applyFill="1" applyBorder="1" applyAlignment="1">
      <alignment horizontal="center" vertical="center"/>
      <protection/>
    </xf>
    <xf numFmtId="38" fontId="81" fillId="0" borderId="18" xfId="50" applyFont="1" applyFill="1" applyBorder="1" applyAlignment="1">
      <alignment horizontal="center" vertical="center"/>
    </xf>
    <xf numFmtId="38" fontId="81" fillId="0" borderId="0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5" fillId="0" borderId="11" xfId="5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210" fontId="4" fillId="0" borderId="0" xfId="66" applyNumberFormat="1" applyFont="1" applyFill="1" applyBorder="1" applyAlignment="1">
      <alignment horizontal="center" vertical="center"/>
      <protection/>
    </xf>
    <xf numFmtId="210" fontId="5" fillId="0" borderId="11" xfId="66" applyNumberFormat="1" applyFont="1" applyFill="1" applyBorder="1" applyAlignment="1">
      <alignment horizontal="center" vertical="center"/>
      <protection/>
    </xf>
    <xf numFmtId="38" fontId="5" fillId="0" borderId="33" xfId="50" applyFont="1" applyFill="1" applyBorder="1" applyAlignment="1">
      <alignment horizontal="center" vertical="center"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210" fontId="81" fillId="0" borderId="0" xfId="66" applyNumberFormat="1" applyFont="1" applyFill="1" applyBorder="1" applyAlignment="1">
      <alignment horizontal="center"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210" fontId="4" fillId="0" borderId="0" xfId="66" applyNumberFormat="1" applyFont="1" applyFill="1" applyBorder="1" applyAlignment="1">
      <alignment vertical="center"/>
      <protection/>
    </xf>
    <xf numFmtId="176" fontId="5" fillId="0" borderId="33" xfId="66" applyNumberFormat="1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0" fontId="71" fillId="0" borderId="0" xfId="0" applyFont="1" applyFill="1" applyAlignment="1">
      <alignment horizontal="left" vertical="top" wrapText="1"/>
    </xf>
    <xf numFmtId="0" fontId="71" fillId="0" borderId="0" xfId="0" applyFont="1" applyFill="1" applyAlignment="1">
      <alignment horizontal="left" vertical="top"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31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66" applyFont="1" applyFill="1" applyBorder="1" applyAlignment="1">
      <alignment vertical="center"/>
      <protection/>
    </xf>
    <xf numFmtId="0" fontId="4" fillId="0" borderId="13" xfId="66" applyFont="1" applyFill="1" applyBorder="1" applyAlignment="1">
      <alignment vertical="center"/>
      <protection/>
    </xf>
    <xf numFmtId="0" fontId="81" fillId="0" borderId="31" xfId="66" applyFont="1" applyFill="1" applyBorder="1" applyAlignment="1">
      <alignment horizontal="center" vertical="center"/>
      <protection/>
    </xf>
    <xf numFmtId="182" fontId="4" fillId="0" borderId="0" xfId="66" applyNumberFormat="1" applyFont="1" applyFill="1" applyBorder="1" applyAlignment="1">
      <alignment horizontal="center" vertical="center"/>
      <protection/>
    </xf>
    <xf numFmtId="176" fontId="5" fillId="0" borderId="3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4" fillId="0" borderId="18" xfId="66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2" fontId="81" fillId="0" borderId="0" xfId="66" applyNumberFormat="1" applyFont="1" applyFill="1" applyBorder="1" applyAlignment="1">
      <alignment horizontal="center" vertical="center"/>
      <protection/>
    </xf>
    <xf numFmtId="0" fontId="3" fillId="0" borderId="27" xfId="66" applyFont="1" applyFill="1" applyBorder="1" applyAlignment="1">
      <alignment horizontal="center" vertical="center" shrinkToFit="1"/>
      <protection/>
    </xf>
    <xf numFmtId="0" fontId="81" fillId="0" borderId="13" xfId="66" applyFont="1" applyFill="1" applyBorder="1" applyAlignment="1">
      <alignment horizontal="center" vertical="center"/>
      <protection/>
    </xf>
    <xf numFmtId="0" fontId="81" fillId="0" borderId="14" xfId="66" applyFont="1" applyFill="1" applyBorder="1" applyAlignment="1">
      <alignment horizontal="center" vertical="center"/>
      <protection/>
    </xf>
    <xf numFmtId="210" fontId="5" fillId="0" borderId="11" xfId="66" applyNumberFormat="1" applyFont="1" applyFill="1" applyBorder="1" applyAlignment="1">
      <alignment vertical="center"/>
      <protection/>
    </xf>
    <xf numFmtId="182" fontId="5" fillId="0" borderId="11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2" fillId="0" borderId="17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 horizontal="center"/>
      <protection/>
    </xf>
    <xf numFmtId="0" fontId="2" fillId="0" borderId="28" xfId="66" applyFont="1" applyFill="1" applyBorder="1" applyAlignment="1">
      <alignment horizontal="center"/>
      <protection/>
    </xf>
    <xf numFmtId="0" fontId="2" fillId="0" borderId="29" xfId="66" applyFont="1" applyFill="1" applyBorder="1" applyAlignment="1">
      <alignment horizontal="center"/>
      <protection/>
    </xf>
    <xf numFmtId="179" fontId="5" fillId="0" borderId="25" xfId="66" applyNumberFormat="1" applyFont="1" applyFill="1" applyBorder="1" applyAlignment="1">
      <alignment horizontal="right" vertical="center"/>
      <protection/>
    </xf>
    <xf numFmtId="179" fontId="5" fillId="0" borderId="23" xfId="66" applyNumberFormat="1" applyFont="1" applyFill="1" applyBorder="1" applyAlignment="1">
      <alignment horizontal="right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2" fillId="0" borderId="30" xfId="66" applyFont="1" applyFill="1" applyBorder="1" applyAlignment="1">
      <alignment horizontal="center"/>
      <protection/>
    </xf>
    <xf numFmtId="0" fontId="2" fillId="0" borderId="26" xfId="66" applyFont="1" applyFill="1" applyBorder="1" applyAlignment="1">
      <alignment horizontal="center"/>
      <protection/>
    </xf>
    <xf numFmtId="0" fontId="2" fillId="0" borderId="20" xfId="66" applyFont="1" applyFill="1" applyBorder="1" applyAlignment="1">
      <alignment horizontal="center"/>
      <protection/>
    </xf>
    <xf numFmtId="179" fontId="2" fillId="0" borderId="23" xfId="66" applyNumberFormat="1" applyFont="1" applyFill="1" applyBorder="1" applyAlignment="1">
      <alignment horizontal="right" vertical="center"/>
      <protection/>
    </xf>
    <xf numFmtId="179" fontId="2" fillId="0" borderId="0" xfId="0" applyNumberFormat="1" applyFont="1" applyFill="1" applyAlignment="1">
      <alignment horizontal="right"/>
    </xf>
    <xf numFmtId="179" fontId="4" fillId="0" borderId="25" xfId="66" applyNumberFormat="1" applyFont="1" applyFill="1" applyBorder="1" applyAlignment="1">
      <alignment horizontal="right" vertical="center"/>
      <protection/>
    </xf>
    <xf numFmtId="179" fontId="4" fillId="0" borderId="23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distributed" vertical="center" wrapText="1" indent="3"/>
    </xf>
    <xf numFmtId="0" fontId="4" fillId="0" borderId="12" xfId="0" applyFont="1" applyFill="1" applyBorder="1" applyAlignment="1">
      <alignment horizontal="distributed" vertical="center" wrapText="1" indent="3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2"/>
    </xf>
    <xf numFmtId="0" fontId="4" fillId="0" borderId="14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27" xfId="66" applyFont="1" applyFill="1" applyBorder="1" applyAlignment="1">
      <alignment horizontal="distributed" vertical="center" indent="1"/>
      <protection/>
    </xf>
    <xf numFmtId="0" fontId="4" fillId="0" borderId="32" xfId="66" applyFont="1" applyFill="1" applyBorder="1" applyAlignment="1">
      <alignment horizontal="distributed" vertical="center" indent="1"/>
      <protection/>
    </xf>
    <xf numFmtId="0" fontId="4" fillId="0" borderId="16" xfId="66" applyFont="1" applyFill="1" applyBorder="1" applyAlignment="1">
      <alignment horizontal="distributed" vertical="center" indent="1"/>
      <protection/>
    </xf>
    <xf numFmtId="0" fontId="4" fillId="0" borderId="13" xfId="0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distributed" vertical="center" indent="2"/>
    </xf>
    <xf numFmtId="0" fontId="4" fillId="0" borderId="27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179" fontId="5" fillId="0" borderId="0" xfId="66" applyNumberFormat="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179" fontId="4" fillId="0" borderId="27" xfId="50" applyNumberFormat="1" applyFont="1" applyFill="1" applyBorder="1" applyAlignment="1">
      <alignment horizontal="right" vertical="center" wrapText="1"/>
    </xf>
    <xf numFmtId="179" fontId="4" fillId="0" borderId="32" xfId="50" applyNumberFormat="1" applyFont="1" applyFill="1" applyBorder="1" applyAlignment="1">
      <alignment horizontal="right" vertical="center" wrapText="1"/>
    </xf>
    <xf numFmtId="179" fontId="5" fillId="0" borderId="36" xfId="0" applyNumberFormat="1" applyFont="1" applyFill="1" applyBorder="1" applyAlignment="1">
      <alignment horizontal="right" vertical="center" wrapText="1"/>
    </xf>
    <xf numFmtId="179" fontId="5" fillId="0" borderId="37" xfId="0" applyNumberFormat="1" applyFont="1" applyFill="1" applyBorder="1" applyAlignment="1">
      <alignment horizontal="right" vertical="center" wrapText="1"/>
    </xf>
    <xf numFmtId="176" fontId="4" fillId="0" borderId="32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5" fillId="0" borderId="11" xfId="66" applyNumberFormat="1" applyFont="1" applyFill="1" applyBorder="1" applyAlignment="1">
      <alignment horizontal="right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4" xfId="66" applyFont="1" applyFill="1" applyBorder="1" applyAlignment="1">
      <alignment horizontal="center" vertical="center"/>
      <protection/>
    </xf>
    <xf numFmtId="179" fontId="0" fillId="0" borderId="23" xfId="66" applyNumberFormat="1" applyFont="1" applyFill="1" applyBorder="1" applyAlignment="1">
      <alignment horizontal="right" vertical="center"/>
      <protection/>
    </xf>
    <xf numFmtId="179" fontId="0" fillId="0" borderId="0" xfId="0" applyNumberFormat="1" applyFont="1" applyFill="1" applyAlignment="1">
      <alignment horizontal="right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4" fillId="0" borderId="14" xfId="66" applyFont="1" applyFill="1" applyBorder="1" applyAlignment="1">
      <alignment horizontal="center" vertical="center"/>
      <protection/>
    </xf>
    <xf numFmtId="17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 wrapText="1" indent="2"/>
    </xf>
    <xf numFmtId="0" fontId="4" fillId="0" borderId="41" xfId="0" applyFont="1" applyFill="1" applyBorder="1" applyAlignment="1">
      <alignment horizontal="distributed" vertical="center" wrapText="1" indent="2"/>
    </xf>
    <xf numFmtId="0" fontId="4" fillId="0" borderId="25" xfId="0" applyFont="1" applyFill="1" applyBorder="1" applyAlignment="1">
      <alignment horizontal="distributed" vertical="center" wrapText="1" indent="2"/>
    </xf>
    <xf numFmtId="0" fontId="4" fillId="0" borderId="26" xfId="0" applyFont="1" applyFill="1" applyBorder="1" applyAlignment="1">
      <alignment horizontal="distributed" vertical="center" wrapText="1" indent="2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81" fillId="0" borderId="0" xfId="0" applyFont="1" applyFill="1" applyBorder="1" applyAlignment="1">
      <alignment horizontal="right" vertical="center"/>
    </xf>
    <xf numFmtId="0" fontId="4" fillId="0" borderId="36" xfId="66" applyFont="1" applyFill="1" applyBorder="1" applyAlignment="1">
      <alignment horizontal="distributed" vertical="center" indent="1"/>
      <protection/>
    </xf>
    <xf numFmtId="0" fontId="4" fillId="0" borderId="37" xfId="66" applyFont="1" applyFill="1" applyBorder="1" applyAlignment="1">
      <alignment horizontal="distributed" vertical="center" indent="1"/>
      <protection/>
    </xf>
    <xf numFmtId="0" fontId="4" fillId="0" borderId="39" xfId="66" applyFont="1" applyFill="1" applyBorder="1" applyAlignment="1">
      <alignment horizontal="distributed" vertical="center" indent="1"/>
      <protection/>
    </xf>
    <xf numFmtId="179" fontId="4" fillId="0" borderId="11" xfId="66" applyNumberFormat="1" applyFont="1" applyFill="1" applyBorder="1" applyAlignment="1">
      <alignment horizontal="right" vertical="center"/>
      <protection/>
    </xf>
    <xf numFmtId="0" fontId="5" fillId="0" borderId="37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81" fillId="0" borderId="18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66" applyFont="1" applyFill="1" applyBorder="1" applyAlignment="1">
      <alignment horizontal="distributed" vertical="center" indent="2"/>
      <protection/>
    </xf>
    <xf numFmtId="0" fontId="4" fillId="0" borderId="12" xfId="66" applyFont="1" applyFill="1" applyBorder="1" applyAlignment="1">
      <alignment horizontal="distributed" vertical="center" indent="2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38" fontId="5" fillId="0" borderId="0" xfId="50" applyFont="1" applyFill="1" applyBorder="1" applyAlignment="1">
      <alignment horizontal="right" vertical="center"/>
    </xf>
    <xf numFmtId="38" fontId="81" fillId="0" borderId="0" xfId="50" applyFont="1" applyFill="1" applyBorder="1" applyAlignment="1">
      <alignment horizontal="right" vertical="center"/>
    </xf>
    <xf numFmtId="176" fontId="81" fillId="0" borderId="0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3" xfId="50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38" fontId="81" fillId="0" borderId="23" xfId="50" applyFont="1" applyFill="1" applyBorder="1" applyAlignment="1">
      <alignment horizontal="right" vertical="center"/>
    </xf>
    <xf numFmtId="38" fontId="81" fillId="0" borderId="19" xfId="50" applyFont="1" applyFill="1" applyBorder="1" applyAlignment="1">
      <alignment horizontal="right" vertical="center"/>
    </xf>
    <xf numFmtId="38" fontId="81" fillId="0" borderId="18" xfId="50" applyFont="1" applyFill="1" applyBorder="1" applyAlignment="1">
      <alignment horizontal="right" vertical="center"/>
    </xf>
    <xf numFmtId="176" fontId="81" fillId="0" borderId="23" xfId="0" applyNumberFormat="1" applyFont="1" applyFill="1" applyBorder="1" applyAlignment="1">
      <alignment horizontal="distributed" vertical="center" wrapText="1"/>
    </xf>
    <xf numFmtId="176" fontId="81" fillId="0" borderId="15" xfId="0" applyNumberFormat="1" applyFont="1" applyFill="1" applyBorder="1" applyAlignment="1">
      <alignment horizontal="distributed" vertical="center" wrapText="1"/>
    </xf>
    <xf numFmtId="176" fontId="81" fillId="0" borderId="11" xfId="0" applyNumberFormat="1" applyFont="1" applyFill="1" applyBorder="1" applyAlignment="1">
      <alignment horizontal="distributed" vertical="center" wrapText="1"/>
    </xf>
    <xf numFmtId="176" fontId="81" fillId="0" borderId="28" xfId="0" applyNumberFormat="1" applyFont="1" applyFill="1" applyBorder="1" applyAlignment="1">
      <alignment horizontal="distributed" vertical="center" wrapText="1"/>
    </xf>
    <xf numFmtId="38" fontId="81" fillId="0" borderId="33" xfId="50" applyFont="1" applyFill="1" applyBorder="1" applyAlignment="1">
      <alignment horizontal="right" vertical="center"/>
    </xf>
    <xf numFmtId="38" fontId="81" fillId="0" borderId="11" xfId="50" applyFont="1" applyFill="1" applyBorder="1" applyAlignment="1">
      <alignment horizontal="right" vertical="center"/>
    </xf>
    <xf numFmtId="38" fontId="5" fillId="0" borderId="11" xfId="50" applyFont="1" applyFill="1" applyBorder="1" applyAlignment="1">
      <alignment horizontal="right" vertical="center"/>
    </xf>
    <xf numFmtId="183" fontId="81" fillId="0" borderId="18" xfId="66" applyNumberFormat="1" applyFont="1" applyFill="1" applyBorder="1" applyAlignment="1">
      <alignment horizontal="right" vertical="center"/>
      <protection/>
    </xf>
    <xf numFmtId="183" fontId="81" fillId="0" borderId="0" xfId="66" applyNumberFormat="1" applyFont="1" applyFill="1" applyBorder="1" applyAlignment="1">
      <alignment horizontal="right" vertical="center"/>
      <protection/>
    </xf>
    <xf numFmtId="183" fontId="81" fillId="0" borderId="21" xfId="66" applyNumberFormat="1" applyFont="1" applyFill="1" applyBorder="1" applyAlignment="1">
      <alignment horizontal="right" vertical="center"/>
      <protection/>
    </xf>
    <xf numFmtId="183" fontId="81" fillId="0" borderId="25" xfId="66" applyNumberFormat="1" applyFont="1" applyFill="1" applyBorder="1" applyAlignment="1">
      <alignment horizontal="right" vertical="center"/>
      <protection/>
    </xf>
    <xf numFmtId="180" fontId="4" fillId="0" borderId="21" xfId="66" applyNumberFormat="1" applyFont="1" applyFill="1" applyBorder="1" applyAlignment="1">
      <alignment horizontal="right" vertical="center"/>
      <protection/>
    </xf>
    <xf numFmtId="180" fontId="4" fillId="0" borderId="25" xfId="66" applyNumberFormat="1" applyFont="1" applyFill="1" applyBorder="1" applyAlignment="1">
      <alignment horizontal="right" vertical="center"/>
      <protection/>
    </xf>
    <xf numFmtId="180" fontId="4" fillId="0" borderId="26" xfId="66" applyNumberFormat="1" applyFont="1" applyFill="1" applyBorder="1" applyAlignment="1">
      <alignment horizontal="right" vertical="center"/>
      <protection/>
    </xf>
    <xf numFmtId="0" fontId="4" fillId="0" borderId="13" xfId="66" applyNumberFormat="1" applyFont="1" applyFill="1" applyBorder="1" applyAlignment="1">
      <alignment horizontal="center" vertical="center"/>
      <protection/>
    </xf>
    <xf numFmtId="0" fontId="4" fillId="0" borderId="14" xfId="66" applyNumberFormat="1" applyFont="1" applyFill="1" applyBorder="1" applyAlignment="1">
      <alignment horizontal="center" vertical="center"/>
      <protection/>
    </xf>
    <xf numFmtId="180" fontId="4" fillId="0" borderId="19" xfId="66" applyNumberFormat="1" applyFont="1" applyFill="1" applyBorder="1" applyAlignment="1">
      <alignment horizontal="right" vertical="center"/>
      <protection/>
    </xf>
    <xf numFmtId="180" fontId="4" fillId="0" borderId="23" xfId="66" applyNumberFormat="1" applyFont="1" applyFill="1" applyBorder="1" applyAlignment="1">
      <alignment horizontal="right" vertical="center"/>
      <protection/>
    </xf>
    <xf numFmtId="180" fontId="4" fillId="0" borderId="24" xfId="66" applyNumberFormat="1" applyFont="1" applyFill="1" applyBorder="1" applyAlignment="1">
      <alignment horizontal="right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183" fontId="4" fillId="0" borderId="19" xfId="66" applyNumberFormat="1" applyFont="1" applyFill="1" applyBorder="1" applyAlignment="1">
      <alignment horizontal="right" vertical="center"/>
      <protection/>
    </xf>
    <xf numFmtId="183" fontId="4" fillId="0" borderId="23" xfId="66" applyNumberFormat="1" applyFont="1" applyFill="1" applyBorder="1" applyAlignment="1">
      <alignment horizontal="right" vertical="center"/>
      <protection/>
    </xf>
    <xf numFmtId="183" fontId="4" fillId="0" borderId="21" xfId="66" applyNumberFormat="1" applyFont="1" applyFill="1" applyBorder="1" applyAlignment="1">
      <alignment horizontal="right" vertical="center"/>
      <protection/>
    </xf>
    <xf numFmtId="183" fontId="4" fillId="0" borderId="25" xfId="66" applyNumberFormat="1" applyFont="1" applyFill="1" applyBorder="1" applyAlignment="1">
      <alignment horizontal="right" vertical="center"/>
      <protection/>
    </xf>
    <xf numFmtId="180" fontId="81" fillId="0" borderId="18" xfId="66" applyNumberFormat="1" applyFont="1" applyFill="1" applyBorder="1" applyAlignment="1">
      <alignment horizontal="right" vertical="center"/>
      <protection/>
    </xf>
    <xf numFmtId="180" fontId="81" fillId="0" borderId="0" xfId="66" applyNumberFormat="1" applyFont="1" applyFill="1" applyBorder="1" applyAlignment="1">
      <alignment horizontal="right" vertical="center"/>
      <protection/>
    </xf>
    <xf numFmtId="180" fontId="81" fillId="0" borderId="15" xfId="66" applyNumberFormat="1" applyFont="1" applyFill="1" applyBorder="1" applyAlignment="1">
      <alignment horizontal="right" vertical="center"/>
      <protection/>
    </xf>
    <xf numFmtId="180" fontId="81" fillId="0" borderId="21" xfId="66" applyNumberFormat="1" applyFont="1" applyFill="1" applyBorder="1" applyAlignment="1">
      <alignment horizontal="right" vertical="center"/>
      <protection/>
    </xf>
    <xf numFmtId="180" fontId="81" fillId="0" borderId="25" xfId="66" applyNumberFormat="1" applyFont="1" applyFill="1" applyBorder="1" applyAlignment="1">
      <alignment horizontal="right" vertical="center"/>
      <protection/>
    </xf>
    <xf numFmtId="180" fontId="81" fillId="0" borderId="26" xfId="66" applyNumberFormat="1" applyFont="1" applyFill="1" applyBorder="1" applyAlignment="1">
      <alignment horizontal="right" vertical="center"/>
      <protection/>
    </xf>
    <xf numFmtId="180" fontId="77" fillId="0" borderId="18" xfId="66" applyNumberFormat="1" applyFont="1" applyFill="1" applyBorder="1" applyAlignment="1">
      <alignment horizontal="right" vertical="center"/>
      <protection/>
    </xf>
    <xf numFmtId="180" fontId="77" fillId="0" borderId="0" xfId="66" applyNumberFormat="1" applyFont="1" applyFill="1" applyBorder="1" applyAlignment="1">
      <alignment horizontal="right" vertical="center"/>
      <protection/>
    </xf>
    <xf numFmtId="180" fontId="77" fillId="0" borderId="15" xfId="66" applyNumberFormat="1" applyFont="1" applyFill="1" applyBorder="1" applyAlignment="1">
      <alignment horizontal="right" vertical="center"/>
      <protection/>
    </xf>
    <xf numFmtId="176" fontId="5" fillId="0" borderId="33" xfId="66" applyNumberFormat="1" applyFont="1" applyFill="1" applyBorder="1" applyAlignment="1">
      <alignment horizontal="right" vertical="center"/>
      <protection/>
    </xf>
    <xf numFmtId="176" fontId="5" fillId="0" borderId="11" xfId="66" applyNumberFormat="1" applyFont="1" applyFill="1" applyBorder="1" applyAlignment="1">
      <alignment horizontal="right" vertical="center"/>
      <protection/>
    </xf>
    <xf numFmtId="180" fontId="77" fillId="0" borderId="33" xfId="66" applyNumberFormat="1" applyFont="1" applyFill="1" applyBorder="1" applyAlignment="1">
      <alignment horizontal="right" vertical="center"/>
      <protection/>
    </xf>
    <xf numFmtId="180" fontId="77" fillId="0" borderId="11" xfId="66" applyNumberFormat="1" applyFont="1" applyFill="1" applyBorder="1" applyAlignment="1">
      <alignment horizontal="right" vertical="center"/>
      <protection/>
    </xf>
    <xf numFmtId="180" fontId="77" fillId="0" borderId="28" xfId="66" applyNumberFormat="1" applyFont="1" applyFill="1" applyBorder="1" applyAlignment="1">
      <alignment horizontal="right" vertical="center"/>
      <protection/>
    </xf>
    <xf numFmtId="176" fontId="81" fillId="0" borderId="18" xfId="66" applyNumberFormat="1" applyFont="1" applyFill="1" applyBorder="1" applyAlignment="1">
      <alignment horizontal="right" vertical="center"/>
      <protection/>
    </xf>
    <xf numFmtId="176" fontId="81" fillId="0" borderId="0" xfId="66" applyNumberFormat="1" applyFont="1" applyFill="1" applyBorder="1" applyAlignment="1">
      <alignment horizontal="right" vertical="center"/>
      <protection/>
    </xf>
    <xf numFmtId="180" fontId="4" fillId="0" borderId="18" xfId="66" applyNumberFormat="1" applyFont="1" applyFill="1" applyBorder="1" applyAlignment="1">
      <alignment horizontal="right" vertical="center"/>
      <protection/>
    </xf>
    <xf numFmtId="180" fontId="4" fillId="0" borderId="0" xfId="66" applyNumberFormat="1" applyFont="1" applyFill="1" applyBorder="1" applyAlignment="1">
      <alignment horizontal="right" vertical="center"/>
      <protection/>
    </xf>
    <xf numFmtId="180" fontId="4" fillId="0" borderId="15" xfId="66" applyNumberFormat="1" applyFont="1" applyFill="1" applyBorder="1" applyAlignment="1">
      <alignment horizontal="right" vertical="center"/>
      <protection/>
    </xf>
    <xf numFmtId="180" fontId="81" fillId="0" borderId="19" xfId="66" applyNumberFormat="1" applyFont="1" applyFill="1" applyBorder="1" applyAlignment="1">
      <alignment horizontal="right" vertical="center"/>
      <protection/>
    </xf>
    <xf numFmtId="180" fontId="81" fillId="0" borderId="23" xfId="66" applyNumberFormat="1" applyFont="1" applyFill="1" applyBorder="1" applyAlignment="1">
      <alignment horizontal="right" vertical="center"/>
      <protection/>
    </xf>
    <xf numFmtId="180" fontId="81" fillId="0" borderId="24" xfId="66" applyNumberFormat="1" applyFont="1" applyFill="1" applyBorder="1" applyAlignment="1">
      <alignment horizontal="right" vertical="center"/>
      <protection/>
    </xf>
    <xf numFmtId="179" fontId="81" fillId="0" borderId="0" xfId="66" applyNumberFormat="1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3" fontId="77" fillId="0" borderId="33" xfId="66" applyNumberFormat="1" applyFont="1" applyFill="1" applyBorder="1" applyAlignment="1">
      <alignment horizontal="right" vertical="center"/>
      <protection/>
    </xf>
    <xf numFmtId="183" fontId="77" fillId="0" borderId="11" xfId="66" applyNumberFormat="1" applyFont="1" applyFill="1" applyBorder="1" applyAlignment="1">
      <alignment horizontal="right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183" fontId="77" fillId="0" borderId="18" xfId="66" applyNumberFormat="1" applyFont="1" applyFill="1" applyBorder="1" applyAlignment="1">
      <alignment horizontal="right" vertical="center"/>
      <protection/>
    </xf>
    <xf numFmtId="183" fontId="77" fillId="0" borderId="0" xfId="66" applyNumberFormat="1" applyFont="1" applyFill="1" applyBorder="1" applyAlignment="1">
      <alignment horizontal="right" vertical="center"/>
      <protection/>
    </xf>
    <xf numFmtId="0" fontId="4" fillId="0" borderId="12" xfId="66" applyNumberFormat="1" applyFont="1" applyFill="1" applyBorder="1" applyAlignment="1">
      <alignment horizontal="center" vertical="center"/>
      <protection/>
    </xf>
    <xf numFmtId="0" fontId="4" fillId="0" borderId="42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41" xfId="66" applyFont="1" applyFill="1" applyBorder="1" applyAlignment="1">
      <alignment horizontal="center" vertical="center"/>
      <protection/>
    </xf>
    <xf numFmtId="176" fontId="77" fillId="0" borderId="11" xfId="66" applyNumberFormat="1" applyFont="1" applyFill="1" applyBorder="1" applyAlignment="1">
      <alignment horizontal="right" vertical="center"/>
      <protection/>
    </xf>
    <xf numFmtId="176" fontId="4" fillId="0" borderId="18" xfId="66" applyNumberFormat="1" applyFont="1" applyFill="1" applyBorder="1" applyAlignment="1">
      <alignment horizontal="right" vertical="center"/>
      <protection/>
    </xf>
    <xf numFmtId="176" fontId="4" fillId="0" borderId="0" xfId="66" applyNumberFormat="1" applyFont="1" applyFill="1" applyBorder="1" applyAlignment="1">
      <alignment horizontal="right" vertical="center"/>
      <protection/>
    </xf>
    <xf numFmtId="0" fontId="4" fillId="0" borderId="42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0" fontId="4" fillId="0" borderId="21" xfId="66" applyNumberFormat="1" applyFont="1" applyFill="1" applyBorder="1" applyAlignment="1">
      <alignment horizontal="center" vertical="center"/>
      <protection/>
    </xf>
    <xf numFmtId="0" fontId="4" fillId="0" borderId="25" xfId="66" applyNumberFormat="1" applyFont="1" applyFill="1" applyBorder="1" applyAlignment="1">
      <alignment horizontal="center" vertical="center"/>
      <protection/>
    </xf>
    <xf numFmtId="0" fontId="4" fillId="0" borderId="27" xfId="66" applyNumberFormat="1" applyFont="1" applyFill="1" applyBorder="1" applyAlignment="1">
      <alignment horizontal="center" vertical="center"/>
      <protection/>
    </xf>
    <xf numFmtId="0" fontId="4" fillId="0" borderId="32" xfId="66" applyNumberFormat="1" applyFont="1" applyFill="1" applyBorder="1" applyAlignment="1">
      <alignment horizontal="center" vertical="center"/>
      <protection/>
    </xf>
    <xf numFmtId="0" fontId="4" fillId="0" borderId="16" xfId="66" applyNumberFormat="1" applyFont="1" applyFill="1" applyBorder="1" applyAlignment="1">
      <alignment horizontal="center" vertical="center"/>
      <protection/>
    </xf>
    <xf numFmtId="0" fontId="4" fillId="0" borderId="26" xfId="66" applyNumberFormat="1" applyFont="1" applyFill="1" applyBorder="1" applyAlignment="1">
      <alignment horizontal="center" vertical="center"/>
      <protection/>
    </xf>
    <xf numFmtId="179" fontId="81" fillId="0" borderId="0" xfId="66" applyNumberFormat="1" applyFont="1" applyFill="1" applyBorder="1" applyAlignment="1">
      <alignment vertical="center"/>
      <protection/>
    </xf>
    <xf numFmtId="186" fontId="81" fillId="0" borderId="0" xfId="66" applyNumberFormat="1" applyFont="1" applyFill="1" applyBorder="1" applyAlignment="1">
      <alignment vertical="center"/>
      <protection/>
    </xf>
    <xf numFmtId="179" fontId="81" fillId="0" borderId="18" xfId="66" applyNumberFormat="1" applyFont="1" applyFill="1" applyBorder="1" applyAlignment="1">
      <alignment vertical="center"/>
      <protection/>
    </xf>
    <xf numFmtId="186" fontId="77" fillId="0" borderId="11" xfId="66" applyNumberFormat="1" applyFont="1" applyFill="1" applyBorder="1" applyAlignment="1">
      <alignment vertical="center"/>
      <protection/>
    </xf>
    <xf numFmtId="179" fontId="77" fillId="0" borderId="33" xfId="66" applyNumberFormat="1" applyFont="1" applyFill="1" applyBorder="1" applyAlignment="1">
      <alignment vertical="center"/>
      <protection/>
    </xf>
    <xf numFmtId="179" fontId="77" fillId="0" borderId="11" xfId="66" applyNumberFormat="1" applyFont="1" applyFill="1" applyBorder="1" applyAlignment="1">
      <alignment vertical="center"/>
      <protection/>
    </xf>
    <xf numFmtId="179" fontId="77" fillId="0" borderId="11" xfId="66" applyNumberFormat="1" applyFont="1" applyFill="1" applyBorder="1" applyAlignment="1">
      <alignment horizontal="right" vertical="center"/>
      <protection/>
    </xf>
    <xf numFmtId="0" fontId="81" fillId="0" borderId="0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77" fillId="0" borderId="11" xfId="0" applyFont="1" applyFill="1" applyBorder="1" applyAlignment="1">
      <alignment horizontal="distributed" vertical="center"/>
    </xf>
    <xf numFmtId="0" fontId="77" fillId="0" borderId="28" xfId="0" applyFont="1" applyFill="1" applyBorder="1" applyAlignment="1">
      <alignment horizontal="distributed" vertical="center"/>
    </xf>
    <xf numFmtId="0" fontId="4" fillId="0" borderId="0" xfId="69" applyFont="1" applyFill="1" applyBorder="1" applyAlignment="1">
      <alignment horizontal="distributed" vertical="center"/>
      <protection/>
    </xf>
    <xf numFmtId="0" fontId="4" fillId="0" borderId="11" xfId="69" applyFont="1" applyFill="1" applyBorder="1" applyAlignment="1">
      <alignment horizontal="distributed" vertical="center"/>
      <protection/>
    </xf>
    <xf numFmtId="0" fontId="3" fillId="0" borderId="0" xfId="69" applyFont="1" applyFill="1">
      <alignment/>
      <protection/>
    </xf>
    <xf numFmtId="0" fontId="2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69" applyFont="1" applyFill="1" applyBorder="1" applyAlignment="1">
      <alignment horizontal="distributed" vertical="center" wrapText="1"/>
      <protection/>
    </xf>
    <xf numFmtId="0" fontId="5" fillId="0" borderId="23" xfId="69" applyFont="1" applyFill="1" applyBorder="1" applyAlignment="1">
      <alignment horizontal="distributed" vertical="center"/>
      <protection/>
    </xf>
    <xf numFmtId="0" fontId="81" fillId="0" borderId="10" xfId="69" applyFont="1" applyFill="1" applyBorder="1" applyAlignment="1">
      <alignment horizontal="center" vertical="center"/>
      <protection/>
    </xf>
    <xf numFmtId="0" fontId="81" fillId="0" borderId="41" xfId="69" applyFont="1" applyFill="1" applyBorder="1" applyAlignment="1">
      <alignment horizontal="center" vertical="center"/>
      <protection/>
    </xf>
    <xf numFmtId="0" fontId="81" fillId="0" borderId="0" xfId="69" applyFont="1" applyFill="1" applyBorder="1" applyAlignment="1">
      <alignment horizontal="center" vertical="center"/>
      <protection/>
    </xf>
    <xf numFmtId="0" fontId="81" fillId="0" borderId="15" xfId="69" applyFont="1" applyFill="1" applyBorder="1" applyAlignment="1">
      <alignment horizontal="center" vertical="center"/>
      <protection/>
    </xf>
    <xf numFmtId="0" fontId="81" fillId="0" borderId="25" xfId="69" applyFont="1" applyFill="1" applyBorder="1" applyAlignment="1">
      <alignment horizontal="center" vertical="center"/>
      <protection/>
    </xf>
    <xf numFmtId="0" fontId="81" fillId="0" borderId="26" xfId="69" applyFont="1" applyFill="1" applyBorder="1" applyAlignment="1">
      <alignment horizontal="center" vertical="center"/>
      <protection/>
    </xf>
    <xf numFmtId="0" fontId="81" fillId="0" borderId="13" xfId="69" applyFont="1" applyFill="1" applyBorder="1" applyAlignment="1">
      <alignment horizontal="center" vertical="center"/>
      <protection/>
    </xf>
    <xf numFmtId="0" fontId="81" fillId="0" borderId="14" xfId="69" applyFont="1" applyFill="1" applyBorder="1" applyAlignment="1">
      <alignment horizontal="center" vertical="center"/>
      <protection/>
    </xf>
    <xf numFmtId="0" fontId="81" fillId="0" borderId="27" xfId="69" applyFont="1" applyFill="1" applyBorder="1" applyAlignment="1">
      <alignment horizontal="center" vertical="center"/>
      <protection/>
    </xf>
    <xf numFmtId="0" fontId="81" fillId="0" borderId="32" xfId="69" applyFont="1" applyFill="1" applyBorder="1" applyAlignment="1">
      <alignment horizontal="center" vertical="center"/>
      <protection/>
    </xf>
    <xf numFmtId="0" fontId="77" fillId="0" borderId="27" xfId="69" applyFont="1" applyFill="1" applyBorder="1" applyAlignment="1">
      <alignment horizontal="center" vertical="center"/>
      <protection/>
    </xf>
    <xf numFmtId="0" fontId="77" fillId="0" borderId="32" xfId="69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81" fillId="0" borderId="12" xfId="0" applyFont="1" applyFill="1" applyBorder="1" applyAlignment="1">
      <alignment horizontal="center" vertical="center" shrinkToFit="1"/>
    </xf>
    <xf numFmtId="0" fontId="81" fillId="0" borderId="31" xfId="0" applyFont="1" applyFill="1" applyBorder="1" applyAlignment="1">
      <alignment horizontal="center" vertical="center" shrinkToFit="1"/>
    </xf>
    <xf numFmtId="179" fontId="5" fillId="0" borderId="33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9" fontId="3" fillId="0" borderId="18" xfId="50" applyNumberFormat="1" applyFont="1" applyFill="1" applyBorder="1" applyAlignment="1">
      <alignment horizontal="right" vertical="center"/>
    </xf>
    <xf numFmtId="179" fontId="3" fillId="0" borderId="0" xfId="5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179" fontId="10" fillId="0" borderId="33" xfId="50" applyNumberFormat="1" applyFont="1" applyFill="1" applyBorder="1" applyAlignment="1">
      <alignment vertical="center"/>
    </xf>
    <xf numFmtId="179" fontId="10" fillId="0" borderId="11" xfId="5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 wrapText="1"/>
    </xf>
    <xf numFmtId="0" fontId="5" fillId="0" borderId="15" xfId="0" applyFont="1" applyFill="1" applyBorder="1" applyAlignment="1">
      <alignment horizontal="distributed" vertical="distributed" wrapText="1"/>
    </xf>
    <xf numFmtId="179" fontId="10" fillId="0" borderId="43" xfId="50" applyNumberFormat="1" applyFont="1" applyFill="1" applyBorder="1" applyAlignment="1">
      <alignment horizontal="right" vertical="center"/>
    </xf>
    <xf numFmtId="179" fontId="10" fillId="0" borderId="44" xfId="50" applyNumberFormat="1" applyFont="1" applyFill="1" applyBorder="1" applyAlignment="1">
      <alignment horizontal="right" vertical="center"/>
    </xf>
    <xf numFmtId="179" fontId="89" fillId="0" borderId="43" xfId="50" applyNumberFormat="1" applyFont="1" applyFill="1" applyBorder="1" applyAlignment="1">
      <alignment horizontal="right" vertical="center"/>
    </xf>
    <xf numFmtId="179" fontId="89" fillId="0" borderId="44" xfId="5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179" fontId="3" fillId="0" borderId="18" xfId="50" applyNumberFormat="1" applyFont="1" applyFill="1" applyBorder="1" applyAlignment="1">
      <alignment vertical="center"/>
    </xf>
    <xf numFmtId="179" fontId="3" fillId="0" borderId="0" xfId="5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9" fontId="10" fillId="0" borderId="45" xfId="50" applyNumberFormat="1" applyFont="1" applyFill="1" applyBorder="1" applyAlignment="1">
      <alignment vertical="center"/>
    </xf>
    <xf numFmtId="179" fontId="10" fillId="0" borderId="34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 wrapText="1"/>
    </xf>
    <xf numFmtId="0" fontId="4" fillId="0" borderId="15" xfId="0" applyFont="1" applyFill="1" applyBorder="1" applyAlignment="1">
      <alignment horizontal="distributed" vertical="distributed" wrapText="1"/>
    </xf>
    <xf numFmtId="0" fontId="4" fillId="0" borderId="11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33" xfId="50" applyNumberFormat="1" applyFont="1" applyFill="1" applyBorder="1" applyAlignment="1">
      <alignment vertical="center"/>
    </xf>
    <xf numFmtId="179" fontId="4" fillId="0" borderId="11" xfId="50" applyNumberFormat="1" applyFont="1" applyFill="1" applyBorder="1" applyAlignment="1">
      <alignment vertical="center"/>
    </xf>
    <xf numFmtId="179" fontId="4" fillId="0" borderId="18" xfId="50" applyNumberFormat="1" applyFont="1" applyFill="1" applyBorder="1" applyAlignment="1">
      <alignment vertical="center"/>
    </xf>
    <xf numFmtId="179" fontId="4" fillId="0" borderId="0" xfId="50" applyNumberFormat="1" applyFont="1" applyFill="1" applyBorder="1" applyAlignment="1">
      <alignment vertical="center"/>
    </xf>
    <xf numFmtId="179" fontId="5" fillId="0" borderId="36" xfId="50" applyNumberFormat="1" applyFont="1" applyFill="1" applyBorder="1" applyAlignment="1">
      <alignment vertical="center"/>
    </xf>
    <xf numFmtId="179" fontId="5" fillId="0" borderId="37" xfId="5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19" xfId="50" applyNumberFormat="1" applyFont="1" applyFill="1" applyBorder="1" applyAlignment="1">
      <alignment vertical="center"/>
    </xf>
    <xf numFmtId="179" fontId="4" fillId="0" borderId="23" xfId="5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horizontal="distributed" vertical="center"/>
    </xf>
    <xf numFmtId="179" fontId="5" fillId="0" borderId="37" xfId="0" applyNumberFormat="1" applyFont="1" applyFill="1" applyBorder="1" applyAlignment="1">
      <alignment horizontal="distributed" vertical="center"/>
    </xf>
    <xf numFmtId="179" fontId="5" fillId="0" borderId="39" xfId="0" applyNumberFormat="1" applyFont="1" applyFill="1" applyBorder="1" applyAlignment="1">
      <alignment horizontal="distributed" vertical="center"/>
    </xf>
    <xf numFmtId="179" fontId="5" fillId="0" borderId="3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distributed" vertical="center" indent="1"/>
    </xf>
    <xf numFmtId="179" fontId="4" fillId="0" borderId="0" xfId="0" applyNumberFormat="1" applyFont="1" applyFill="1" applyBorder="1" applyAlignment="1">
      <alignment horizontal="distributed" vertical="center" indent="1"/>
    </xf>
    <xf numFmtId="179" fontId="4" fillId="0" borderId="15" xfId="0" applyNumberFormat="1" applyFont="1" applyFill="1" applyBorder="1" applyAlignment="1">
      <alignment horizontal="distributed" vertical="center" indent="1"/>
    </xf>
    <xf numFmtId="179" fontId="4" fillId="0" borderId="21" xfId="50" applyNumberFormat="1" applyFont="1" applyFill="1" applyBorder="1" applyAlignment="1">
      <alignment vertical="center"/>
    </xf>
    <xf numFmtId="179" fontId="4" fillId="0" borderId="25" xfId="50" applyNumberFormat="1" applyFont="1" applyFill="1" applyBorder="1" applyAlignment="1">
      <alignment vertical="center"/>
    </xf>
    <xf numFmtId="179" fontId="4" fillId="0" borderId="19" xfId="50" applyNumberFormat="1" applyFont="1" applyFill="1" applyBorder="1" applyAlignment="1">
      <alignment horizontal="right" vertical="center"/>
    </xf>
    <xf numFmtId="179" fontId="4" fillId="0" borderId="23" xfId="5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179" fontId="4" fillId="0" borderId="19" xfId="0" applyNumberFormat="1" applyFont="1" applyFill="1" applyBorder="1" applyAlignment="1">
      <alignment horizontal="distributed" vertical="center" indent="1"/>
    </xf>
    <xf numFmtId="179" fontId="4" fillId="0" borderId="23" xfId="0" applyNumberFormat="1" applyFont="1" applyFill="1" applyBorder="1" applyAlignment="1">
      <alignment horizontal="distributed" vertical="center" indent="1"/>
    </xf>
    <xf numFmtId="179" fontId="4" fillId="0" borderId="24" xfId="0" applyNumberFormat="1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179" fontId="4" fillId="0" borderId="21" xfId="0" applyNumberFormat="1" applyFont="1" applyFill="1" applyBorder="1" applyAlignment="1">
      <alignment horizontal="distributed" vertical="center" indent="1"/>
    </xf>
    <xf numFmtId="179" fontId="4" fillId="0" borderId="25" xfId="0" applyNumberFormat="1" applyFont="1" applyFill="1" applyBorder="1" applyAlignment="1">
      <alignment horizontal="distributed" vertical="center" indent="1"/>
    </xf>
    <xf numFmtId="179" fontId="4" fillId="0" borderId="26" xfId="0" applyNumberFormat="1" applyFont="1" applyFill="1" applyBorder="1" applyAlignment="1">
      <alignment horizontal="distributed" vertical="center" indent="1"/>
    </xf>
    <xf numFmtId="179" fontId="4" fillId="0" borderId="18" xfId="50" applyNumberFormat="1" applyFont="1" applyFill="1" applyBorder="1" applyAlignment="1">
      <alignment horizontal="right" vertical="center"/>
    </xf>
    <xf numFmtId="179" fontId="4" fillId="0" borderId="0" xfId="5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distributed"/>
    </xf>
    <xf numFmtId="0" fontId="4" fillId="0" borderId="23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>
      <alignment horizontal="distributed" vertical="distributed"/>
    </xf>
    <xf numFmtId="0" fontId="4" fillId="0" borderId="3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distributed"/>
    </xf>
    <xf numFmtId="0" fontId="4" fillId="0" borderId="24" xfId="0" applyFont="1" applyFill="1" applyBorder="1" applyAlignment="1">
      <alignment horizontal="center" vertical="distributed"/>
    </xf>
    <xf numFmtId="0" fontId="4" fillId="0" borderId="21" xfId="0" applyFont="1" applyFill="1" applyBorder="1" applyAlignment="1">
      <alignment horizontal="center" vertical="distributed"/>
    </xf>
    <xf numFmtId="0" fontId="4" fillId="0" borderId="26" xfId="0" applyFont="1" applyFill="1" applyBorder="1" applyAlignment="1">
      <alignment horizontal="center" vertical="distributed"/>
    </xf>
    <xf numFmtId="0" fontId="4" fillId="0" borderId="2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distributed"/>
    </xf>
    <xf numFmtId="0" fontId="4" fillId="0" borderId="33" xfId="0" applyFont="1" applyFill="1" applyBorder="1" applyAlignment="1">
      <alignment horizontal="distributed" vertical="distributed"/>
    </xf>
    <xf numFmtId="0" fontId="4" fillId="0" borderId="28" xfId="0" applyFont="1" applyFill="1" applyBorder="1" applyAlignment="1">
      <alignment horizontal="distributed" vertical="distributed"/>
    </xf>
    <xf numFmtId="179" fontId="5" fillId="0" borderId="11" xfId="52" applyNumberFormat="1" applyFont="1" applyFill="1" applyBorder="1" applyAlignment="1">
      <alignment horizontal="center" vertical="center"/>
    </xf>
    <xf numFmtId="38" fontId="4" fillId="0" borderId="13" xfId="52" applyFont="1" applyFill="1" applyBorder="1" applyAlignment="1">
      <alignment horizontal="center" vertical="center"/>
    </xf>
    <xf numFmtId="38" fontId="4" fillId="0" borderId="14" xfId="52" applyFont="1" applyFill="1" applyBorder="1" applyAlignment="1">
      <alignment horizontal="center" vertical="center"/>
    </xf>
    <xf numFmtId="38" fontId="4" fillId="0" borderId="12" xfId="52" applyFont="1" applyFill="1" applyBorder="1" applyAlignment="1">
      <alignment horizontal="center" vertical="center"/>
    </xf>
    <xf numFmtId="38" fontId="4" fillId="0" borderId="13" xfId="52" applyFont="1" applyFill="1" applyBorder="1" applyAlignment="1">
      <alignment horizontal="center" vertical="center" wrapText="1"/>
    </xf>
    <xf numFmtId="38" fontId="4" fillId="0" borderId="14" xfId="52" applyFont="1" applyFill="1" applyBorder="1" applyAlignment="1">
      <alignment horizontal="center" vertical="center" wrapText="1"/>
    </xf>
    <xf numFmtId="38" fontId="4" fillId="0" borderId="12" xfId="52" applyFont="1" applyFill="1" applyBorder="1" applyAlignment="1">
      <alignment horizontal="center" vertical="center" wrapText="1"/>
    </xf>
    <xf numFmtId="179" fontId="4" fillId="0" borderId="18" xfId="52" applyNumberFormat="1" applyFont="1" applyFill="1" applyBorder="1" applyAlignment="1">
      <alignment horizontal="center" vertical="center"/>
    </xf>
    <xf numFmtId="179" fontId="4" fillId="0" borderId="0" xfId="52" applyNumberFormat="1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>
      <alignment horizontal="center" vertical="distributed" shrinkToFit="1"/>
    </xf>
    <xf numFmtId="0" fontId="25" fillId="0" borderId="28" xfId="0" applyFont="1" applyFill="1" applyBorder="1" applyAlignment="1">
      <alignment horizontal="center" vertical="distributed" shrinkToFit="1"/>
    </xf>
    <xf numFmtId="190" fontId="5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179" fontId="5" fillId="0" borderId="33" xfId="5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distributed" shrinkToFit="1"/>
    </xf>
    <xf numFmtId="0" fontId="4" fillId="0" borderId="15" xfId="0" applyFont="1" applyFill="1" applyBorder="1" applyAlignment="1">
      <alignment horizontal="center" vertical="distributed" shrinkToFit="1"/>
    </xf>
    <xf numFmtId="190" fontId="4" fillId="0" borderId="18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10" fontId="0" fillId="0" borderId="27" xfId="0" applyNumberFormat="1" applyFont="1" applyBorder="1" applyAlignment="1">
      <alignment horizontal="center" vertical="center"/>
    </xf>
    <xf numFmtId="210" fontId="0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176" fontId="81" fillId="0" borderId="23" xfId="0" applyNumberFormat="1" applyFont="1" applyFill="1" applyBorder="1" applyAlignment="1">
      <alignment horizontal="right" vertical="center"/>
    </xf>
    <xf numFmtId="176" fontId="81" fillId="0" borderId="0" xfId="0" applyNumberFormat="1" applyFont="1" applyFill="1" applyBorder="1" applyAlignment="1">
      <alignment horizontal="right" vertical="center"/>
    </xf>
    <xf numFmtId="176" fontId="77" fillId="0" borderId="11" xfId="0" applyNumberFormat="1" applyFont="1" applyFill="1" applyBorder="1" applyAlignment="1">
      <alignment horizontal="right" vertical="center"/>
    </xf>
    <xf numFmtId="176" fontId="77" fillId="0" borderId="11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213" fontId="5" fillId="0" borderId="1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13" fontId="8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10" fontId="5" fillId="0" borderId="11" xfId="0" applyNumberFormat="1" applyFont="1" applyFill="1" applyBorder="1" applyAlignment="1">
      <alignment horizontal="center" vertical="center"/>
    </xf>
    <xf numFmtId="210" fontId="81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211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176" fontId="81" fillId="0" borderId="18" xfId="0" applyNumberFormat="1" applyFont="1" applyFill="1" applyBorder="1" applyAlignment="1">
      <alignment horizontal="right" vertical="center"/>
    </xf>
    <xf numFmtId="176" fontId="77" fillId="0" borderId="33" xfId="0" applyNumberFormat="1" applyFont="1" applyFill="1" applyBorder="1" applyAlignment="1">
      <alignment horizontal="right" vertical="center"/>
    </xf>
    <xf numFmtId="180" fontId="81" fillId="0" borderId="0" xfId="0" applyNumberFormat="1" applyFont="1" applyFill="1" applyBorder="1" applyAlignment="1">
      <alignment vertical="center"/>
    </xf>
    <xf numFmtId="180" fontId="77" fillId="0" borderId="1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213" fontId="81" fillId="0" borderId="18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" vertical="center"/>
    </xf>
    <xf numFmtId="213" fontId="5" fillId="0" borderId="3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72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92" fontId="10" fillId="0" borderId="18" xfId="68" applyNumberFormat="1" applyFont="1" applyFill="1" applyBorder="1" applyAlignment="1">
      <alignment horizontal="center" vertical="center"/>
      <protection/>
    </xf>
    <xf numFmtId="192" fontId="10" fillId="0" borderId="0" xfId="68" applyNumberFormat="1" applyFont="1" applyFill="1" applyBorder="1" applyAlignment="1">
      <alignment horizontal="center" vertical="center"/>
      <protection/>
    </xf>
    <xf numFmtId="192" fontId="10" fillId="0" borderId="33" xfId="68" applyNumberFormat="1" applyFont="1" applyFill="1" applyBorder="1" applyAlignment="1">
      <alignment horizontal="center" vertical="center"/>
      <protection/>
    </xf>
    <xf numFmtId="192" fontId="10" fillId="0" borderId="11" xfId="68" applyNumberFormat="1" applyFont="1" applyFill="1" applyBorder="1" applyAlignment="1">
      <alignment horizontal="center" vertical="center"/>
      <protection/>
    </xf>
    <xf numFmtId="0" fontId="10" fillId="0" borderId="0" xfId="68" applyFont="1" applyFill="1" applyBorder="1" applyAlignment="1">
      <alignment horizontal="center" vertical="center"/>
      <protection/>
    </xf>
    <xf numFmtId="38" fontId="10" fillId="0" borderId="0" xfId="5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8" fontId="5" fillId="0" borderId="15" xfId="52" applyFont="1" applyFill="1" applyBorder="1" applyAlignment="1">
      <alignment horizontal="center" vertical="center"/>
    </xf>
    <xf numFmtId="38" fontId="5" fillId="0" borderId="28" xfId="52" applyFont="1" applyFill="1" applyBorder="1" applyAlignment="1">
      <alignment horizontal="center" vertical="center"/>
    </xf>
    <xf numFmtId="0" fontId="10" fillId="0" borderId="11" xfId="68" applyFont="1" applyFill="1" applyBorder="1" applyAlignment="1">
      <alignment horizontal="center" vertical="center"/>
      <protection/>
    </xf>
    <xf numFmtId="0" fontId="10" fillId="0" borderId="0" xfId="68" applyFont="1" applyFill="1" applyBorder="1" applyAlignment="1">
      <alignment horizontal="right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1" fillId="0" borderId="25" xfId="68" applyFont="1" applyFill="1" applyBorder="1" applyAlignment="1">
      <alignment horizontal="center" vertical="center"/>
      <protection/>
    </xf>
    <xf numFmtId="210" fontId="3" fillId="0" borderId="2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210" fontId="3" fillId="0" borderId="0" xfId="0" applyNumberFormat="1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210" fontId="3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7" fontId="3" fillId="0" borderId="33" xfId="0" applyNumberFormat="1" applyFont="1" applyFill="1" applyBorder="1" applyAlignment="1">
      <alignment horizontal="right" vertical="center"/>
    </xf>
    <xf numFmtId="212" fontId="10" fillId="0" borderId="11" xfId="0" applyNumberFormat="1" applyFont="1" applyFill="1" applyBorder="1" applyAlignment="1">
      <alignment horizontal="right" vertical="center"/>
    </xf>
    <xf numFmtId="212" fontId="71" fillId="0" borderId="0" xfId="0" applyNumberFormat="1" applyFont="1" applyFill="1" applyBorder="1" applyAlignment="1">
      <alignment horizontal="right" vertical="center"/>
    </xf>
    <xf numFmtId="212" fontId="71" fillId="0" borderId="23" xfId="0" applyNumberFormat="1" applyFont="1" applyFill="1" applyBorder="1" applyAlignment="1">
      <alignment horizontal="right" vertical="center"/>
    </xf>
    <xf numFmtId="0" fontId="3" fillId="0" borderId="31" xfId="68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/>
      <protection/>
    </xf>
    <xf numFmtId="212" fontId="71" fillId="0" borderId="25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212" fontId="10" fillId="0" borderId="0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57" fontId="4" fillId="0" borderId="27" xfId="0" applyNumberFormat="1" applyFont="1" applyFill="1" applyBorder="1" applyAlignment="1">
      <alignment horizontal="center" vertical="center"/>
    </xf>
    <xf numFmtId="57" fontId="4" fillId="0" borderId="16" xfId="0" applyNumberFormat="1" applyFont="1" applyFill="1" applyBorder="1" applyAlignment="1">
      <alignment horizontal="center" vertical="center"/>
    </xf>
    <xf numFmtId="210" fontId="3" fillId="0" borderId="18" xfId="0" applyNumberFormat="1" applyFont="1" applyFill="1" applyBorder="1" applyAlignment="1">
      <alignment horizontal="right" vertical="center"/>
    </xf>
    <xf numFmtId="190" fontId="3" fillId="0" borderId="46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53" xfId="0" applyFont="1" applyFill="1" applyBorder="1" applyAlignment="1">
      <alignment horizontal="distributed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190" fontId="3" fillId="0" borderId="21" xfId="0" applyNumberFormat="1" applyFont="1" applyFill="1" applyBorder="1" applyAlignment="1">
      <alignment horizontal="right" vertical="center" wrapText="1"/>
    </xf>
    <xf numFmtId="190" fontId="3" fillId="0" borderId="25" xfId="0" applyNumberFormat="1" applyFont="1" applyFill="1" applyBorder="1" applyAlignment="1">
      <alignment horizontal="right" vertical="center" wrapText="1"/>
    </xf>
    <xf numFmtId="210" fontId="3" fillId="0" borderId="19" xfId="0" applyNumberFormat="1" applyFont="1" applyFill="1" applyBorder="1" applyAlignment="1">
      <alignment horizontal="right" vertical="center" wrapText="1"/>
    </xf>
    <xf numFmtId="210" fontId="3" fillId="0" borderId="23" xfId="0" applyNumberFormat="1" applyFont="1" applyFill="1" applyBorder="1" applyAlignment="1">
      <alignment horizontal="right" vertical="center" wrapText="1"/>
    </xf>
    <xf numFmtId="177" fontId="3" fillId="0" borderId="21" xfId="0" applyNumberFormat="1" applyFont="1" applyFill="1" applyBorder="1" applyAlignment="1">
      <alignment horizontal="right" vertical="center"/>
    </xf>
    <xf numFmtId="210" fontId="3" fillId="0" borderId="56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210" fontId="3" fillId="0" borderId="55" xfId="0" applyNumberFormat="1" applyFont="1" applyFill="1" applyBorder="1" applyAlignment="1">
      <alignment horizontal="right" vertical="center"/>
    </xf>
    <xf numFmtId="210" fontId="3" fillId="0" borderId="19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210" fontId="3" fillId="0" borderId="18" xfId="0" applyNumberFormat="1" applyFont="1" applyFill="1" applyBorder="1" applyAlignment="1">
      <alignment horizontal="right" vertical="center" wrapText="1"/>
    </xf>
    <xf numFmtId="210" fontId="3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shrinkToFit="1"/>
    </xf>
    <xf numFmtId="178" fontId="3" fillId="0" borderId="31" xfId="68" applyNumberFormat="1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92" fontId="71" fillId="0" borderId="19" xfId="68" applyNumberFormat="1" applyFont="1" applyFill="1" applyBorder="1" applyAlignment="1">
      <alignment horizontal="center" vertical="center"/>
      <protection/>
    </xf>
    <xf numFmtId="192" fontId="71" fillId="0" borderId="23" xfId="68" applyNumberFormat="1" applyFont="1" applyFill="1" applyBorder="1" applyAlignment="1">
      <alignment horizontal="center" vertical="center"/>
      <protection/>
    </xf>
    <xf numFmtId="192" fontId="71" fillId="0" borderId="21" xfId="68" applyNumberFormat="1" applyFont="1" applyFill="1" applyBorder="1" applyAlignment="1">
      <alignment horizontal="center" vertical="center"/>
      <protection/>
    </xf>
    <xf numFmtId="192" fontId="71" fillId="0" borderId="25" xfId="68" applyNumberFormat="1" applyFont="1" applyFill="1" applyBorder="1" applyAlignment="1">
      <alignment horizontal="center" vertical="center"/>
      <protection/>
    </xf>
    <xf numFmtId="192" fontId="71" fillId="0" borderId="18" xfId="68" applyNumberFormat="1" applyFont="1" applyFill="1" applyBorder="1" applyAlignment="1">
      <alignment horizontal="center" vertical="center"/>
      <protection/>
    </xf>
    <xf numFmtId="192" fontId="71" fillId="0" borderId="0" xfId="68" applyNumberFormat="1" applyFont="1" applyFill="1" applyBorder="1" applyAlignment="1">
      <alignment horizontal="center" vertical="center"/>
      <protection/>
    </xf>
    <xf numFmtId="192" fontId="3" fillId="0" borderId="31" xfId="68" applyNumberFormat="1" applyFont="1" applyFill="1" applyBorder="1" applyAlignment="1">
      <alignment horizontal="center" vertical="center"/>
      <protection/>
    </xf>
    <xf numFmtId="0" fontId="71" fillId="0" borderId="23" xfId="68" applyFont="1" applyFill="1" applyBorder="1" applyAlignment="1">
      <alignment horizontal="center" vertical="center"/>
      <protection/>
    </xf>
    <xf numFmtId="0" fontId="71" fillId="0" borderId="23" xfId="68" applyFont="1" applyFill="1" applyBorder="1" applyAlignment="1">
      <alignment horizontal="right" vertical="center"/>
      <protection/>
    </xf>
    <xf numFmtId="38" fontId="4" fillId="0" borderId="24" xfId="52" applyFont="1" applyFill="1" applyBorder="1" applyAlignment="1">
      <alignment horizontal="center" vertical="center"/>
    </xf>
    <xf numFmtId="38" fontId="4" fillId="0" borderId="26" xfId="52" applyFont="1" applyFill="1" applyBorder="1" applyAlignment="1">
      <alignment horizontal="center" vertical="center"/>
    </xf>
    <xf numFmtId="38" fontId="71" fillId="0" borderId="23" xfId="50" applyFont="1" applyFill="1" applyBorder="1" applyAlignment="1">
      <alignment horizontal="right" vertical="center"/>
    </xf>
    <xf numFmtId="38" fontId="4" fillId="0" borderId="23" xfId="52" applyFont="1" applyFill="1" applyBorder="1" applyAlignment="1">
      <alignment horizontal="center" vertical="center"/>
    </xf>
    <xf numFmtId="38" fontId="4" fillId="0" borderId="15" xfId="52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_18環境保全課（犬・美化）（新規）" xfId="68"/>
    <cellStyle name="標準_市立病院" xfId="69"/>
    <cellStyle name="標準_中表紙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38100</xdr:rowOff>
    </xdr:from>
    <xdr:to>
      <xdr:col>8</xdr:col>
      <xdr:colOff>428625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76250" y="3524250"/>
          <a:ext cx="5895975" cy="5429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Ｎ　保健・衛生・環境</a:t>
          </a:r>
        </a:p>
      </xdr:txBody>
    </xdr:sp>
    <xdr:clientData/>
  </xdr:twoCellAnchor>
  <xdr:twoCellAnchor editAs="oneCell">
    <xdr:from>
      <xdr:col>2</xdr:col>
      <xdr:colOff>152400</xdr:colOff>
      <xdr:row>13</xdr:row>
      <xdr:rowOff>152400</xdr:rowOff>
    </xdr:from>
    <xdr:to>
      <xdr:col>4</xdr:col>
      <xdr:colOff>133350</xdr:colOff>
      <xdr:row>21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171700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</xdr:row>
      <xdr:rowOff>123825</xdr:rowOff>
    </xdr:from>
    <xdr:to>
      <xdr:col>8</xdr:col>
      <xdr:colOff>152400</xdr:colOff>
      <xdr:row>20</xdr:row>
      <xdr:rowOff>133350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495425"/>
          <a:ext cx="2247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43</xdr:row>
      <xdr:rowOff>19050</xdr:rowOff>
    </xdr:from>
    <xdr:to>
      <xdr:col>5</xdr:col>
      <xdr:colOff>704850</xdr:colOff>
      <xdr:row>63</xdr:row>
      <xdr:rowOff>66675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6734175"/>
          <a:ext cx="28194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35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18</xdr:col>
      <xdr:colOff>323850</xdr:colOff>
      <xdr:row>45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467350"/>
          <a:ext cx="69532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114300</xdr:rowOff>
    </xdr:from>
    <xdr:to>
      <xdr:col>10</xdr:col>
      <xdr:colOff>609600</xdr:colOff>
      <xdr:row>3</xdr:row>
      <xdr:rowOff>19050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7048500" y="2857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647700</xdr:colOff>
      <xdr:row>36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7&#24180;&#29256;\&#65298;&#12288;H27%20&#24193;&#20869;\&#65288;&#65297;&#65289;H27&#24193;&#20869;&#29031;&#20250;\&#29031;&#20250;&#29992;Excel\&#65288;2&#65289;&#12288;&#21508;&#32113;&#35336;&#32080;&#26524;\&#9733;O&#12288;&#20445;&#20581;&#12539;&#34907;&#29983;&#12539;&#29872;&#22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仕切"/>
      <sheetName val="167"/>
      <sheetName val="168"/>
      <sheetName val="169"/>
      <sheetName val="170"/>
      <sheetName val="171"/>
      <sheetName val="172"/>
      <sheetName val="グラフ(173)"/>
      <sheetName val="174"/>
      <sheetName val="175"/>
      <sheetName val="176"/>
      <sheetName val="177"/>
      <sheetName val="178"/>
      <sheetName val="179"/>
      <sheetName val="180"/>
      <sheetName val="デー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21" sqref="C21:D2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6"/>
    </row>
    <row r="2" ht="12">
      <c r="B2" s="6"/>
    </row>
    <row r="3" ht="12">
      <c r="B3" s="6"/>
    </row>
    <row r="4" ht="12">
      <c r="B4" s="6"/>
    </row>
    <row r="5" ht="12">
      <c r="B5" s="6"/>
    </row>
    <row r="6" ht="12">
      <c r="B6" s="6"/>
    </row>
    <row r="7" ht="12">
      <c r="B7" s="6"/>
    </row>
    <row r="8" ht="12">
      <c r="B8" s="6"/>
    </row>
    <row r="9" ht="12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3.5" thickBot="1">
      <c r="B22" s="6"/>
    </row>
    <row r="23" spans="1:9" ht="12.75" thickTop="1">
      <c r="A23" s="7"/>
      <c r="B23" s="8"/>
      <c r="C23" s="7"/>
      <c r="D23" s="7"/>
      <c r="E23" s="7"/>
      <c r="F23" s="7"/>
      <c r="G23" s="7"/>
      <c r="H23" s="7"/>
      <c r="I23" s="7"/>
    </row>
    <row r="24" spans="1:9" ht="12">
      <c r="A24" s="9"/>
      <c r="B24" s="10"/>
      <c r="C24" s="9"/>
      <c r="D24" s="9"/>
      <c r="E24" s="9"/>
      <c r="F24" s="9"/>
      <c r="G24" s="9"/>
      <c r="H24" s="9"/>
      <c r="I24" s="9"/>
    </row>
    <row r="25" spans="1:9" ht="12">
      <c r="A25" s="9"/>
      <c r="B25" s="10"/>
      <c r="C25" s="9"/>
      <c r="D25" s="9"/>
      <c r="E25" s="9"/>
      <c r="F25" s="9"/>
      <c r="G25" s="9"/>
      <c r="H25" s="9"/>
      <c r="I25" s="9"/>
    </row>
    <row r="26" spans="1:9" ht="12.75" thickBot="1">
      <c r="A26" s="11"/>
      <c r="B26" s="12"/>
      <c r="C26" s="11"/>
      <c r="D26" s="11"/>
      <c r="E26" s="11"/>
      <c r="F26" s="11"/>
      <c r="G26" s="11"/>
      <c r="H26" s="11"/>
      <c r="I26" s="11"/>
    </row>
    <row r="27" ht="12.75" thickTop="1">
      <c r="B27" s="6"/>
    </row>
    <row r="28" ht="12">
      <c r="B28" s="6"/>
    </row>
    <row r="29" ht="12">
      <c r="B29" s="6"/>
    </row>
    <row r="30" ht="12">
      <c r="B30" s="6"/>
    </row>
    <row r="31" ht="12">
      <c r="B31" s="6"/>
    </row>
    <row r="32" ht="12">
      <c r="B32" s="6"/>
    </row>
    <row r="33" ht="12">
      <c r="B33" s="6"/>
    </row>
    <row r="34" ht="12">
      <c r="B34" s="6"/>
    </row>
    <row r="35" ht="12">
      <c r="B35" s="6"/>
    </row>
    <row r="36" ht="12">
      <c r="B36" s="6"/>
    </row>
    <row r="37" ht="12"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zoomScale="110" zoomScaleNormal="110" workbookViewId="0" topLeftCell="A1">
      <selection activeCell="C21" sqref="C21:D21"/>
    </sheetView>
  </sheetViews>
  <sheetFormatPr defaultColWidth="9.00390625" defaultRowHeight="13.5"/>
  <cols>
    <col min="1" max="3" width="5.375" style="32" customWidth="1"/>
    <col min="4" max="4" width="6.375" style="32" bestFit="1" customWidth="1"/>
    <col min="5" max="7" width="5.375" style="32" customWidth="1"/>
    <col min="8" max="12" width="5.375" style="20" customWidth="1"/>
    <col min="13" max="17" width="5.375" style="32" customWidth="1"/>
    <col min="18" max="18" width="3.00390625" style="32" customWidth="1"/>
    <col min="19" max="19" width="6.00390625" style="32" bestFit="1" customWidth="1"/>
    <col min="20" max="25" width="3.00390625" style="32" customWidth="1"/>
    <col min="26" max="16384" width="9.00390625" style="32" customWidth="1"/>
  </cols>
  <sheetData>
    <row r="1" ht="19.5" customHeight="1">
      <c r="A1" s="41"/>
    </row>
    <row r="2" s="20" customFormat="1" ht="27" customHeight="1">
      <c r="A2" s="24" t="s">
        <v>408</v>
      </c>
    </row>
    <row r="3" s="20" customFormat="1" ht="11.25" customHeight="1" thickBot="1">
      <c r="A3" s="24"/>
    </row>
    <row r="4" spans="1:27" s="20" customFormat="1" ht="16.5" customHeight="1" thickTop="1">
      <c r="A4" s="458" t="s">
        <v>23</v>
      </c>
      <c r="B4" s="759"/>
      <c r="C4" s="457" t="s">
        <v>453</v>
      </c>
      <c r="D4" s="458"/>
      <c r="E4" s="458"/>
      <c r="F4" s="458"/>
      <c r="G4" s="459"/>
      <c r="H4" s="457" t="s">
        <v>364</v>
      </c>
      <c r="I4" s="458"/>
      <c r="J4" s="458"/>
      <c r="K4" s="458"/>
      <c r="L4" s="459"/>
      <c r="M4" s="702" t="s">
        <v>389</v>
      </c>
      <c r="N4" s="703"/>
      <c r="O4" s="703"/>
      <c r="P4" s="703"/>
      <c r="Q4" s="706"/>
      <c r="Z4" s="48"/>
      <c r="AA4" s="48"/>
    </row>
    <row r="5" spans="1:27" s="20" customFormat="1" ht="16.5" customHeight="1">
      <c r="A5" s="760"/>
      <c r="B5" s="761"/>
      <c r="C5" s="762" t="s">
        <v>454</v>
      </c>
      <c r="D5" s="763"/>
      <c r="E5" s="764"/>
      <c r="F5" s="256" t="s">
        <v>138</v>
      </c>
      <c r="G5" s="255" t="s">
        <v>139</v>
      </c>
      <c r="H5" s="762" t="s">
        <v>314</v>
      </c>
      <c r="I5" s="763"/>
      <c r="J5" s="764"/>
      <c r="K5" s="256" t="s">
        <v>30</v>
      </c>
      <c r="L5" s="255" t="s">
        <v>31</v>
      </c>
      <c r="M5" s="754" t="s">
        <v>314</v>
      </c>
      <c r="N5" s="755"/>
      <c r="O5" s="756"/>
      <c r="P5" s="257" t="s">
        <v>30</v>
      </c>
      <c r="Q5" s="250" t="s">
        <v>31</v>
      </c>
      <c r="Z5" s="5"/>
      <c r="AA5" s="5"/>
    </row>
    <row r="6" spans="1:27" s="20" customFormat="1" ht="20.25" customHeight="1">
      <c r="A6" s="757" t="s">
        <v>16</v>
      </c>
      <c r="B6" s="758"/>
      <c r="C6" s="765">
        <v>2188</v>
      </c>
      <c r="D6" s="765"/>
      <c r="E6" s="258"/>
      <c r="F6" s="259">
        <v>1148</v>
      </c>
      <c r="G6" s="169">
        <v>1040</v>
      </c>
      <c r="H6" s="705">
        <f>SUM(K6:L6)</f>
        <v>2177</v>
      </c>
      <c r="I6" s="705"/>
      <c r="J6" s="5"/>
      <c r="K6" s="328">
        <v>1141</v>
      </c>
      <c r="L6" s="169">
        <v>1036</v>
      </c>
      <c r="M6" s="744">
        <v>2244</v>
      </c>
      <c r="N6" s="744"/>
      <c r="O6" s="193"/>
      <c r="P6" s="392">
        <v>1230</v>
      </c>
      <c r="Q6" s="393">
        <v>1014</v>
      </c>
      <c r="Z6" s="5"/>
      <c r="AA6" s="5"/>
    </row>
    <row r="7" spans="1:27" s="20" customFormat="1" ht="20.25" customHeight="1">
      <c r="A7" s="751" t="s">
        <v>37</v>
      </c>
      <c r="B7" s="752"/>
      <c r="C7" s="705">
        <v>668</v>
      </c>
      <c r="D7" s="705"/>
      <c r="E7" s="5"/>
      <c r="F7" s="260">
        <v>389</v>
      </c>
      <c r="G7" s="171">
        <v>279</v>
      </c>
      <c r="H7" s="705">
        <f>SUM(K7:L7)</f>
        <v>643</v>
      </c>
      <c r="I7" s="705"/>
      <c r="J7" s="5"/>
      <c r="K7" s="260">
        <v>383</v>
      </c>
      <c r="L7" s="171">
        <v>260</v>
      </c>
      <c r="M7" s="744">
        <v>687</v>
      </c>
      <c r="N7" s="744"/>
      <c r="O7" s="193"/>
      <c r="P7" s="261">
        <v>407</v>
      </c>
      <c r="Q7" s="394">
        <v>280</v>
      </c>
      <c r="S7" s="187"/>
      <c r="Z7" s="5"/>
      <c r="AA7" s="5"/>
    </row>
    <row r="8" spans="1:27" s="20" customFormat="1" ht="20.25" customHeight="1">
      <c r="A8" s="751" t="s">
        <v>38</v>
      </c>
      <c r="B8" s="752"/>
      <c r="C8" s="705">
        <v>321</v>
      </c>
      <c r="D8" s="705"/>
      <c r="E8" s="5"/>
      <c r="F8" s="260">
        <v>162</v>
      </c>
      <c r="G8" s="171">
        <v>159</v>
      </c>
      <c r="H8" s="705">
        <f>SUM(K8:L8)</f>
        <v>298</v>
      </c>
      <c r="I8" s="705"/>
      <c r="J8" s="5"/>
      <c r="K8" s="260">
        <v>153</v>
      </c>
      <c r="L8" s="171">
        <v>145</v>
      </c>
      <c r="M8" s="744">
        <v>339</v>
      </c>
      <c r="N8" s="744"/>
      <c r="O8" s="193"/>
      <c r="P8" s="261">
        <v>188</v>
      </c>
      <c r="Q8" s="394">
        <v>151</v>
      </c>
      <c r="S8" s="187"/>
      <c r="Z8" s="5"/>
      <c r="AA8" s="5"/>
    </row>
    <row r="9" spans="1:27" s="20" customFormat="1" ht="20.25" customHeight="1">
      <c r="A9" s="751" t="s">
        <v>39</v>
      </c>
      <c r="B9" s="752"/>
      <c r="C9" s="705">
        <v>139</v>
      </c>
      <c r="D9" s="705"/>
      <c r="E9" s="5"/>
      <c r="F9" s="260">
        <v>66</v>
      </c>
      <c r="G9" s="171">
        <v>73</v>
      </c>
      <c r="H9" s="705">
        <f>SUM(K9:L9)</f>
        <v>147</v>
      </c>
      <c r="I9" s="705"/>
      <c r="J9" s="5"/>
      <c r="K9" s="260">
        <v>70</v>
      </c>
      <c r="L9" s="171">
        <v>77</v>
      </c>
      <c r="M9" s="744">
        <v>138</v>
      </c>
      <c r="N9" s="744"/>
      <c r="O9" s="193"/>
      <c r="P9" s="261">
        <v>84</v>
      </c>
      <c r="Q9" s="394">
        <v>54</v>
      </c>
      <c r="S9" s="176"/>
      <c r="Z9" s="5"/>
      <c r="AA9" s="5"/>
    </row>
    <row r="10" spans="1:27" s="20" customFormat="1" ht="20.25" customHeight="1">
      <c r="A10" s="751" t="s">
        <v>40</v>
      </c>
      <c r="B10" s="752"/>
      <c r="C10" s="705">
        <v>152</v>
      </c>
      <c r="D10" s="705"/>
      <c r="E10" s="5"/>
      <c r="F10" s="260">
        <v>87</v>
      </c>
      <c r="G10" s="171">
        <v>65</v>
      </c>
      <c r="H10" s="705">
        <f>SUM(K10:L10)</f>
        <v>136</v>
      </c>
      <c r="I10" s="705"/>
      <c r="J10" s="5"/>
      <c r="K10" s="260">
        <v>71</v>
      </c>
      <c r="L10" s="171">
        <v>65</v>
      </c>
      <c r="M10" s="744">
        <v>119</v>
      </c>
      <c r="N10" s="744"/>
      <c r="O10" s="193"/>
      <c r="P10" s="261">
        <v>85</v>
      </c>
      <c r="Q10" s="394">
        <v>34</v>
      </c>
      <c r="Z10" s="5"/>
      <c r="AA10" s="5"/>
    </row>
    <row r="11" spans="1:27" s="20" customFormat="1" ht="20.25" customHeight="1">
      <c r="A11" s="751" t="s">
        <v>41</v>
      </c>
      <c r="B11" s="752"/>
      <c r="C11" s="705">
        <v>77</v>
      </c>
      <c r="D11" s="705"/>
      <c r="E11" s="5"/>
      <c r="F11" s="260">
        <v>44</v>
      </c>
      <c r="G11" s="171">
        <v>33</v>
      </c>
      <c r="H11" s="705">
        <f aca="true" t="shared" si="0" ref="H11:H17">SUM(K11:L11)</f>
        <v>72</v>
      </c>
      <c r="I11" s="705"/>
      <c r="J11" s="5"/>
      <c r="K11" s="260">
        <v>39</v>
      </c>
      <c r="L11" s="171">
        <v>33</v>
      </c>
      <c r="M11" s="744">
        <v>88</v>
      </c>
      <c r="N11" s="744"/>
      <c r="O11" s="193"/>
      <c r="P11" s="261">
        <v>43</v>
      </c>
      <c r="Q11" s="394">
        <v>45</v>
      </c>
      <c r="Z11" s="5"/>
      <c r="AA11" s="5"/>
    </row>
    <row r="12" spans="1:27" s="20" customFormat="1" ht="20.25" customHeight="1">
      <c r="A12" s="751" t="s">
        <v>42</v>
      </c>
      <c r="B12" s="752"/>
      <c r="C12" s="705">
        <v>30</v>
      </c>
      <c r="D12" s="705"/>
      <c r="E12" s="5"/>
      <c r="F12" s="260">
        <v>17</v>
      </c>
      <c r="G12" s="171">
        <v>13</v>
      </c>
      <c r="H12" s="705">
        <f t="shared" si="0"/>
        <v>21</v>
      </c>
      <c r="I12" s="705"/>
      <c r="J12" s="5"/>
      <c r="K12" s="260">
        <v>12</v>
      </c>
      <c r="L12" s="171">
        <v>9</v>
      </c>
      <c r="M12" s="744">
        <v>34</v>
      </c>
      <c r="N12" s="744"/>
      <c r="O12" s="193"/>
      <c r="P12" s="261">
        <v>23</v>
      </c>
      <c r="Q12" s="394">
        <v>11</v>
      </c>
      <c r="Z12" s="5"/>
      <c r="AA12" s="5"/>
    </row>
    <row r="13" spans="1:27" s="20" customFormat="1" ht="20.25" customHeight="1">
      <c r="A13" s="751" t="s">
        <v>43</v>
      </c>
      <c r="B13" s="752"/>
      <c r="C13" s="705">
        <v>214</v>
      </c>
      <c r="D13" s="705"/>
      <c r="E13" s="5"/>
      <c r="F13" s="260">
        <v>51</v>
      </c>
      <c r="G13" s="171">
        <v>163</v>
      </c>
      <c r="H13" s="705">
        <f t="shared" si="0"/>
        <v>207</v>
      </c>
      <c r="I13" s="705"/>
      <c r="J13" s="5"/>
      <c r="K13" s="260">
        <v>58</v>
      </c>
      <c r="L13" s="171">
        <v>149</v>
      </c>
      <c r="M13" s="744">
        <v>233</v>
      </c>
      <c r="N13" s="744"/>
      <c r="O13" s="193"/>
      <c r="P13" s="261">
        <v>68</v>
      </c>
      <c r="Q13" s="394">
        <v>165</v>
      </c>
      <c r="Z13" s="5"/>
      <c r="AA13" s="5"/>
    </row>
    <row r="14" spans="1:27" s="20" customFormat="1" ht="20.25" customHeight="1">
      <c r="A14" s="751" t="s">
        <v>44</v>
      </c>
      <c r="B14" s="752"/>
      <c r="C14" s="705">
        <v>36</v>
      </c>
      <c r="D14" s="705"/>
      <c r="E14" s="5"/>
      <c r="F14" s="260">
        <v>21</v>
      </c>
      <c r="G14" s="171">
        <v>15</v>
      </c>
      <c r="H14" s="705">
        <f t="shared" si="0"/>
        <v>34</v>
      </c>
      <c r="I14" s="705"/>
      <c r="J14" s="5"/>
      <c r="K14" s="260">
        <v>21</v>
      </c>
      <c r="L14" s="171">
        <v>13</v>
      </c>
      <c r="M14" s="744">
        <v>49</v>
      </c>
      <c r="N14" s="744"/>
      <c r="O14" s="193"/>
      <c r="P14" s="261">
        <v>34</v>
      </c>
      <c r="Q14" s="394">
        <v>15</v>
      </c>
      <c r="Z14" s="5"/>
      <c r="AA14" s="5"/>
    </row>
    <row r="15" spans="1:27" s="20" customFormat="1" ht="20.25" customHeight="1">
      <c r="A15" s="751" t="s">
        <v>45</v>
      </c>
      <c r="B15" s="752"/>
      <c r="C15" s="705">
        <v>22</v>
      </c>
      <c r="D15" s="705"/>
      <c r="E15" s="5"/>
      <c r="F15" s="260">
        <v>13</v>
      </c>
      <c r="G15" s="171">
        <v>9</v>
      </c>
      <c r="H15" s="705">
        <f t="shared" si="0"/>
        <v>35</v>
      </c>
      <c r="I15" s="705"/>
      <c r="J15" s="5"/>
      <c r="K15" s="260">
        <v>27</v>
      </c>
      <c r="L15" s="171">
        <v>8</v>
      </c>
      <c r="M15" s="744">
        <v>26</v>
      </c>
      <c r="N15" s="744"/>
      <c r="O15" s="193"/>
      <c r="P15" s="261">
        <v>17</v>
      </c>
      <c r="Q15" s="394">
        <v>9</v>
      </c>
      <c r="Z15" s="5"/>
      <c r="AA15" s="5"/>
    </row>
    <row r="16" spans="1:27" s="20" customFormat="1" ht="20.25" customHeight="1">
      <c r="A16" s="751" t="s">
        <v>129</v>
      </c>
      <c r="B16" s="752"/>
      <c r="C16" s="705">
        <v>1</v>
      </c>
      <c r="D16" s="705"/>
      <c r="E16" s="5"/>
      <c r="F16" s="260">
        <v>1</v>
      </c>
      <c r="G16" s="171" t="s">
        <v>181</v>
      </c>
      <c r="H16" s="705">
        <f t="shared" si="0"/>
        <v>10</v>
      </c>
      <c r="I16" s="705"/>
      <c r="J16" s="5"/>
      <c r="K16" s="260">
        <v>2</v>
      </c>
      <c r="L16" s="171">
        <v>8</v>
      </c>
      <c r="M16" s="744">
        <v>11</v>
      </c>
      <c r="N16" s="744"/>
      <c r="O16" s="193"/>
      <c r="P16" s="261">
        <v>3</v>
      </c>
      <c r="Q16" s="394">
        <v>8</v>
      </c>
      <c r="Z16" s="5"/>
      <c r="AA16" s="5"/>
    </row>
    <row r="17" spans="1:27" s="20" customFormat="1" ht="20.25" customHeight="1">
      <c r="A17" s="751" t="s">
        <v>46</v>
      </c>
      <c r="B17" s="752"/>
      <c r="C17" s="705">
        <v>18</v>
      </c>
      <c r="D17" s="705"/>
      <c r="E17" s="5"/>
      <c r="F17" s="260">
        <v>8</v>
      </c>
      <c r="G17" s="171">
        <v>10</v>
      </c>
      <c r="H17" s="705">
        <f t="shared" si="0"/>
        <v>16</v>
      </c>
      <c r="I17" s="705"/>
      <c r="J17" s="5"/>
      <c r="K17" s="260">
        <v>8</v>
      </c>
      <c r="L17" s="171">
        <v>8</v>
      </c>
      <c r="M17" s="744">
        <v>16</v>
      </c>
      <c r="N17" s="744"/>
      <c r="O17" s="193"/>
      <c r="P17" s="261">
        <v>5</v>
      </c>
      <c r="Q17" s="394">
        <v>11</v>
      </c>
      <c r="Z17" s="5"/>
      <c r="AA17" s="5"/>
    </row>
    <row r="18" spans="1:17" s="20" customFormat="1" ht="20.25" customHeight="1" thickBot="1">
      <c r="A18" s="749" t="s">
        <v>0</v>
      </c>
      <c r="B18" s="750"/>
      <c r="C18" s="753">
        <v>510</v>
      </c>
      <c r="D18" s="753"/>
      <c r="E18" s="262"/>
      <c r="F18" s="263">
        <v>289</v>
      </c>
      <c r="G18" s="264">
        <v>221</v>
      </c>
      <c r="H18" s="753">
        <f>SUM(K18:L18)</f>
        <v>558</v>
      </c>
      <c r="I18" s="753"/>
      <c r="J18" s="262"/>
      <c r="K18" s="263">
        <v>297</v>
      </c>
      <c r="L18" s="264">
        <v>261</v>
      </c>
      <c r="M18" s="699">
        <v>504</v>
      </c>
      <c r="N18" s="699"/>
      <c r="O18" s="220"/>
      <c r="P18" s="366">
        <v>273</v>
      </c>
      <c r="Q18" s="395">
        <v>231</v>
      </c>
    </row>
    <row r="19" s="20" customFormat="1" ht="18" customHeight="1" thickTop="1">
      <c r="A19" s="62" t="s">
        <v>461</v>
      </c>
    </row>
    <row r="20" ht="38.25" customHeight="1">
      <c r="A20" s="244"/>
    </row>
    <row r="21" ht="27" customHeight="1">
      <c r="A21" s="101" t="s">
        <v>409</v>
      </c>
    </row>
    <row r="22" ht="11.25" customHeight="1" thickBot="1">
      <c r="A22" s="101"/>
    </row>
    <row r="23" spans="1:16" s="20" customFormat="1" ht="23.25" customHeight="1" thickTop="1">
      <c r="A23" s="458" t="s">
        <v>23</v>
      </c>
      <c r="B23" s="745"/>
      <c r="C23" s="746"/>
      <c r="D23" s="248" t="s">
        <v>16</v>
      </c>
      <c r="E23" s="265" t="s">
        <v>47</v>
      </c>
      <c r="F23" s="249" t="s">
        <v>48</v>
      </c>
      <c r="G23" s="249" t="s">
        <v>49</v>
      </c>
      <c r="H23" s="249" t="s">
        <v>50</v>
      </c>
      <c r="I23" s="249" t="s">
        <v>51</v>
      </c>
      <c r="J23" s="249" t="s">
        <v>52</v>
      </c>
      <c r="K23" s="249" t="s">
        <v>53</v>
      </c>
      <c r="L23" s="249" t="s">
        <v>54</v>
      </c>
      <c r="M23" s="249" t="s">
        <v>55</v>
      </c>
      <c r="N23" s="249" t="s">
        <v>56</v>
      </c>
      <c r="O23" s="249" t="s">
        <v>57</v>
      </c>
      <c r="P23" s="135" t="s">
        <v>58</v>
      </c>
    </row>
    <row r="24" spans="1:16" s="20" customFormat="1" ht="23.25" customHeight="1">
      <c r="A24" s="747" t="s">
        <v>453</v>
      </c>
      <c r="B24" s="748"/>
      <c r="C24" s="148" t="s">
        <v>312</v>
      </c>
      <c r="D24" s="267">
        <f>SUM(D25:D26)</f>
        <v>2188</v>
      </c>
      <c r="E24" s="267">
        <v>216</v>
      </c>
      <c r="F24" s="267">
        <v>193</v>
      </c>
      <c r="G24" s="267">
        <v>190</v>
      </c>
      <c r="H24" s="267">
        <v>170</v>
      </c>
      <c r="I24" s="267">
        <v>180</v>
      </c>
      <c r="J24" s="267">
        <v>158</v>
      </c>
      <c r="K24" s="267">
        <v>164</v>
      </c>
      <c r="L24" s="267">
        <v>184</v>
      </c>
      <c r="M24" s="267">
        <v>183</v>
      </c>
      <c r="N24" s="267">
        <v>194</v>
      </c>
      <c r="O24" s="267">
        <v>170</v>
      </c>
      <c r="P24" s="267">
        <v>186</v>
      </c>
    </row>
    <row r="25" spans="1:16" s="20" customFormat="1" ht="23.25" customHeight="1">
      <c r="A25" s="467"/>
      <c r="B25" s="468"/>
      <c r="C25" s="148" t="s">
        <v>138</v>
      </c>
      <c r="D25" s="267">
        <f>SUM(E25:P25)</f>
        <v>1148</v>
      </c>
      <c r="E25" s="267">
        <v>103</v>
      </c>
      <c r="F25" s="267">
        <v>95</v>
      </c>
      <c r="G25" s="267">
        <v>95</v>
      </c>
      <c r="H25" s="267">
        <v>91</v>
      </c>
      <c r="I25" s="267">
        <v>101</v>
      </c>
      <c r="J25" s="267">
        <v>82</v>
      </c>
      <c r="K25" s="267">
        <v>92</v>
      </c>
      <c r="L25" s="267">
        <v>95</v>
      </c>
      <c r="M25" s="267">
        <v>94</v>
      </c>
      <c r="N25" s="267">
        <v>100</v>
      </c>
      <c r="O25" s="267">
        <v>99</v>
      </c>
      <c r="P25" s="267">
        <v>101</v>
      </c>
    </row>
    <row r="26" spans="1:16" s="20" customFormat="1" ht="23.25" customHeight="1">
      <c r="A26" s="556"/>
      <c r="B26" s="739"/>
      <c r="C26" s="145" t="s">
        <v>139</v>
      </c>
      <c r="D26" s="269">
        <f>SUM(E26:P26)</f>
        <v>1040</v>
      </c>
      <c r="E26" s="267">
        <v>113</v>
      </c>
      <c r="F26" s="267">
        <v>98</v>
      </c>
      <c r="G26" s="267">
        <v>95</v>
      </c>
      <c r="H26" s="267">
        <v>79</v>
      </c>
      <c r="I26" s="267">
        <v>79</v>
      </c>
      <c r="J26" s="267">
        <v>76</v>
      </c>
      <c r="K26" s="267">
        <v>72</v>
      </c>
      <c r="L26" s="267">
        <v>89</v>
      </c>
      <c r="M26" s="267">
        <v>89</v>
      </c>
      <c r="N26" s="267">
        <v>94</v>
      </c>
      <c r="O26" s="267">
        <v>71</v>
      </c>
      <c r="P26" s="267">
        <v>85</v>
      </c>
    </row>
    <row r="27" spans="1:16" s="58" customFormat="1" ht="23.25" customHeight="1">
      <c r="A27" s="747" t="s">
        <v>364</v>
      </c>
      <c r="B27" s="748"/>
      <c r="C27" s="179" t="s">
        <v>14</v>
      </c>
      <c r="D27" s="329">
        <f>SUM(D28:D29)</f>
        <v>2177</v>
      </c>
      <c r="E27" s="266">
        <f aca="true" t="shared" si="1" ref="E27:P27">SUM(E28:E29)</f>
        <v>212</v>
      </c>
      <c r="F27" s="266">
        <f t="shared" si="1"/>
        <v>157</v>
      </c>
      <c r="G27" s="266">
        <f t="shared" si="1"/>
        <v>193</v>
      </c>
      <c r="H27" s="266">
        <f t="shared" si="1"/>
        <v>176</v>
      </c>
      <c r="I27" s="266">
        <f t="shared" si="1"/>
        <v>176</v>
      </c>
      <c r="J27" s="266">
        <f t="shared" si="1"/>
        <v>168</v>
      </c>
      <c r="K27" s="266">
        <f t="shared" si="1"/>
        <v>145</v>
      </c>
      <c r="L27" s="266">
        <f t="shared" si="1"/>
        <v>217</v>
      </c>
      <c r="M27" s="266">
        <f t="shared" si="1"/>
        <v>160</v>
      </c>
      <c r="N27" s="266">
        <f t="shared" si="1"/>
        <v>166</v>
      </c>
      <c r="O27" s="266">
        <f t="shared" si="1"/>
        <v>195</v>
      </c>
      <c r="P27" s="266">
        <f t="shared" si="1"/>
        <v>212</v>
      </c>
    </row>
    <row r="28" spans="1:16" s="58" customFormat="1" ht="23.25" customHeight="1">
      <c r="A28" s="467"/>
      <c r="B28" s="468"/>
      <c r="C28" s="148" t="s">
        <v>30</v>
      </c>
      <c r="D28" s="269">
        <f>SUM(E28:P28)</f>
        <v>1141</v>
      </c>
      <c r="E28" s="267">
        <v>105</v>
      </c>
      <c r="F28" s="267">
        <v>98</v>
      </c>
      <c r="G28" s="267">
        <v>101</v>
      </c>
      <c r="H28" s="267">
        <v>90</v>
      </c>
      <c r="I28" s="267">
        <v>89</v>
      </c>
      <c r="J28" s="267">
        <v>89</v>
      </c>
      <c r="K28" s="267">
        <v>77</v>
      </c>
      <c r="L28" s="267">
        <v>106</v>
      </c>
      <c r="M28" s="267">
        <v>90</v>
      </c>
      <c r="N28" s="267">
        <v>89</v>
      </c>
      <c r="O28" s="267">
        <v>94</v>
      </c>
      <c r="P28" s="267">
        <v>113</v>
      </c>
    </row>
    <row r="29" spans="1:16" s="58" customFormat="1" ht="23.25" customHeight="1">
      <c r="A29" s="556"/>
      <c r="B29" s="739"/>
      <c r="C29" s="144" t="s">
        <v>31</v>
      </c>
      <c r="D29" s="330">
        <f>SUM(E29:P29)</f>
        <v>1036</v>
      </c>
      <c r="E29" s="268">
        <v>107</v>
      </c>
      <c r="F29" s="268">
        <v>59</v>
      </c>
      <c r="G29" s="268">
        <v>92</v>
      </c>
      <c r="H29" s="268">
        <v>86</v>
      </c>
      <c r="I29" s="268">
        <v>87</v>
      </c>
      <c r="J29" s="268">
        <v>79</v>
      </c>
      <c r="K29" s="268">
        <v>68</v>
      </c>
      <c r="L29" s="268">
        <v>111</v>
      </c>
      <c r="M29" s="268">
        <v>70</v>
      </c>
      <c r="N29" s="268">
        <v>77</v>
      </c>
      <c r="O29" s="268">
        <v>101</v>
      </c>
      <c r="P29" s="268">
        <v>99</v>
      </c>
    </row>
    <row r="30" spans="1:16" s="58" customFormat="1" ht="23.25" customHeight="1">
      <c r="A30" s="740" t="s">
        <v>389</v>
      </c>
      <c r="B30" s="741"/>
      <c r="C30" s="320" t="s">
        <v>14</v>
      </c>
      <c r="D30" s="396">
        <f>SUM(D31:D32)</f>
        <v>2244</v>
      </c>
      <c r="E30" s="397">
        <f aca="true" t="shared" si="2" ref="E30:P30">SUM(E31:E32)</f>
        <v>197</v>
      </c>
      <c r="F30" s="397">
        <f t="shared" si="2"/>
        <v>168</v>
      </c>
      <c r="G30" s="397">
        <f t="shared" si="2"/>
        <v>201</v>
      </c>
      <c r="H30" s="267">
        <f t="shared" si="2"/>
        <v>195</v>
      </c>
      <c r="I30" s="267">
        <f t="shared" si="2"/>
        <v>166</v>
      </c>
      <c r="J30" s="267">
        <f t="shared" si="2"/>
        <v>154</v>
      </c>
      <c r="K30" s="267">
        <f t="shared" si="2"/>
        <v>204</v>
      </c>
      <c r="L30" s="267">
        <f t="shared" si="2"/>
        <v>187</v>
      </c>
      <c r="M30" s="397">
        <f t="shared" si="2"/>
        <v>150</v>
      </c>
      <c r="N30" s="397">
        <f t="shared" si="2"/>
        <v>211</v>
      </c>
      <c r="O30" s="397">
        <f t="shared" si="2"/>
        <v>186</v>
      </c>
      <c r="P30" s="397">
        <f t="shared" si="2"/>
        <v>225</v>
      </c>
    </row>
    <row r="31" spans="1:16" s="58" customFormat="1" ht="23.25" customHeight="1">
      <c r="A31" s="740"/>
      <c r="B31" s="741"/>
      <c r="C31" s="270" t="s">
        <v>30</v>
      </c>
      <c r="D31" s="396">
        <f>SUM(E31:P31)</f>
        <v>1230</v>
      </c>
      <c r="E31" s="397">
        <v>115</v>
      </c>
      <c r="F31" s="397">
        <v>87</v>
      </c>
      <c r="G31" s="397">
        <v>104</v>
      </c>
      <c r="H31" s="267">
        <v>99</v>
      </c>
      <c r="I31" s="267">
        <v>91</v>
      </c>
      <c r="J31" s="267">
        <v>85</v>
      </c>
      <c r="K31" s="267">
        <v>107</v>
      </c>
      <c r="L31" s="267">
        <v>111</v>
      </c>
      <c r="M31" s="397">
        <v>92</v>
      </c>
      <c r="N31" s="397">
        <v>117</v>
      </c>
      <c r="O31" s="397">
        <v>101</v>
      </c>
      <c r="P31" s="397">
        <v>121</v>
      </c>
    </row>
    <row r="32" spans="1:16" s="58" customFormat="1" ht="23.25" customHeight="1" thickBot="1">
      <c r="A32" s="742"/>
      <c r="B32" s="743"/>
      <c r="C32" s="271" t="s">
        <v>31</v>
      </c>
      <c r="D32" s="398">
        <f>SUM(E32:P32)</f>
        <v>1014</v>
      </c>
      <c r="E32" s="399">
        <v>82</v>
      </c>
      <c r="F32" s="399">
        <v>81</v>
      </c>
      <c r="G32" s="399">
        <v>97</v>
      </c>
      <c r="H32" s="400">
        <v>96</v>
      </c>
      <c r="I32" s="400">
        <v>75</v>
      </c>
      <c r="J32" s="400">
        <v>69</v>
      </c>
      <c r="K32" s="400">
        <v>97</v>
      </c>
      <c r="L32" s="400">
        <v>76</v>
      </c>
      <c r="M32" s="399">
        <v>58</v>
      </c>
      <c r="N32" s="399">
        <v>94</v>
      </c>
      <c r="O32" s="399">
        <v>85</v>
      </c>
      <c r="P32" s="399">
        <v>104</v>
      </c>
    </row>
    <row r="33" spans="1:12" s="58" customFormat="1" ht="18" customHeight="1" thickTop="1">
      <c r="A33" s="62" t="s">
        <v>461</v>
      </c>
      <c r="H33" s="20"/>
      <c r="I33" s="20"/>
      <c r="J33" s="20"/>
      <c r="K33" s="20"/>
      <c r="L33" s="20"/>
    </row>
    <row r="34" ht="12">
      <c r="A34" s="36"/>
    </row>
  </sheetData>
  <sheetProtection/>
  <mergeCells count="63">
    <mergeCell ref="C16:D16"/>
    <mergeCell ref="C17:D17"/>
    <mergeCell ref="C18:D18"/>
    <mergeCell ref="C10:D10"/>
    <mergeCell ref="C11:D11"/>
    <mergeCell ref="C12:D12"/>
    <mergeCell ref="C13:D13"/>
    <mergeCell ref="C14:D14"/>
    <mergeCell ref="C15:D15"/>
    <mergeCell ref="H12:I12"/>
    <mergeCell ref="H13:I13"/>
    <mergeCell ref="H14:I14"/>
    <mergeCell ref="H15:I15"/>
    <mergeCell ref="H16:I16"/>
    <mergeCell ref="H17:I17"/>
    <mergeCell ref="H8:I8"/>
    <mergeCell ref="H9:I9"/>
    <mergeCell ref="C4:G4"/>
    <mergeCell ref="C5:E5"/>
    <mergeCell ref="H10:I10"/>
    <mergeCell ref="H11:I11"/>
    <mergeCell ref="C6:D6"/>
    <mergeCell ref="C7:D7"/>
    <mergeCell ref="C8:D8"/>
    <mergeCell ref="C9:D9"/>
    <mergeCell ref="A4:B5"/>
    <mergeCell ref="A7:B7"/>
    <mergeCell ref="A12:B12"/>
    <mergeCell ref="A13:B13"/>
    <mergeCell ref="A14:B14"/>
    <mergeCell ref="H4:L4"/>
    <mergeCell ref="H5:J5"/>
    <mergeCell ref="A9:B9"/>
    <mergeCell ref="H6:I6"/>
    <mergeCell ref="H7:I7"/>
    <mergeCell ref="A15:B15"/>
    <mergeCell ref="A6:B6"/>
    <mergeCell ref="A16:B16"/>
    <mergeCell ref="A8:B8"/>
    <mergeCell ref="A11:B11"/>
    <mergeCell ref="M8:N8"/>
    <mergeCell ref="M9:N9"/>
    <mergeCell ref="M10:N10"/>
    <mergeCell ref="M16:N16"/>
    <mergeCell ref="A10:B10"/>
    <mergeCell ref="M4:Q4"/>
    <mergeCell ref="M5:O5"/>
    <mergeCell ref="M6:N6"/>
    <mergeCell ref="M7:N7"/>
    <mergeCell ref="M14:N14"/>
    <mergeCell ref="M15:N15"/>
    <mergeCell ref="M11:N11"/>
    <mergeCell ref="M12:N12"/>
    <mergeCell ref="M13:N13"/>
    <mergeCell ref="A30:B32"/>
    <mergeCell ref="M17:N17"/>
    <mergeCell ref="M18:N18"/>
    <mergeCell ref="A23:C23"/>
    <mergeCell ref="A24:B26"/>
    <mergeCell ref="A27:B29"/>
    <mergeCell ref="A18:B18"/>
    <mergeCell ref="A17:B17"/>
    <mergeCell ref="H18:I18"/>
  </mergeCells>
  <printOptions horizontalCentered="1"/>
  <pageMargins left="0.5511811023622047" right="0.5511811023622047" top="0.5905511811023623" bottom="0.5118110236220472" header="0.393700787401574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3"/>
  <sheetViews>
    <sheetView showZeros="0" zoomScale="85" zoomScaleNormal="85" workbookViewId="0" topLeftCell="A1">
      <selection activeCell="C21" sqref="C21:D21"/>
    </sheetView>
  </sheetViews>
  <sheetFormatPr defaultColWidth="9.00390625" defaultRowHeight="13.5"/>
  <cols>
    <col min="1" max="1" width="1.625" style="15" customWidth="1"/>
    <col min="2" max="9" width="5.625" style="15" customWidth="1"/>
    <col min="10" max="10" width="1.25" style="15" customWidth="1"/>
    <col min="11" max="11" width="1.37890625" style="15" customWidth="1"/>
    <col min="12" max="19" width="5.625" style="15" customWidth="1"/>
    <col min="20" max="16384" width="9.00390625" style="15" customWidth="1"/>
  </cols>
  <sheetData>
    <row r="1" spans="1:18" ht="37.5" customHeight="1">
      <c r="A1" s="50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 s="18" customFormat="1" ht="27" customHeight="1" thickBot="1">
      <c r="A2" s="24" t="s">
        <v>462</v>
      </c>
      <c r="R2" s="272"/>
      <c r="S2" s="272"/>
      <c r="U2" s="744"/>
      <c r="V2" s="744"/>
    </row>
    <row r="3" spans="1:22" s="19" customFormat="1" ht="30" customHeight="1" thickTop="1">
      <c r="A3" s="458" t="s">
        <v>23</v>
      </c>
      <c r="B3" s="458"/>
      <c r="C3" s="459"/>
      <c r="D3" s="781" t="s">
        <v>14</v>
      </c>
      <c r="E3" s="782"/>
      <c r="F3" s="766" t="s">
        <v>30</v>
      </c>
      <c r="G3" s="767"/>
      <c r="H3" s="766" t="s">
        <v>31</v>
      </c>
      <c r="I3" s="792"/>
      <c r="J3" s="273"/>
      <c r="K3" s="766" t="s">
        <v>23</v>
      </c>
      <c r="L3" s="792"/>
      <c r="M3" s="767"/>
      <c r="N3" s="781" t="s">
        <v>14</v>
      </c>
      <c r="O3" s="782"/>
      <c r="P3" s="766" t="s">
        <v>30</v>
      </c>
      <c r="Q3" s="767"/>
      <c r="R3" s="766" t="s">
        <v>31</v>
      </c>
      <c r="S3" s="767"/>
      <c r="U3" s="744"/>
      <c r="V3" s="744"/>
    </row>
    <row r="4" spans="1:22" s="56" customFormat="1" ht="30" customHeight="1">
      <c r="A4" s="527" t="s">
        <v>315</v>
      </c>
      <c r="B4" s="527"/>
      <c r="C4" s="527"/>
      <c r="D4" s="775">
        <f>SUM(F4:I4)</f>
        <v>1</v>
      </c>
      <c r="E4" s="776"/>
      <c r="F4" s="776">
        <v>1</v>
      </c>
      <c r="G4" s="776"/>
      <c r="H4" s="789" t="s">
        <v>346</v>
      </c>
      <c r="I4" s="789"/>
      <c r="J4" s="274"/>
      <c r="K4" s="794" t="s">
        <v>358</v>
      </c>
      <c r="L4" s="795"/>
      <c r="M4" s="796"/>
      <c r="N4" s="775">
        <f>SUM(P4:S4)</f>
        <v>40</v>
      </c>
      <c r="O4" s="776"/>
      <c r="P4" s="776">
        <v>29</v>
      </c>
      <c r="Q4" s="776"/>
      <c r="R4" s="776">
        <v>11</v>
      </c>
      <c r="S4" s="776"/>
      <c r="U4" s="744"/>
      <c r="V4" s="744"/>
    </row>
    <row r="5" spans="1:22" s="19" customFormat="1" ht="30" customHeight="1">
      <c r="A5" s="793" t="s">
        <v>316</v>
      </c>
      <c r="B5" s="793"/>
      <c r="C5" s="793"/>
      <c r="D5" s="770">
        <f aca="true" t="shared" si="0" ref="D5:D13">SUM(F5:I5)</f>
        <v>1</v>
      </c>
      <c r="E5" s="771"/>
      <c r="F5" s="790">
        <v>1</v>
      </c>
      <c r="G5" s="790"/>
      <c r="H5" s="790" t="s">
        <v>346</v>
      </c>
      <c r="I5" s="790"/>
      <c r="J5" s="260"/>
      <c r="K5" s="783" t="s">
        <v>171</v>
      </c>
      <c r="L5" s="784"/>
      <c r="M5" s="785"/>
      <c r="N5" s="770">
        <f aca="true" t="shared" si="1" ref="N5:N13">SUM(P5:S5)</f>
        <v>48</v>
      </c>
      <c r="O5" s="771"/>
      <c r="P5" s="705">
        <v>33</v>
      </c>
      <c r="Q5" s="705"/>
      <c r="R5" s="705">
        <v>15</v>
      </c>
      <c r="S5" s="705"/>
      <c r="U5" s="744"/>
      <c r="V5" s="744"/>
    </row>
    <row r="6" spans="1:22" s="19" customFormat="1" ht="30" customHeight="1">
      <c r="A6" s="793" t="s">
        <v>317</v>
      </c>
      <c r="B6" s="793"/>
      <c r="C6" s="793"/>
      <c r="D6" s="786">
        <f>SUM(F6:I6)</f>
        <v>1</v>
      </c>
      <c r="E6" s="787"/>
      <c r="F6" s="790" t="s">
        <v>346</v>
      </c>
      <c r="G6" s="790"/>
      <c r="H6" s="790">
        <v>1</v>
      </c>
      <c r="I6" s="790"/>
      <c r="J6" s="260"/>
      <c r="K6" s="783" t="s">
        <v>268</v>
      </c>
      <c r="L6" s="784"/>
      <c r="M6" s="785"/>
      <c r="N6" s="770">
        <f t="shared" si="1"/>
        <v>57</v>
      </c>
      <c r="O6" s="771"/>
      <c r="P6" s="705">
        <v>39</v>
      </c>
      <c r="Q6" s="705"/>
      <c r="R6" s="705">
        <v>18</v>
      </c>
      <c r="S6" s="705"/>
      <c r="U6" s="744"/>
      <c r="V6" s="744"/>
    </row>
    <row r="7" spans="1:22" s="19" customFormat="1" ht="30" customHeight="1">
      <c r="A7" s="527" t="s">
        <v>318</v>
      </c>
      <c r="B7" s="527"/>
      <c r="C7" s="527"/>
      <c r="D7" s="788">
        <f>SUM(F7:I7)</f>
        <v>3</v>
      </c>
      <c r="E7" s="789"/>
      <c r="F7" s="791">
        <v>2</v>
      </c>
      <c r="G7" s="791"/>
      <c r="H7" s="791">
        <v>1</v>
      </c>
      <c r="I7" s="791"/>
      <c r="J7" s="275"/>
      <c r="K7" s="794" t="s">
        <v>172</v>
      </c>
      <c r="L7" s="795"/>
      <c r="M7" s="796"/>
      <c r="N7" s="775">
        <f t="shared" si="1"/>
        <v>116</v>
      </c>
      <c r="O7" s="776"/>
      <c r="P7" s="765">
        <v>88</v>
      </c>
      <c r="Q7" s="765"/>
      <c r="R7" s="765">
        <v>28</v>
      </c>
      <c r="S7" s="765"/>
      <c r="U7" s="744"/>
      <c r="V7" s="744"/>
    </row>
    <row r="8" spans="1:19" s="56" customFormat="1" ht="30" customHeight="1">
      <c r="A8" s="793" t="s">
        <v>319</v>
      </c>
      <c r="B8" s="793"/>
      <c r="C8" s="793"/>
      <c r="D8" s="770">
        <f t="shared" si="0"/>
        <v>3</v>
      </c>
      <c r="E8" s="771"/>
      <c r="F8" s="705">
        <v>1</v>
      </c>
      <c r="G8" s="705"/>
      <c r="H8" s="790">
        <v>2</v>
      </c>
      <c r="I8" s="790"/>
      <c r="J8" s="261"/>
      <c r="K8" s="783" t="s">
        <v>59</v>
      </c>
      <c r="L8" s="784"/>
      <c r="M8" s="785"/>
      <c r="N8" s="770">
        <f t="shared" si="1"/>
        <v>225</v>
      </c>
      <c r="O8" s="771"/>
      <c r="P8" s="705">
        <v>143</v>
      </c>
      <c r="Q8" s="705"/>
      <c r="R8" s="705">
        <v>82</v>
      </c>
      <c r="S8" s="705"/>
    </row>
    <row r="9" spans="1:19" s="19" customFormat="1" ht="30" customHeight="1">
      <c r="A9" s="793" t="s">
        <v>320</v>
      </c>
      <c r="B9" s="793"/>
      <c r="C9" s="793"/>
      <c r="D9" s="803">
        <f>SUM(F9:I9)</f>
        <v>1</v>
      </c>
      <c r="E9" s="804"/>
      <c r="F9" s="790">
        <v>1</v>
      </c>
      <c r="G9" s="790"/>
      <c r="H9" s="790" t="s">
        <v>346</v>
      </c>
      <c r="I9" s="790"/>
      <c r="J9" s="260"/>
      <c r="K9" s="783" t="s">
        <v>60</v>
      </c>
      <c r="L9" s="784"/>
      <c r="M9" s="785"/>
      <c r="N9" s="770">
        <f t="shared" si="1"/>
        <v>296</v>
      </c>
      <c r="O9" s="771"/>
      <c r="P9" s="705">
        <v>184</v>
      </c>
      <c r="Q9" s="705"/>
      <c r="R9" s="705">
        <v>112</v>
      </c>
      <c r="S9" s="705"/>
    </row>
    <row r="10" spans="1:19" s="19" customFormat="1" ht="30" customHeight="1">
      <c r="A10" s="797" t="s">
        <v>321</v>
      </c>
      <c r="B10" s="797"/>
      <c r="C10" s="797"/>
      <c r="D10" s="786">
        <f t="shared" si="0"/>
        <v>5</v>
      </c>
      <c r="E10" s="787"/>
      <c r="F10" s="774">
        <v>4</v>
      </c>
      <c r="G10" s="774"/>
      <c r="H10" s="774">
        <v>1</v>
      </c>
      <c r="I10" s="774"/>
      <c r="J10" s="276"/>
      <c r="K10" s="800" t="s">
        <v>61</v>
      </c>
      <c r="L10" s="801"/>
      <c r="M10" s="802"/>
      <c r="N10" s="770">
        <f t="shared" si="1"/>
        <v>356</v>
      </c>
      <c r="O10" s="771"/>
      <c r="P10" s="774">
        <v>220</v>
      </c>
      <c r="Q10" s="774"/>
      <c r="R10" s="774">
        <v>136</v>
      </c>
      <c r="S10" s="774"/>
    </row>
    <row r="11" spans="1:19" s="19" customFormat="1" ht="30" customHeight="1">
      <c r="A11" s="793" t="s">
        <v>322</v>
      </c>
      <c r="B11" s="793"/>
      <c r="C11" s="793"/>
      <c r="D11" s="775">
        <f t="shared" si="0"/>
        <v>9</v>
      </c>
      <c r="E11" s="776"/>
      <c r="F11" s="765">
        <v>5</v>
      </c>
      <c r="G11" s="765"/>
      <c r="H11" s="765">
        <v>4</v>
      </c>
      <c r="I11" s="765"/>
      <c r="J11" s="277"/>
      <c r="K11" s="794" t="s">
        <v>325</v>
      </c>
      <c r="L11" s="795"/>
      <c r="M11" s="796"/>
      <c r="N11" s="775">
        <f t="shared" si="1"/>
        <v>456</v>
      </c>
      <c r="O11" s="776"/>
      <c r="P11" s="765">
        <v>234</v>
      </c>
      <c r="Q11" s="765"/>
      <c r="R11" s="765">
        <v>222</v>
      </c>
      <c r="S11" s="765"/>
    </row>
    <row r="12" spans="1:19" s="56" customFormat="1" ht="30" customHeight="1">
      <c r="A12" s="793" t="s">
        <v>323</v>
      </c>
      <c r="B12" s="793"/>
      <c r="C12" s="793"/>
      <c r="D12" s="770">
        <f t="shared" si="0"/>
        <v>16</v>
      </c>
      <c r="E12" s="771"/>
      <c r="F12" s="705">
        <v>8</v>
      </c>
      <c r="G12" s="705"/>
      <c r="H12" s="705">
        <v>8</v>
      </c>
      <c r="I12" s="705"/>
      <c r="J12" s="261"/>
      <c r="K12" s="783" t="s">
        <v>326</v>
      </c>
      <c r="L12" s="784"/>
      <c r="M12" s="785"/>
      <c r="N12" s="770">
        <f t="shared" si="1"/>
        <v>585</v>
      </c>
      <c r="O12" s="771"/>
      <c r="P12" s="774">
        <v>219</v>
      </c>
      <c r="Q12" s="774"/>
      <c r="R12" s="774">
        <v>366</v>
      </c>
      <c r="S12" s="774"/>
    </row>
    <row r="13" spans="1:19" s="19" customFormat="1" ht="30" customHeight="1" thickBot="1">
      <c r="A13" s="798" t="s">
        <v>324</v>
      </c>
      <c r="B13" s="798"/>
      <c r="C13" s="799"/>
      <c r="D13" s="768">
        <f t="shared" si="0"/>
        <v>25</v>
      </c>
      <c r="E13" s="769"/>
      <c r="F13" s="753">
        <v>18</v>
      </c>
      <c r="G13" s="753"/>
      <c r="H13" s="753">
        <v>7</v>
      </c>
      <c r="I13" s="753"/>
      <c r="J13" s="263"/>
      <c r="K13" s="777" t="s">
        <v>16</v>
      </c>
      <c r="L13" s="778"/>
      <c r="M13" s="779"/>
      <c r="N13" s="772">
        <f t="shared" si="1"/>
        <v>2244</v>
      </c>
      <c r="O13" s="773"/>
      <c r="P13" s="780">
        <f>SUM(P4:Q12)+SUM(F4:G13)</f>
        <v>1230</v>
      </c>
      <c r="Q13" s="780"/>
      <c r="R13" s="780">
        <f>SUM(R4:S12)+SUM(H4:I13)</f>
        <v>1014</v>
      </c>
      <c r="S13" s="780"/>
    </row>
    <row r="14" spans="1:19" s="19" customFormat="1" ht="18" customHeight="1" thickTop="1">
      <c r="A14" s="62" t="s">
        <v>461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19" customFormat="1" ht="18" customHeight="1">
      <c r="A15" s="24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</sheetData>
  <sheetProtection/>
  <mergeCells count="94">
    <mergeCell ref="A13:C13"/>
    <mergeCell ref="K9:M9"/>
    <mergeCell ref="K10:M10"/>
    <mergeCell ref="H8:I8"/>
    <mergeCell ref="H9:I9"/>
    <mergeCell ref="H10:I10"/>
    <mergeCell ref="K12:M12"/>
    <mergeCell ref="A12:C12"/>
    <mergeCell ref="D8:E8"/>
    <mergeCell ref="D9:E9"/>
    <mergeCell ref="K11:M11"/>
    <mergeCell ref="A8:C8"/>
    <mergeCell ref="A9:C9"/>
    <mergeCell ref="A10:C10"/>
    <mergeCell ref="A7:C7"/>
    <mergeCell ref="D6:E6"/>
    <mergeCell ref="A6:C6"/>
    <mergeCell ref="F11:G11"/>
    <mergeCell ref="H11:I11"/>
    <mergeCell ref="K7:M7"/>
    <mergeCell ref="F3:G3"/>
    <mergeCell ref="F9:G9"/>
    <mergeCell ref="F10:G10"/>
    <mergeCell ref="K8:M8"/>
    <mergeCell ref="F6:G6"/>
    <mergeCell ref="K4:M4"/>
    <mergeCell ref="H6:I6"/>
    <mergeCell ref="K5:M5"/>
    <mergeCell ref="F4:G4"/>
    <mergeCell ref="F5:G5"/>
    <mergeCell ref="D3:E3"/>
    <mergeCell ref="K3:M3"/>
    <mergeCell ref="P5:Q5"/>
    <mergeCell ref="A3:C3"/>
    <mergeCell ref="A11:C11"/>
    <mergeCell ref="D4:E4"/>
    <mergeCell ref="D5:E5"/>
    <mergeCell ref="A4:C4"/>
    <mergeCell ref="A5:C5"/>
    <mergeCell ref="D11:E11"/>
    <mergeCell ref="H4:I4"/>
    <mergeCell ref="H5:I5"/>
    <mergeCell ref="F7:G7"/>
    <mergeCell ref="H7:I7"/>
    <mergeCell ref="H3:I3"/>
    <mergeCell ref="P6:Q6"/>
    <mergeCell ref="N4:O4"/>
    <mergeCell ref="N5:O5"/>
    <mergeCell ref="P3:Q3"/>
    <mergeCell ref="P4:Q4"/>
    <mergeCell ref="N6:O6"/>
    <mergeCell ref="N3:O3"/>
    <mergeCell ref="K6:M6"/>
    <mergeCell ref="D10:E10"/>
    <mergeCell ref="F8:G8"/>
    <mergeCell ref="D7:E7"/>
    <mergeCell ref="N8:O8"/>
    <mergeCell ref="N9:O9"/>
    <mergeCell ref="N10:O10"/>
    <mergeCell ref="N7:O7"/>
    <mergeCell ref="P8:Q8"/>
    <mergeCell ref="R4:S4"/>
    <mergeCell ref="R5:S5"/>
    <mergeCell ref="R6:S6"/>
    <mergeCell ref="R7:S7"/>
    <mergeCell ref="P9:Q9"/>
    <mergeCell ref="R9:S9"/>
    <mergeCell ref="R8:S8"/>
    <mergeCell ref="P7:Q7"/>
    <mergeCell ref="P10:Q10"/>
    <mergeCell ref="N11:O11"/>
    <mergeCell ref="P11:Q11"/>
    <mergeCell ref="K13:M13"/>
    <mergeCell ref="R12:S12"/>
    <mergeCell ref="R11:S11"/>
    <mergeCell ref="R13:S13"/>
    <mergeCell ref="P12:Q12"/>
    <mergeCell ref="P13:Q13"/>
    <mergeCell ref="R10:S10"/>
    <mergeCell ref="D13:E13"/>
    <mergeCell ref="F12:G12"/>
    <mergeCell ref="F13:G13"/>
    <mergeCell ref="D12:E12"/>
    <mergeCell ref="N12:O12"/>
    <mergeCell ref="N13:O13"/>
    <mergeCell ref="H12:I12"/>
    <mergeCell ref="H13:I13"/>
    <mergeCell ref="R3:S3"/>
    <mergeCell ref="U7:V7"/>
    <mergeCell ref="U2:V2"/>
    <mergeCell ref="U3:V3"/>
    <mergeCell ref="U4:V4"/>
    <mergeCell ref="U5:V5"/>
    <mergeCell ref="U6:V6"/>
  </mergeCells>
  <printOptions horizontalCentered="1"/>
  <pageMargins left="0.5511811023622047" right="0.5511811023622047" top="0.4724409448818898" bottom="0.5118110236220472" header="0.3937007874015748" footer="0.4724409448818898"/>
  <pageSetup horizontalDpi="600" verticalDpi="600" orientation="portrait" paperSize="9" scale="99" r:id="rId2"/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5"/>
  <sheetViews>
    <sheetView zoomScale="85" zoomScaleNormal="85" workbookViewId="0" topLeftCell="A1">
      <selection activeCell="C21" sqref="C21:D21"/>
    </sheetView>
  </sheetViews>
  <sheetFormatPr defaultColWidth="9.00390625" defaultRowHeight="13.5"/>
  <cols>
    <col min="1" max="1" width="11.25390625" style="15" customWidth="1"/>
    <col min="2" max="2" width="1.12109375" style="15" customWidth="1"/>
    <col min="3" max="4" width="5.625" style="15" customWidth="1"/>
    <col min="5" max="5" width="9.75390625" style="15" customWidth="1"/>
    <col min="6" max="6" width="1.12109375" style="15" customWidth="1"/>
    <col min="7" max="7" width="12.875" style="15" customWidth="1"/>
    <col min="8" max="8" width="12.375" style="15" customWidth="1"/>
    <col min="9" max="9" width="1.12109375" style="15" customWidth="1"/>
    <col min="10" max="11" width="9.75390625" style="38" customWidth="1"/>
    <col min="12" max="12" width="9.75390625" style="37" customWidth="1"/>
    <col min="13" max="16384" width="9.00390625" style="15" customWidth="1"/>
  </cols>
  <sheetData>
    <row r="2" spans="1:12" s="18" customFormat="1" ht="27" customHeight="1" thickBot="1">
      <c r="A2" s="24" t="s">
        <v>410</v>
      </c>
      <c r="B2" s="24"/>
      <c r="J2" s="43"/>
      <c r="K2" s="43"/>
      <c r="L2" s="37"/>
    </row>
    <row r="3" spans="1:12" ht="25.5" customHeight="1" thickTop="1">
      <c r="A3" s="458" t="s">
        <v>113</v>
      </c>
      <c r="B3" s="458"/>
      <c r="C3" s="458"/>
      <c r="D3" s="458"/>
      <c r="E3" s="458"/>
      <c r="F3" s="458"/>
      <c r="G3" s="458"/>
      <c r="H3" s="458"/>
      <c r="I3" s="459"/>
      <c r="J3" s="190" t="s">
        <v>360</v>
      </c>
      <c r="K3" s="190" t="s">
        <v>387</v>
      </c>
      <c r="L3" s="185" t="s">
        <v>459</v>
      </c>
    </row>
    <row r="4" spans="1:12" ht="21.75" customHeight="1">
      <c r="A4" s="525" t="s">
        <v>148</v>
      </c>
      <c r="B4" s="154"/>
      <c r="C4" s="808" t="s">
        <v>149</v>
      </c>
      <c r="D4" s="525"/>
      <c r="E4" s="525"/>
      <c r="F4" s="162"/>
      <c r="G4" s="808" t="s">
        <v>150</v>
      </c>
      <c r="H4" s="525"/>
      <c r="I4" s="162"/>
      <c r="J4" s="305">
        <v>7</v>
      </c>
      <c r="K4" s="305">
        <v>7</v>
      </c>
      <c r="L4" s="425">
        <v>7</v>
      </c>
    </row>
    <row r="5" spans="1:12" ht="21.75" customHeight="1">
      <c r="A5" s="693"/>
      <c r="B5" s="153"/>
      <c r="C5" s="805"/>
      <c r="D5" s="693"/>
      <c r="E5" s="693"/>
      <c r="F5" s="163"/>
      <c r="G5" s="805" t="s">
        <v>151</v>
      </c>
      <c r="H5" s="693"/>
      <c r="I5" s="163"/>
      <c r="J5" s="305">
        <v>162</v>
      </c>
      <c r="K5" s="305">
        <v>162</v>
      </c>
      <c r="L5" s="425">
        <v>165</v>
      </c>
    </row>
    <row r="6" spans="1:12" ht="21.75" customHeight="1">
      <c r="A6" s="693"/>
      <c r="B6" s="153"/>
      <c r="C6" s="805"/>
      <c r="D6" s="693"/>
      <c r="E6" s="693"/>
      <c r="F6" s="163"/>
      <c r="G6" s="805" t="s">
        <v>152</v>
      </c>
      <c r="H6" s="693"/>
      <c r="I6" s="163"/>
      <c r="J6" s="305">
        <v>132</v>
      </c>
      <c r="K6" s="305">
        <v>131</v>
      </c>
      <c r="L6" s="425">
        <v>130</v>
      </c>
    </row>
    <row r="7" spans="1:14" ht="21.75" customHeight="1">
      <c r="A7" s="693"/>
      <c r="B7" s="153"/>
      <c r="C7" s="806"/>
      <c r="D7" s="807"/>
      <c r="E7" s="807"/>
      <c r="F7" s="163"/>
      <c r="G7" s="806" t="s">
        <v>153</v>
      </c>
      <c r="H7" s="807"/>
      <c r="I7" s="164"/>
      <c r="J7" s="306">
        <v>9</v>
      </c>
      <c r="K7" s="306">
        <v>10</v>
      </c>
      <c r="L7" s="426">
        <v>12</v>
      </c>
      <c r="N7" s="26"/>
    </row>
    <row r="8" spans="1:12" ht="21.75" customHeight="1">
      <c r="A8" s="693"/>
      <c r="B8" s="153"/>
      <c r="C8" s="808" t="s">
        <v>290</v>
      </c>
      <c r="D8" s="525"/>
      <c r="E8" s="525"/>
      <c r="F8" s="162"/>
      <c r="G8" s="808" t="s">
        <v>154</v>
      </c>
      <c r="H8" s="525"/>
      <c r="I8" s="162"/>
      <c r="J8" s="176">
        <v>98</v>
      </c>
      <c r="K8" s="176">
        <v>97</v>
      </c>
      <c r="L8" s="401">
        <v>99</v>
      </c>
    </row>
    <row r="9" spans="1:12" ht="21.75" customHeight="1">
      <c r="A9" s="693"/>
      <c r="B9" s="153"/>
      <c r="C9" s="806"/>
      <c r="D9" s="807"/>
      <c r="E9" s="807"/>
      <c r="F9" s="164"/>
      <c r="G9" s="806" t="s">
        <v>155</v>
      </c>
      <c r="H9" s="807"/>
      <c r="I9" s="164"/>
      <c r="J9" s="159">
        <v>41</v>
      </c>
      <c r="K9" s="159">
        <v>41</v>
      </c>
      <c r="L9" s="402">
        <v>43</v>
      </c>
    </row>
    <row r="10" spans="1:12" ht="21.75" customHeight="1">
      <c r="A10" s="693"/>
      <c r="B10" s="153"/>
      <c r="C10" s="808" t="s">
        <v>357</v>
      </c>
      <c r="D10" s="525"/>
      <c r="E10" s="525"/>
      <c r="F10" s="162"/>
      <c r="G10" s="811" t="s">
        <v>291</v>
      </c>
      <c r="H10" s="812"/>
      <c r="I10" s="164"/>
      <c r="J10" s="307">
        <v>220</v>
      </c>
      <c r="K10" s="307">
        <v>224</v>
      </c>
      <c r="L10" s="427">
        <v>227</v>
      </c>
    </row>
    <row r="11" spans="1:12" ht="21.75" customHeight="1">
      <c r="A11" s="807"/>
      <c r="B11" s="157"/>
      <c r="C11" s="806"/>
      <c r="D11" s="807"/>
      <c r="E11" s="807"/>
      <c r="F11" s="164"/>
      <c r="G11" s="809" t="s">
        <v>292</v>
      </c>
      <c r="H11" s="810"/>
      <c r="I11" s="140"/>
      <c r="J11" s="306">
        <v>97</v>
      </c>
      <c r="K11" s="306">
        <v>99</v>
      </c>
      <c r="L11" s="426">
        <v>101</v>
      </c>
    </row>
    <row r="12" spans="1:12" ht="21.75" customHeight="1">
      <c r="A12" s="747" t="s">
        <v>156</v>
      </c>
      <c r="B12" s="155"/>
      <c r="C12" s="808" t="s">
        <v>157</v>
      </c>
      <c r="D12" s="525"/>
      <c r="E12" s="525"/>
      <c r="F12" s="162"/>
      <c r="G12" s="808" t="s">
        <v>231</v>
      </c>
      <c r="H12" s="525"/>
      <c r="I12" s="162"/>
      <c r="J12" s="160">
        <v>6</v>
      </c>
      <c r="K12" s="331">
        <v>6</v>
      </c>
      <c r="L12" s="403">
        <v>5</v>
      </c>
    </row>
    <row r="13" spans="1:12" ht="21.75" customHeight="1">
      <c r="A13" s="467"/>
      <c r="B13" s="156"/>
      <c r="C13" s="805"/>
      <c r="D13" s="693"/>
      <c r="E13" s="693"/>
      <c r="F13" s="163"/>
      <c r="G13" s="805" t="s">
        <v>158</v>
      </c>
      <c r="H13" s="693"/>
      <c r="I13" s="163"/>
      <c r="J13" s="158">
        <v>13</v>
      </c>
      <c r="K13" s="307">
        <v>13</v>
      </c>
      <c r="L13" s="404">
        <v>18</v>
      </c>
    </row>
    <row r="14" spans="1:12" ht="21.75" customHeight="1">
      <c r="A14" s="467"/>
      <c r="B14" s="156"/>
      <c r="C14" s="805"/>
      <c r="D14" s="693"/>
      <c r="E14" s="693"/>
      <c r="F14" s="163"/>
      <c r="G14" s="805" t="s">
        <v>159</v>
      </c>
      <c r="H14" s="693"/>
      <c r="I14" s="163"/>
      <c r="J14" s="159">
        <v>1</v>
      </c>
      <c r="K14" s="159">
        <v>1</v>
      </c>
      <c r="L14" s="402">
        <v>1</v>
      </c>
    </row>
    <row r="15" spans="1:12" ht="21.75" customHeight="1">
      <c r="A15" s="467"/>
      <c r="B15" s="156"/>
      <c r="C15" s="808" t="s">
        <v>160</v>
      </c>
      <c r="D15" s="525"/>
      <c r="E15" s="525"/>
      <c r="F15" s="162"/>
      <c r="G15" s="808" t="s">
        <v>182</v>
      </c>
      <c r="H15" s="525"/>
      <c r="I15" s="162"/>
      <c r="J15" s="308" t="s">
        <v>346</v>
      </c>
      <c r="K15" s="308" t="s">
        <v>346</v>
      </c>
      <c r="L15" s="405" t="s">
        <v>483</v>
      </c>
    </row>
    <row r="16" spans="1:12" ht="21.75" customHeight="1">
      <c r="A16" s="467"/>
      <c r="B16" s="156"/>
      <c r="C16" s="805"/>
      <c r="D16" s="693"/>
      <c r="E16" s="693"/>
      <c r="F16" s="163"/>
      <c r="G16" s="805" t="s">
        <v>183</v>
      </c>
      <c r="H16" s="693"/>
      <c r="I16" s="163"/>
      <c r="J16" s="308">
        <v>1</v>
      </c>
      <c r="K16" s="308">
        <v>1</v>
      </c>
      <c r="L16" s="405">
        <v>1</v>
      </c>
    </row>
    <row r="17" spans="1:12" ht="21.75" customHeight="1">
      <c r="A17" s="467"/>
      <c r="B17" s="156"/>
      <c r="C17" s="805"/>
      <c r="D17" s="693"/>
      <c r="E17" s="693"/>
      <c r="F17" s="163"/>
      <c r="G17" s="805" t="s">
        <v>184</v>
      </c>
      <c r="H17" s="693"/>
      <c r="I17" s="163"/>
      <c r="J17" s="305">
        <v>0</v>
      </c>
      <c r="K17" s="305">
        <v>0</v>
      </c>
      <c r="L17" s="401">
        <v>0</v>
      </c>
    </row>
    <row r="18" spans="1:12" ht="21.75" customHeight="1">
      <c r="A18" s="467"/>
      <c r="B18" s="156"/>
      <c r="C18" s="805"/>
      <c r="D18" s="693"/>
      <c r="E18" s="693"/>
      <c r="F18" s="163"/>
      <c r="G18" s="805" t="s">
        <v>287</v>
      </c>
      <c r="H18" s="693"/>
      <c r="I18" s="163"/>
      <c r="J18" s="305">
        <v>67</v>
      </c>
      <c r="K18" s="305">
        <v>68</v>
      </c>
      <c r="L18" s="401">
        <v>59</v>
      </c>
    </row>
    <row r="19" spans="1:12" ht="21.75" customHeight="1">
      <c r="A19" s="467"/>
      <c r="B19" s="156"/>
      <c r="C19" s="805"/>
      <c r="D19" s="693"/>
      <c r="E19" s="693"/>
      <c r="F19" s="163"/>
      <c r="G19" s="805" t="s">
        <v>212</v>
      </c>
      <c r="H19" s="693"/>
      <c r="I19" s="163"/>
      <c r="J19" s="305">
        <v>13</v>
      </c>
      <c r="K19" s="305">
        <v>13</v>
      </c>
      <c r="L19" s="401">
        <v>13</v>
      </c>
    </row>
    <row r="20" spans="1:12" ht="21.75" customHeight="1">
      <c r="A20" s="467"/>
      <c r="B20" s="156"/>
      <c r="C20" s="805"/>
      <c r="D20" s="693"/>
      <c r="E20" s="693"/>
      <c r="F20" s="163"/>
      <c r="G20" s="805" t="s">
        <v>185</v>
      </c>
      <c r="H20" s="693"/>
      <c r="I20" s="163"/>
      <c r="J20" s="305">
        <v>22</v>
      </c>
      <c r="K20" s="305">
        <v>26</v>
      </c>
      <c r="L20" s="401">
        <v>27</v>
      </c>
    </row>
    <row r="21" spans="1:12" ht="21.75" customHeight="1">
      <c r="A21" s="467"/>
      <c r="B21" s="156"/>
      <c r="C21" s="805"/>
      <c r="D21" s="693"/>
      <c r="E21" s="693"/>
      <c r="F21" s="163"/>
      <c r="G21" s="805" t="s">
        <v>239</v>
      </c>
      <c r="H21" s="693"/>
      <c r="I21" s="163"/>
      <c r="J21" s="305">
        <v>1</v>
      </c>
      <c r="K21" s="305">
        <v>1</v>
      </c>
      <c r="L21" s="401">
        <v>1</v>
      </c>
    </row>
    <row r="22" spans="1:12" ht="21.75" customHeight="1">
      <c r="A22" s="467"/>
      <c r="B22" s="156"/>
      <c r="C22" s="806"/>
      <c r="D22" s="807"/>
      <c r="E22" s="807"/>
      <c r="F22" s="164"/>
      <c r="G22" s="806" t="s">
        <v>186</v>
      </c>
      <c r="H22" s="807"/>
      <c r="I22" s="164"/>
      <c r="J22" s="306">
        <v>12</v>
      </c>
      <c r="K22" s="306">
        <v>12</v>
      </c>
      <c r="L22" s="402">
        <v>12</v>
      </c>
    </row>
    <row r="23" spans="1:12" ht="21.75" customHeight="1">
      <c r="A23" s="467"/>
      <c r="B23" s="156"/>
      <c r="C23" s="820" t="s">
        <v>424</v>
      </c>
      <c r="D23" s="815" t="s">
        <v>218</v>
      </c>
      <c r="E23" s="816"/>
      <c r="F23" s="175"/>
      <c r="G23" s="808" t="s">
        <v>220</v>
      </c>
      <c r="H23" s="525"/>
      <c r="I23" s="175"/>
      <c r="J23" s="176">
        <v>2</v>
      </c>
      <c r="K23" s="176">
        <v>2</v>
      </c>
      <c r="L23" s="401">
        <v>2</v>
      </c>
    </row>
    <row r="24" spans="1:12" ht="21.75" customHeight="1">
      <c r="A24" s="467"/>
      <c r="B24" s="156"/>
      <c r="C24" s="821"/>
      <c r="D24" s="817"/>
      <c r="E24" s="723"/>
      <c r="F24" s="175"/>
      <c r="G24" s="806" t="s">
        <v>221</v>
      </c>
      <c r="H24" s="807"/>
      <c r="I24" s="192"/>
      <c r="J24" s="159">
        <v>19</v>
      </c>
      <c r="K24" s="159">
        <v>26</v>
      </c>
      <c r="L24" s="402">
        <v>57</v>
      </c>
    </row>
    <row r="25" spans="1:12" ht="21.75" customHeight="1">
      <c r="A25" s="467"/>
      <c r="B25" s="156"/>
      <c r="C25" s="821"/>
      <c r="D25" s="823" t="s">
        <v>219</v>
      </c>
      <c r="E25" s="747"/>
      <c r="F25" s="191"/>
      <c r="G25" s="805" t="s">
        <v>222</v>
      </c>
      <c r="H25" s="693"/>
      <c r="I25" s="175"/>
      <c r="J25" s="176">
        <v>14</v>
      </c>
      <c r="K25" s="176">
        <v>16</v>
      </c>
      <c r="L25" s="401">
        <v>17</v>
      </c>
    </row>
    <row r="26" spans="1:12" ht="21.75" customHeight="1">
      <c r="A26" s="467"/>
      <c r="B26" s="156"/>
      <c r="C26" s="821"/>
      <c r="D26" s="824"/>
      <c r="E26" s="467"/>
      <c r="F26" s="175"/>
      <c r="G26" s="805" t="s">
        <v>223</v>
      </c>
      <c r="H26" s="693"/>
      <c r="I26" s="175"/>
      <c r="J26" s="177" t="s">
        <v>346</v>
      </c>
      <c r="K26" s="177" t="s">
        <v>346</v>
      </c>
      <c r="L26" s="405" t="s">
        <v>346</v>
      </c>
    </row>
    <row r="27" spans="1:12" ht="21.75" customHeight="1">
      <c r="A27" s="467"/>
      <c r="B27" s="156"/>
      <c r="C27" s="821"/>
      <c r="D27" s="824"/>
      <c r="E27" s="467"/>
      <c r="F27" s="175"/>
      <c r="G27" s="805" t="s">
        <v>224</v>
      </c>
      <c r="H27" s="693"/>
      <c r="I27" s="175"/>
      <c r="J27" s="176">
        <v>3</v>
      </c>
      <c r="K27" s="176">
        <v>4</v>
      </c>
      <c r="L27" s="401">
        <v>4</v>
      </c>
    </row>
    <row r="28" spans="1:12" ht="21.75" customHeight="1">
      <c r="A28" s="467"/>
      <c r="B28" s="156"/>
      <c r="C28" s="821"/>
      <c r="D28" s="824"/>
      <c r="E28" s="467"/>
      <c r="F28" s="175"/>
      <c r="G28" s="805" t="s">
        <v>225</v>
      </c>
      <c r="H28" s="693"/>
      <c r="I28" s="175"/>
      <c r="J28" s="176">
        <v>2</v>
      </c>
      <c r="K28" s="176">
        <v>2</v>
      </c>
      <c r="L28" s="401">
        <v>2</v>
      </c>
    </row>
    <row r="29" spans="1:15" ht="21.75" customHeight="1">
      <c r="A29" s="467"/>
      <c r="B29" s="156"/>
      <c r="C29" s="821"/>
      <c r="D29" s="824"/>
      <c r="E29" s="467"/>
      <c r="F29" s="175"/>
      <c r="G29" s="805" t="s">
        <v>226</v>
      </c>
      <c r="H29" s="693"/>
      <c r="I29" s="175"/>
      <c r="J29" s="176">
        <v>11</v>
      </c>
      <c r="K29" s="176">
        <v>13</v>
      </c>
      <c r="L29" s="401">
        <v>13</v>
      </c>
      <c r="O29" s="26"/>
    </row>
    <row r="30" spans="1:15" ht="21.75" customHeight="1">
      <c r="A30" s="467"/>
      <c r="B30" s="156"/>
      <c r="C30" s="821"/>
      <c r="D30" s="824"/>
      <c r="E30" s="467"/>
      <c r="F30" s="175"/>
      <c r="G30" s="813" t="s">
        <v>286</v>
      </c>
      <c r="H30" s="814"/>
      <c r="I30" s="175"/>
      <c r="J30" s="177">
        <v>22</v>
      </c>
      <c r="K30" s="177">
        <v>23</v>
      </c>
      <c r="L30" s="405">
        <v>33</v>
      </c>
      <c r="O30" s="26"/>
    </row>
    <row r="31" spans="1:12" ht="21.75" customHeight="1">
      <c r="A31" s="467"/>
      <c r="B31" s="156"/>
      <c r="C31" s="821"/>
      <c r="D31" s="824"/>
      <c r="E31" s="467"/>
      <c r="F31" s="175"/>
      <c r="G31" s="805" t="s">
        <v>227</v>
      </c>
      <c r="H31" s="693"/>
      <c r="I31" s="175"/>
      <c r="J31" s="176">
        <v>4</v>
      </c>
      <c r="K31" s="176">
        <v>5</v>
      </c>
      <c r="L31" s="401">
        <v>6</v>
      </c>
    </row>
    <row r="32" spans="1:12" ht="21.75" customHeight="1">
      <c r="A32" s="467"/>
      <c r="B32" s="153"/>
      <c r="C32" s="821"/>
      <c r="D32" s="824"/>
      <c r="E32" s="467"/>
      <c r="F32" s="175"/>
      <c r="G32" s="805" t="s">
        <v>282</v>
      </c>
      <c r="H32" s="693"/>
      <c r="I32" s="175"/>
      <c r="J32" s="158">
        <v>4</v>
      </c>
      <c r="K32" s="158">
        <v>4</v>
      </c>
      <c r="L32" s="404">
        <v>5</v>
      </c>
    </row>
    <row r="33" spans="1:12" ht="21.75" customHeight="1">
      <c r="A33" s="467"/>
      <c r="B33" s="153"/>
      <c r="C33" s="821"/>
      <c r="D33" s="824"/>
      <c r="E33" s="467"/>
      <c r="F33" s="175"/>
      <c r="G33" s="805" t="s">
        <v>283</v>
      </c>
      <c r="H33" s="693"/>
      <c r="I33" s="175"/>
      <c r="J33" s="158">
        <v>13</v>
      </c>
      <c r="K33" s="158">
        <v>12</v>
      </c>
      <c r="L33" s="404">
        <v>13</v>
      </c>
    </row>
    <row r="34" spans="1:12" ht="21.75" customHeight="1" thickBot="1">
      <c r="A34" s="707"/>
      <c r="B34" s="180"/>
      <c r="C34" s="822"/>
      <c r="D34" s="825"/>
      <c r="E34" s="707"/>
      <c r="F34" s="181"/>
      <c r="G34" s="818" t="s">
        <v>284</v>
      </c>
      <c r="H34" s="819"/>
      <c r="I34" s="181"/>
      <c r="J34" s="161">
        <v>7</v>
      </c>
      <c r="K34" s="161">
        <v>5</v>
      </c>
      <c r="L34" s="406">
        <v>7</v>
      </c>
    </row>
    <row r="35" spans="1:11" ht="17.25" customHeight="1" thickTop="1">
      <c r="A35" s="33"/>
      <c r="K35" s="44"/>
    </row>
  </sheetData>
  <sheetProtection/>
  <mergeCells count="42">
    <mergeCell ref="D23:E24"/>
    <mergeCell ref="G34:H34"/>
    <mergeCell ref="C15:E22"/>
    <mergeCell ref="C23:C34"/>
    <mergeCell ref="D25:E34"/>
    <mergeCell ref="G25:H25"/>
    <mergeCell ref="G26:H26"/>
    <mergeCell ref="G32:H32"/>
    <mergeCell ref="G33:H33"/>
    <mergeCell ref="G29:H29"/>
    <mergeCell ref="G23:H23"/>
    <mergeCell ref="G24:H24"/>
    <mergeCell ref="G30:H30"/>
    <mergeCell ref="G28:H28"/>
    <mergeCell ref="G27:H27"/>
    <mergeCell ref="G31:H31"/>
    <mergeCell ref="G8:H8"/>
    <mergeCell ref="G17:H17"/>
    <mergeCell ref="G18:H18"/>
    <mergeCell ref="G7:H7"/>
    <mergeCell ref="C10:E11"/>
    <mergeCell ref="G10:H10"/>
    <mergeCell ref="A3:I3"/>
    <mergeCell ref="G9:H9"/>
    <mergeCell ref="G11:H11"/>
    <mergeCell ref="G12:H12"/>
    <mergeCell ref="G13:H13"/>
    <mergeCell ref="C12:E14"/>
    <mergeCell ref="C4:E7"/>
    <mergeCell ref="A4:A11"/>
    <mergeCell ref="G5:H5"/>
    <mergeCell ref="G4:H4"/>
    <mergeCell ref="A12:A34"/>
    <mergeCell ref="G14:H14"/>
    <mergeCell ref="G6:H6"/>
    <mergeCell ref="G21:H21"/>
    <mergeCell ref="G22:H22"/>
    <mergeCell ref="G15:H15"/>
    <mergeCell ref="G16:H16"/>
    <mergeCell ref="G19:H19"/>
    <mergeCell ref="G20:H20"/>
    <mergeCell ref="C8:E9"/>
  </mergeCells>
  <printOptions horizontalCentered="1"/>
  <pageMargins left="0.5511811023622047" right="0.5511811023622047" top="0.6692913385826772" bottom="0.5118110236220472" header="0.393700787401574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C21" sqref="C21:D21"/>
    </sheetView>
  </sheetViews>
  <sheetFormatPr defaultColWidth="9.00390625" defaultRowHeight="13.5"/>
  <cols>
    <col min="1" max="1" width="7.375" style="15" customWidth="1"/>
    <col min="2" max="2" width="4.50390625" style="15" customWidth="1"/>
    <col min="3" max="3" width="8.25390625" style="15" customWidth="1"/>
    <col min="4" max="4" width="9.75390625" style="15" customWidth="1"/>
    <col min="5" max="8" width="7.625" style="15" customWidth="1"/>
    <col min="9" max="10" width="8.625" style="15" customWidth="1"/>
    <col min="11" max="11" width="9.25390625" style="15" customWidth="1"/>
    <col min="12" max="12" width="7.625" style="15" customWidth="1"/>
    <col min="13" max="14" width="9.75390625" style="15" customWidth="1"/>
    <col min="15" max="47" width="7.375" style="15" customWidth="1"/>
    <col min="48" max="16384" width="9.00390625" style="15" customWidth="1"/>
  </cols>
  <sheetData>
    <row r="1" spans="1:18" s="18" customFormat="1" ht="27" customHeight="1">
      <c r="A1" s="24" t="s">
        <v>411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1" ht="14.25" customHeight="1" thickBot="1">
      <c r="A2" s="47"/>
      <c r="B2" s="101"/>
      <c r="I2" s="26"/>
      <c r="J2" s="67"/>
      <c r="K2" s="74"/>
    </row>
    <row r="3" spans="1:11" ht="22.5" customHeight="1" thickTop="1">
      <c r="A3" s="205"/>
      <c r="B3" s="205"/>
      <c r="C3" s="205"/>
      <c r="D3" s="458" t="s">
        <v>113</v>
      </c>
      <c r="E3" s="458"/>
      <c r="F3" s="458"/>
      <c r="G3" s="458"/>
      <c r="H3" s="206"/>
      <c r="I3" s="338" t="s">
        <v>360</v>
      </c>
      <c r="J3" s="338" t="s">
        <v>387</v>
      </c>
      <c r="K3" s="339" t="s">
        <v>459</v>
      </c>
    </row>
    <row r="4" spans="1:11" ht="22.5" customHeight="1">
      <c r="A4" s="747" t="s">
        <v>217</v>
      </c>
      <c r="B4" s="748"/>
      <c r="C4" s="832" t="s">
        <v>293</v>
      </c>
      <c r="D4" s="833"/>
      <c r="E4" s="805" t="s">
        <v>237</v>
      </c>
      <c r="F4" s="693"/>
      <c r="G4" s="693"/>
      <c r="H4" s="727"/>
      <c r="I4" s="160">
        <v>3</v>
      </c>
      <c r="J4" s="160">
        <v>3</v>
      </c>
      <c r="K4" s="403">
        <v>3</v>
      </c>
    </row>
    <row r="5" spans="1:11" ht="22.5" customHeight="1">
      <c r="A5" s="556"/>
      <c r="B5" s="739"/>
      <c r="C5" s="834"/>
      <c r="D5" s="835"/>
      <c r="E5" s="805" t="s">
        <v>232</v>
      </c>
      <c r="F5" s="693"/>
      <c r="G5" s="693"/>
      <c r="H5" s="727"/>
      <c r="I5" s="159">
        <v>4</v>
      </c>
      <c r="J5" s="159">
        <v>4</v>
      </c>
      <c r="K5" s="402">
        <v>4</v>
      </c>
    </row>
    <row r="6" spans="1:13" ht="22.5" customHeight="1">
      <c r="A6" s="747" t="s">
        <v>161</v>
      </c>
      <c r="B6" s="748"/>
      <c r="C6" s="827" t="s">
        <v>265</v>
      </c>
      <c r="D6" s="828"/>
      <c r="E6" s="808" t="s">
        <v>162</v>
      </c>
      <c r="F6" s="525"/>
      <c r="G6" s="525"/>
      <c r="H6" s="826"/>
      <c r="I6" s="176">
        <v>120</v>
      </c>
      <c r="J6" s="176">
        <v>119</v>
      </c>
      <c r="K6" s="401">
        <v>119</v>
      </c>
      <c r="L6" s="107"/>
      <c r="M6" s="107"/>
    </row>
    <row r="7" spans="1:13" ht="22.5" customHeight="1">
      <c r="A7" s="467"/>
      <c r="B7" s="468"/>
      <c r="C7" s="813"/>
      <c r="D7" s="829"/>
      <c r="E7" s="805" t="s">
        <v>163</v>
      </c>
      <c r="F7" s="693"/>
      <c r="G7" s="693"/>
      <c r="H7" s="727"/>
      <c r="I7" s="176">
        <v>356</v>
      </c>
      <c r="J7" s="176">
        <v>357</v>
      </c>
      <c r="K7" s="401">
        <v>373</v>
      </c>
      <c r="L7" s="107"/>
      <c r="M7" s="107"/>
    </row>
    <row r="8" spans="1:13" ht="22.5" customHeight="1">
      <c r="A8" s="467"/>
      <c r="B8" s="468"/>
      <c r="C8" s="813"/>
      <c r="D8" s="829"/>
      <c r="E8" s="805" t="s">
        <v>238</v>
      </c>
      <c r="F8" s="693"/>
      <c r="G8" s="693"/>
      <c r="H8" s="727"/>
      <c r="I8" s="176">
        <v>97</v>
      </c>
      <c r="J8" s="176">
        <v>87</v>
      </c>
      <c r="K8" s="401">
        <v>81</v>
      </c>
      <c r="L8" s="107"/>
      <c r="M8" s="107"/>
    </row>
    <row r="9" spans="1:13" ht="22.5" customHeight="1">
      <c r="A9" s="467"/>
      <c r="B9" s="468"/>
      <c r="C9" s="813"/>
      <c r="D9" s="829"/>
      <c r="E9" s="805" t="s">
        <v>164</v>
      </c>
      <c r="F9" s="693"/>
      <c r="G9" s="693"/>
      <c r="H9" s="727"/>
      <c r="I9" s="176">
        <v>18</v>
      </c>
      <c r="J9" s="176">
        <v>18</v>
      </c>
      <c r="K9" s="401">
        <v>16</v>
      </c>
      <c r="L9" s="107"/>
      <c r="M9" s="107"/>
    </row>
    <row r="10" spans="1:13" ht="22.5" customHeight="1">
      <c r="A10" s="467"/>
      <c r="B10" s="468"/>
      <c r="C10" s="813"/>
      <c r="D10" s="829"/>
      <c r="E10" s="805" t="s">
        <v>216</v>
      </c>
      <c r="F10" s="693"/>
      <c r="G10" s="693"/>
      <c r="H10" s="727"/>
      <c r="I10" s="158">
        <v>3</v>
      </c>
      <c r="J10" s="158">
        <v>3</v>
      </c>
      <c r="K10" s="404">
        <v>3</v>
      </c>
      <c r="L10" s="107"/>
      <c r="M10" s="107"/>
    </row>
    <row r="11" spans="1:13" ht="22.5" customHeight="1">
      <c r="A11" s="467"/>
      <c r="B11" s="468"/>
      <c r="C11" s="813"/>
      <c r="D11" s="829"/>
      <c r="E11" s="805" t="s">
        <v>165</v>
      </c>
      <c r="F11" s="693"/>
      <c r="G11" s="693"/>
      <c r="H11" s="727"/>
      <c r="I11" s="158">
        <v>30</v>
      </c>
      <c r="J11" s="158">
        <v>30</v>
      </c>
      <c r="K11" s="404">
        <v>27</v>
      </c>
      <c r="L11" s="107"/>
      <c r="M11" s="108"/>
    </row>
    <row r="12" spans="1:13" ht="22.5" customHeight="1">
      <c r="A12" s="467"/>
      <c r="B12" s="468"/>
      <c r="C12" s="830"/>
      <c r="D12" s="831"/>
      <c r="E12" s="805" t="s">
        <v>345</v>
      </c>
      <c r="F12" s="693"/>
      <c r="G12" s="693"/>
      <c r="H12" s="727"/>
      <c r="I12" s="170">
        <v>12</v>
      </c>
      <c r="J12" s="170">
        <v>12</v>
      </c>
      <c r="K12" s="407">
        <v>15</v>
      </c>
      <c r="L12" s="218"/>
      <c r="M12" s="108"/>
    </row>
    <row r="13" spans="1:13" ht="22.5" customHeight="1">
      <c r="A13" s="467"/>
      <c r="B13" s="468"/>
      <c r="C13" s="815" t="s">
        <v>233</v>
      </c>
      <c r="D13" s="837"/>
      <c r="E13" s="808" t="s">
        <v>166</v>
      </c>
      <c r="F13" s="525"/>
      <c r="G13" s="525"/>
      <c r="H13" s="826"/>
      <c r="I13" s="177">
        <v>1</v>
      </c>
      <c r="J13" s="177">
        <v>0</v>
      </c>
      <c r="K13" s="405">
        <v>1</v>
      </c>
      <c r="L13" s="107"/>
      <c r="M13" s="107"/>
    </row>
    <row r="14" spans="1:12" ht="22.5" customHeight="1">
      <c r="A14" s="467"/>
      <c r="B14" s="468"/>
      <c r="C14" s="817"/>
      <c r="D14" s="724"/>
      <c r="E14" s="805" t="s">
        <v>167</v>
      </c>
      <c r="F14" s="693"/>
      <c r="G14" s="693"/>
      <c r="H14" s="727"/>
      <c r="I14" s="177">
        <v>9</v>
      </c>
      <c r="J14" s="177">
        <v>0</v>
      </c>
      <c r="K14" s="405">
        <v>4</v>
      </c>
      <c r="L14" s="107"/>
    </row>
    <row r="15" spans="1:12" ht="22.5" customHeight="1" thickBot="1">
      <c r="A15" s="707"/>
      <c r="B15" s="708"/>
      <c r="C15" s="838"/>
      <c r="D15" s="839"/>
      <c r="E15" s="818" t="s">
        <v>168</v>
      </c>
      <c r="F15" s="819"/>
      <c r="G15" s="819"/>
      <c r="H15" s="836"/>
      <c r="I15" s="176">
        <v>30</v>
      </c>
      <c r="J15" s="176">
        <v>30</v>
      </c>
      <c r="K15" s="401">
        <v>29</v>
      </c>
      <c r="L15" s="107"/>
    </row>
    <row r="16" spans="1:14" s="46" customFormat="1" ht="18" customHeight="1" thickTop="1">
      <c r="A16" s="33" t="s">
        <v>428</v>
      </c>
      <c r="C16" s="195"/>
      <c r="I16" s="221"/>
      <c r="J16" s="221"/>
      <c r="K16" s="221"/>
      <c r="L16" s="195"/>
      <c r="N16" s="195"/>
    </row>
    <row r="17" spans="1:14" s="46" customFormat="1" ht="18" customHeight="1">
      <c r="A17" s="244" t="s">
        <v>351</v>
      </c>
      <c r="C17" s="195"/>
      <c r="I17" s="195"/>
      <c r="J17" s="195"/>
      <c r="K17" s="195"/>
      <c r="L17" s="195"/>
      <c r="N17" s="195"/>
    </row>
    <row r="18" spans="1:14" ht="18" customHeight="1">
      <c r="A18" s="36" t="s">
        <v>474</v>
      </c>
      <c r="B18" s="19"/>
      <c r="C18" s="22"/>
      <c r="D18" s="19"/>
      <c r="E18" s="19"/>
      <c r="F18" s="19"/>
      <c r="G18" s="19"/>
      <c r="H18" s="19"/>
      <c r="I18" s="22"/>
      <c r="J18" s="22"/>
      <c r="K18" s="26"/>
      <c r="L18" s="26"/>
      <c r="N18" s="26"/>
    </row>
    <row r="19" spans="1:14" s="46" customFormat="1" ht="18" customHeight="1">
      <c r="A19" s="36" t="s">
        <v>484</v>
      </c>
      <c r="B19" s="85"/>
      <c r="C19" s="84"/>
      <c r="D19" s="85"/>
      <c r="E19" s="85"/>
      <c r="F19" s="85"/>
      <c r="G19" s="85"/>
      <c r="H19" s="85"/>
      <c r="I19" s="84"/>
      <c r="J19" s="14"/>
      <c r="K19" s="195"/>
      <c r="L19" s="195"/>
      <c r="N19" s="195"/>
    </row>
    <row r="20" spans="1:9" ht="30" customHeight="1">
      <c r="A20" s="313" t="s">
        <v>423</v>
      </c>
      <c r="B20" s="314"/>
      <c r="C20" s="195"/>
      <c r="D20" s="46"/>
      <c r="E20" s="46"/>
      <c r="F20" s="46"/>
      <c r="G20" s="46"/>
      <c r="H20" s="46"/>
      <c r="I20" s="195"/>
    </row>
    <row r="21" s="56" customFormat="1" ht="27" customHeight="1">
      <c r="A21" s="109" t="s">
        <v>412</v>
      </c>
    </row>
    <row r="22" s="56" customFormat="1" ht="6.75" customHeight="1" thickBot="1">
      <c r="A22" s="109"/>
    </row>
    <row r="23" spans="1:12" s="19" customFormat="1" ht="26.25" customHeight="1" thickTop="1">
      <c r="A23" s="458" t="s">
        <v>76</v>
      </c>
      <c r="B23" s="458"/>
      <c r="C23" s="459"/>
      <c r="D23" s="132" t="s">
        <v>77</v>
      </c>
      <c r="E23" s="132" t="s">
        <v>78</v>
      </c>
      <c r="F23" s="132" t="s">
        <v>79</v>
      </c>
      <c r="G23" s="132" t="s">
        <v>80</v>
      </c>
      <c r="H23" s="132" t="s">
        <v>81</v>
      </c>
      <c r="I23" s="132" t="s">
        <v>82</v>
      </c>
      <c r="J23" s="132" t="s">
        <v>137</v>
      </c>
      <c r="K23" s="132" t="s">
        <v>83</v>
      </c>
      <c r="L23" s="132" t="s">
        <v>0</v>
      </c>
    </row>
    <row r="24" spans="1:12" s="19" customFormat="1" ht="30" customHeight="1">
      <c r="A24" s="747" t="s">
        <v>360</v>
      </c>
      <c r="B24" s="748"/>
      <c r="C24" s="335" t="s">
        <v>266</v>
      </c>
      <c r="D24" s="158">
        <v>83</v>
      </c>
      <c r="E24" s="158">
        <v>32</v>
      </c>
      <c r="F24" s="171">
        <v>4</v>
      </c>
      <c r="G24" s="171">
        <v>1</v>
      </c>
      <c r="H24" s="158">
        <v>27</v>
      </c>
      <c r="I24" s="171">
        <v>7</v>
      </c>
      <c r="J24" s="171" t="s">
        <v>346</v>
      </c>
      <c r="K24" s="158">
        <v>11</v>
      </c>
      <c r="L24" s="158">
        <v>1</v>
      </c>
    </row>
    <row r="25" spans="1:12" s="19" customFormat="1" ht="30" customHeight="1">
      <c r="A25" s="556"/>
      <c r="B25" s="739"/>
      <c r="C25" s="336" t="s">
        <v>267</v>
      </c>
      <c r="D25" s="337">
        <v>82</v>
      </c>
      <c r="E25" s="158">
        <v>32</v>
      </c>
      <c r="F25" s="171">
        <v>4</v>
      </c>
      <c r="G25" s="171">
        <v>1</v>
      </c>
      <c r="H25" s="158">
        <v>27</v>
      </c>
      <c r="I25" s="171">
        <v>7</v>
      </c>
      <c r="J25" s="171" t="s">
        <v>346</v>
      </c>
      <c r="K25" s="158">
        <v>10</v>
      </c>
      <c r="L25" s="158">
        <v>1</v>
      </c>
    </row>
    <row r="26" spans="1:12" s="19" customFormat="1" ht="30" customHeight="1">
      <c r="A26" s="747" t="s">
        <v>387</v>
      </c>
      <c r="B26" s="747"/>
      <c r="C26" s="336" t="s">
        <v>266</v>
      </c>
      <c r="D26" s="160">
        <v>96</v>
      </c>
      <c r="E26" s="160">
        <v>44</v>
      </c>
      <c r="F26" s="169">
        <v>4</v>
      </c>
      <c r="G26" s="169">
        <v>0</v>
      </c>
      <c r="H26" s="160">
        <v>28</v>
      </c>
      <c r="I26" s="169">
        <v>5</v>
      </c>
      <c r="J26" s="169" t="s">
        <v>181</v>
      </c>
      <c r="K26" s="160">
        <v>13</v>
      </c>
      <c r="L26" s="160">
        <v>2</v>
      </c>
    </row>
    <row r="27" spans="1:12" s="19" customFormat="1" ht="30" customHeight="1">
      <c r="A27" s="556"/>
      <c r="B27" s="556"/>
      <c r="C27" s="335" t="s">
        <v>267</v>
      </c>
      <c r="D27" s="337">
        <v>94</v>
      </c>
      <c r="E27" s="159">
        <v>43</v>
      </c>
      <c r="F27" s="170">
        <v>4</v>
      </c>
      <c r="G27" s="170">
        <v>0</v>
      </c>
      <c r="H27" s="159">
        <v>28</v>
      </c>
      <c r="I27" s="170">
        <v>5</v>
      </c>
      <c r="J27" s="170" t="s">
        <v>181</v>
      </c>
      <c r="K27" s="159">
        <v>12</v>
      </c>
      <c r="L27" s="159">
        <v>2</v>
      </c>
    </row>
    <row r="28" spans="1:12" s="56" customFormat="1" ht="30" customHeight="1">
      <c r="A28" s="709" t="s">
        <v>459</v>
      </c>
      <c r="B28" s="709"/>
      <c r="C28" s="189" t="s">
        <v>266</v>
      </c>
      <c r="D28" s="404">
        <v>84</v>
      </c>
      <c r="E28" s="404">
        <v>37</v>
      </c>
      <c r="F28" s="394">
        <v>5</v>
      </c>
      <c r="G28" s="394">
        <v>0</v>
      </c>
      <c r="H28" s="404">
        <v>28</v>
      </c>
      <c r="I28" s="394">
        <v>2</v>
      </c>
      <c r="J28" s="394" t="s">
        <v>181</v>
      </c>
      <c r="K28" s="404">
        <v>10</v>
      </c>
      <c r="L28" s="404">
        <v>2</v>
      </c>
    </row>
    <row r="29" spans="1:12" s="56" customFormat="1" ht="30" customHeight="1" thickBot="1">
      <c r="A29" s="455"/>
      <c r="B29" s="455"/>
      <c r="C29" s="183" t="s">
        <v>267</v>
      </c>
      <c r="D29" s="408">
        <v>86</v>
      </c>
      <c r="E29" s="406">
        <v>38</v>
      </c>
      <c r="F29" s="395">
        <v>5</v>
      </c>
      <c r="G29" s="395">
        <v>0</v>
      </c>
      <c r="H29" s="406">
        <v>28</v>
      </c>
      <c r="I29" s="395">
        <v>2</v>
      </c>
      <c r="J29" s="395" t="s">
        <v>181</v>
      </c>
      <c r="K29" s="406">
        <v>11</v>
      </c>
      <c r="L29" s="406">
        <v>2</v>
      </c>
    </row>
    <row r="30" spans="1:47" s="46" customFormat="1" ht="18" customHeight="1" thickTop="1">
      <c r="A30" s="33" t="s">
        <v>202</v>
      </c>
      <c r="B30" s="76"/>
      <c r="C30" s="76"/>
      <c r="D30" s="76"/>
      <c r="E30" s="2"/>
      <c r="F30" s="2"/>
      <c r="G30" s="2"/>
      <c r="H30" s="42"/>
      <c r="I30" s="42"/>
      <c r="J30" s="42"/>
      <c r="K30" s="110"/>
      <c r="L30" s="110"/>
      <c r="M30" s="110"/>
      <c r="N30" s="110"/>
      <c r="O30" s="110"/>
      <c r="P30" s="14"/>
      <c r="Q30" s="14"/>
      <c r="R30" s="14"/>
      <c r="S30" s="14"/>
      <c r="T30" s="14"/>
      <c r="U30" s="14"/>
      <c r="V30" s="14"/>
      <c r="W30" s="14"/>
      <c r="X30" s="111"/>
      <c r="Y30" s="111"/>
      <c r="Z30" s="111"/>
      <c r="AA30" s="111"/>
      <c r="AB30" s="14"/>
      <c r="AC30" s="14"/>
      <c r="AD30" s="14"/>
      <c r="AE30" s="14"/>
      <c r="AF30" s="112"/>
      <c r="AG30" s="112"/>
      <c r="AH30" s="112"/>
      <c r="AI30" s="112"/>
      <c r="AJ30" s="112"/>
      <c r="AK30" s="112"/>
      <c r="AL30" s="112"/>
      <c r="AM30" s="112"/>
      <c r="AN30" s="14"/>
      <c r="AO30" s="14"/>
      <c r="AP30" s="14"/>
      <c r="AQ30" s="14"/>
      <c r="AR30" s="14"/>
      <c r="AS30" s="195"/>
      <c r="AT30" s="195"/>
      <c r="AU30" s="195"/>
    </row>
    <row r="31" spans="1:12" ht="21.75" customHeight="1">
      <c r="A31" s="196"/>
      <c r="C31" s="45"/>
      <c r="H31" s="19"/>
      <c r="I31" s="19"/>
      <c r="J31" s="19"/>
      <c r="K31" s="19"/>
      <c r="L31" s="19"/>
    </row>
    <row r="32" spans="3:12" ht="18" customHeight="1">
      <c r="C32" s="45"/>
      <c r="D32" s="19"/>
      <c r="H32" s="19"/>
      <c r="I32" s="19"/>
      <c r="J32" s="19"/>
      <c r="K32" s="19"/>
      <c r="L32" s="19"/>
    </row>
    <row r="33" spans="1:47" ht="6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</sheetData>
  <sheetProtection/>
  <mergeCells count="22">
    <mergeCell ref="A28:B29"/>
    <mergeCell ref="A26:B27"/>
    <mergeCell ref="C13:D15"/>
    <mergeCell ref="E7:H7"/>
    <mergeCell ref="A23:C23"/>
    <mergeCell ref="A24:B25"/>
    <mergeCell ref="E13:H13"/>
    <mergeCell ref="D3:G3"/>
    <mergeCell ref="E4:H4"/>
    <mergeCell ref="C4:D5"/>
    <mergeCell ref="E11:H11"/>
    <mergeCell ref="E15:H15"/>
    <mergeCell ref="E5:H5"/>
    <mergeCell ref="E8:H8"/>
    <mergeCell ref="A4:B5"/>
    <mergeCell ref="E6:H6"/>
    <mergeCell ref="E9:H9"/>
    <mergeCell ref="E10:H10"/>
    <mergeCell ref="A6:B15"/>
    <mergeCell ref="E14:H14"/>
    <mergeCell ref="E12:H12"/>
    <mergeCell ref="C6:D12"/>
  </mergeCells>
  <printOptions horizontalCentered="1"/>
  <pageMargins left="0.5511811023622047" right="0.35433070866141736" top="0.6692913385826772" bottom="0.7086614173228347" header="0.393700787401574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C21" sqref="C21:D21"/>
    </sheetView>
  </sheetViews>
  <sheetFormatPr defaultColWidth="9.00390625" defaultRowHeight="13.5"/>
  <cols>
    <col min="1" max="1" width="10.50390625" style="15" customWidth="1"/>
    <col min="2" max="9" width="4.50390625" style="15" customWidth="1"/>
    <col min="10" max="10" width="4.75390625" style="15" customWidth="1"/>
    <col min="11" max="17" width="4.50390625" style="15" customWidth="1"/>
    <col min="18" max="18" width="5.25390625" style="15" customWidth="1"/>
    <col min="19" max="19" width="4.50390625" style="15" customWidth="1"/>
    <col min="20" max="16384" width="9.00390625" style="15" customWidth="1"/>
  </cols>
  <sheetData>
    <row r="1" s="18" customFormat="1" ht="27" customHeight="1">
      <c r="A1" s="24" t="s">
        <v>413</v>
      </c>
    </row>
    <row r="2" spans="1:20" ht="4.5" customHeight="1" thickBot="1">
      <c r="A2" s="10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19" s="19" customFormat="1" ht="22.5" customHeight="1" thickTop="1">
      <c r="A3" s="738" t="s">
        <v>23</v>
      </c>
      <c r="B3" s="879"/>
      <c r="C3" s="883" t="s">
        <v>84</v>
      </c>
      <c r="D3" s="738"/>
      <c r="E3" s="457" t="s">
        <v>99</v>
      </c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557" t="s">
        <v>110</v>
      </c>
      <c r="R3" s="885"/>
      <c r="S3" s="555" t="s">
        <v>90</v>
      </c>
    </row>
    <row r="4" spans="1:19" s="19" customFormat="1" ht="22.5" customHeight="1">
      <c r="A4" s="468"/>
      <c r="B4" s="880"/>
      <c r="C4" s="824"/>
      <c r="D4" s="468"/>
      <c r="E4" s="143" t="s">
        <v>85</v>
      </c>
      <c r="F4" s="143" t="s">
        <v>86</v>
      </c>
      <c r="G4" s="143" t="s">
        <v>85</v>
      </c>
      <c r="H4" s="143" t="s">
        <v>86</v>
      </c>
      <c r="I4" s="143" t="s">
        <v>85</v>
      </c>
      <c r="J4" s="143" t="s">
        <v>86</v>
      </c>
      <c r="K4" s="198" t="s">
        <v>296</v>
      </c>
      <c r="L4" s="141" t="s">
        <v>87</v>
      </c>
      <c r="M4" s="882" t="s">
        <v>88</v>
      </c>
      <c r="N4" s="198" t="s">
        <v>296</v>
      </c>
      <c r="O4" s="882" t="s">
        <v>89</v>
      </c>
      <c r="P4" s="142" t="s">
        <v>89</v>
      </c>
      <c r="Q4" s="886"/>
      <c r="R4" s="887"/>
      <c r="S4" s="467"/>
    </row>
    <row r="5" spans="1:19" s="19" customFormat="1" ht="22.5" customHeight="1">
      <c r="A5" s="739"/>
      <c r="B5" s="881"/>
      <c r="C5" s="884"/>
      <c r="D5" s="739"/>
      <c r="E5" s="146" t="s">
        <v>91</v>
      </c>
      <c r="F5" s="146" t="s">
        <v>91</v>
      </c>
      <c r="G5" s="147" t="s">
        <v>92</v>
      </c>
      <c r="H5" s="147" t="s">
        <v>92</v>
      </c>
      <c r="I5" s="146" t="s">
        <v>93</v>
      </c>
      <c r="J5" s="146" t="s">
        <v>93</v>
      </c>
      <c r="K5" s="197" t="s">
        <v>93</v>
      </c>
      <c r="L5" s="144" t="s">
        <v>88</v>
      </c>
      <c r="M5" s="881"/>
      <c r="N5" s="197" t="s">
        <v>89</v>
      </c>
      <c r="O5" s="881"/>
      <c r="P5" s="145" t="s">
        <v>94</v>
      </c>
      <c r="Q5" s="559"/>
      <c r="R5" s="888"/>
      <c r="S5" s="556"/>
    </row>
    <row r="6" spans="1:19" s="56" customFormat="1" ht="21" customHeight="1">
      <c r="A6" s="874" t="s">
        <v>392</v>
      </c>
      <c r="B6" s="875"/>
      <c r="C6" s="876">
        <f>SUM(E6:S6)</f>
        <v>83</v>
      </c>
      <c r="D6" s="877"/>
      <c r="E6" s="171">
        <v>17</v>
      </c>
      <c r="F6" s="171" t="s">
        <v>346</v>
      </c>
      <c r="G6" s="171">
        <v>16</v>
      </c>
      <c r="H6" s="171">
        <v>4</v>
      </c>
      <c r="I6" s="171">
        <v>10</v>
      </c>
      <c r="J6" s="171">
        <v>2</v>
      </c>
      <c r="K6" s="171" t="s">
        <v>346</v>
      </c>
      <c r="L6" s="171">
        <v>6</v>
      </c>
      <c r="M6" s="171">
        <v>4</v>
      </c>
      <c r="N6" s="171">
        <v>4</v>
      </c>
      <c r="O6" s="171" t="s">
        <v>346</v>
      </c>
      <c r="P6" s="171" t="s">
        <v>346</v>
      </c>
      <c r="Q6" s="171"/>
      <c r="R6" s="171">
        <v>19</v>
      </c>
      <c r="S6" s="171">
        <v>1</v>
      </c>
    </row>
    <row r="7" spans="1:19" s="19" customFormat="1" ht="21" customHeight="1">
      <c r="A7" s="874" t="s">
        <v>465</v>
      </c>
      <c r="B7" s="875"/>
      <c r="C7" s="877">
        <f>SUM(E7:S7)</f>
        <v>96</v>
      </c>
      <c r="D7" s="877"/>
      <c r="E7" s="171">
        <v>9</v>
      </c>
      <c r="F7" s="171" t="s">
        <v>346</v>
      </c>
      <c r="G7" s="171">
        <v>22</v>
      </c>
      <c r="H7" s="171">
        <v>2</v>
      </c>
      <c r="I7" s="171">
        <v>8</v>
      </c>
      <c r="J7" s="171">
        <v>1</v>
      </c>
      <c r="K7" s="171" t="s">
        <v>346</v>
      </c>
      <c r="L7" s="171">
        <v>7</v>
      </c>
      <c r="M7" s="171">
        <v>8</v>
      </c>
      <c r="N7" s="171">
        <v>8</v>
      </c>
      <c r="O7" s="171" t="s">
        <v>346</v>
      </c>
      <c r="P7" s="171">
        <v>3</v>
      </c>
      <c r="Q7" s="171"/>
      <c r="R7" s="171">
        <v>27</v>
      </c>
      <c r="S7" s="171">
        <v>1</v>
      </c>
    </row>
    <row r="8" spans="1:19" s="56" customFormat="1" ht="21" customHeight="1" thickBot="1">
      <c r="A8" s="858" t="s">
        <v>463</v>
      </c>
      <c r="B8" s="859"/>
      <c r="C8" s="860">
        <v>84</v>
      </c>
      <c r="D8" s="860"/>
      <c r="E8" s="395">
        <v>9</v>
      </c>
      <c r="F8" s="395" t="s">
        <v>476</v>
      </c>
      <c r="G8" s="395">
        <v>12</v>
      </c>
      <c r="H8" s="395">
        <v>1</v>
      </c>
      <c r="I8" s="395">
        <v>6</v>
      </c>
      <c r="J8" s="395">
        <v>2</v>
      </c>
      <c r="K8" s="395" t="s">
        <v>476</v>
      </c>
      <c r="L8" s="395">
        <v>6</v>
      </c>
      <c r="M8" s="395">
        <v>7</v>
      </c>
      <c r="N8" s="395">
        <v>5</v>
      </c>
      <c r="O8" s="395">
        <v>2</v>
      </c>
      <c r="P8" s="395">
        <v>1</v>
      </c>
      <c r="Q8" s="395"/>
      <c r="R8" s="395">
        <v>33</v>
      </c>
      <c r="S8" s="395" t="s">
        <v>476</v>
      </c>
    </row>
    <row r="9" spans="1:20" ht="18" customHeight="1" thickTop="1">
      <c r="A9" s="33" t="s">
        <v>202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9"/>
      <c r="S9" s="16"/>
      <c r="T9" s="16"/>
    </row>
    <row r="10" spans="1:20" ht="1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22"/>
      <c r="L10" s="222"/>
      <c r="M10" s="222"/>
      <c r="N10" s="222"/>
      <c r="O10" s="222"/>
      <c r="P10" s="222"/>
      <c r="Q10" s="222"/>
      <c r="R10" s="222"/>
      <c r="S10" s="222"/>
      <c r="T10" s="16"/>
    </row>
    <row r="11" spans="1:8" s="18" customFormat="1" ht="27" customHeight="1">
      <c r="A11" s="24" t="s">
        <v>414</v>
      </c>
      <c r="F11" s="868"/>
      <c r="G11" s="868"/>
      <c r="H11" s="868"/>
    </row>
    <row r="12" spans="1:20" ht="4.5" customHeight="1" thickBot="1">
      <c r="A12" s="101"/>
      <c r="B12" s="19"/>
      <c r="C12" s="19"/>
      <c r="D12" s="19"/>
      <c r="E12" s="19"/>
      <c r="F12" s="77"/>
      <c r="G12" s="113"/>
      <c r="H12" s="11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19" s="19" customFormat="1" ht="22.5" customHeight="1" thickTop="1">
      <c r="A13" s="459" t="s">
        <v>23</v>
      </c>
      <c r="B13" s="673" t="s">
        <v>16</v>
      </c>
      <c r="C13" s="690"/>
      <c r="D13" s="690"/>
      <c r="E13" s="690"/>
      <c r="F13" s="673" t="s">
        <v>71</v>
      </c>
      <c r="G13" s="869"/>
      <c r="H13" s="869"/>
      <c r="I13" s="869"/>
      <c r="J13" s="869"/>
      <c r="K13" s="869"/>
      <c r="L13" s="869"/>
      <c r="M13" s="673" t="s">
        <v>72</v>
      </c>
      <c r="N13" s="869"/>
      <c r="O13" s="869"/>
      <c r="P13" s="869"/>
      <c r="Q13" s="869"/>
      <c r="R13" s="869"/>
      <c r="S13" s="872"/>
    </row>
    <row r="14" spans="1:19" s="19" customFormat="1" ht="22.5" customHeight="1">
      <c r="A14" s="878"/>
      <c r="B14" s="692"/>
      <c r="C14" s="692"/>
      <c r="D14" s="692"/>
      <c r="E14" s="692"/>
      <c r="F14" s="691" t="s">
        <v>73</v>
      </c>
      <c r="G14" s="861"/>
      <c r="H14" s="861"/>
      <c r="I14" s="691" t="s">
        <v>74</v>
      </c>
      <c r="J14" s="691"/>
      <c r="K14" s="691" t="s">
        <v>75</v>
      </c>
      <c r="L14" s="691"/>
      <c r="M14" s="691" t="s">
        <v>73</v>
      </c>
      <c r="N14" s="861"/>
      <c r="O14" s="861"/>
      <c r="P14" s="691" t="s">
        <v>74</v>
      </c>
      <c r="Q14" s="861"/>
      <c r="R14" s="691" t="s">
        <v>75</v>
      </c>
      <c r="S14" s="873"/>
    </row>
    <row r="15" spans="1:19" s="56" customFormat="1" ht="21" customHeight="1">
      <c r="A15" s="149" t="s">
        <v>361</v>
      </c>
      <c r="B15" s="704">
        <f>SUM(F15:S15)</f>
        <v>2726</v>
      </c>
      <c r="C15" s="705"/>
      <c r="D15" s="705"/>
      <c r="E15" s="5"/>
      <c r="F15" s="705">
        <v>2511</v>
      </c>
      <c r="G15" s="705"/>
      <c r="H15" s="705"/>
      <c r="I15" s="705">
        <v>11</v>
      </c>
      <c r="J15" s="705"/>
      <c r="K15" s="705">
        <v>45</v>
      </c>
      <c r="L15" s="705"/>
      <c r="M15" s="705">
        <v>152</v>
      </c>
      <c r="N15" s="705"/>
      <c r="O15" s="705"/>
      <c r="P15" s="705">
        <v>1</v>
      </c>
      <c r="Q15" s="705"/>
      <c r="R15" s="705">
        <v>6</v>
      </c>
      <c r="S15" s="705"/>
    </row>
    <row r="16" spans="1:19" s="56" customFormat="1" ht="21" customHeight="1">
      <c r="A16" s="149" t="s">
        <v>393</v>
      </c>
      <c r="B16" s="704">
        <f>SUM(F16:S16)</f>
        <v>2850</v>
      </c>
      <c r="C16" s="705"/>
      <c r="D16" s="705"/>
      <c r="E16" s="5"/>
      <c r="F16" s="705">
        <v>2681</v>
      </c>
      <c r="G16" s="705"/>
      <c r="H16" s="705"/>
      <c r="I16" s="705">
        <v>4</v>
      </c>
      <c r="J16" s="705"/>
      <c r="K16" s="705">
        <v>41</v>
      </c>
      <c r="L16" s="705"/>
      <c r="M16" s="705">
        <v>113</v>
      </c>
      <c r="N16" s="705"/>
      <c r="O16" s="705"/>
      <c r="P16" s="705">
        <v>0</v>
      </c>
      <c r="Q16" s="705"/>
      <c r="R16" s="705">
        <v>11</v>
      </c>
      <c r="S16" s="705"/>
    </row>
    <row r="17" spans="1:19" s="56" customFormat="1" ht="21" customHeight="1" thickBot="1">
      <c r="A17" s="186" t="s">
        <v>464</v>
      </c>
      <c r="B17" s="698">
        <f>SUM(F17:S17)</f>
        <v>2994</v>
      </c>
      <c r="C17" s="699"/>
      <c r="D17" s="699"/>
      <c r="E17" s="220"/>
      <c r="F17" s="699">
        <v>2789</v>
      </c>
      <c r="G17" s="699"/>
      <c r="H17" s="699"/>
      <c r="I17" s="699">
        <v>6</v>
      </c>
      <c r="J17" s="699"/>
      <c r="K17" s="699">
        <v>31</v>
      </c>
      <c r="L17" s="699"/>
      <c r="M17" s="699">
        <v>159</v>
      </c>
      <c r="N17" s="699"/>
      <c r="O17" s="699"/>
      <c r="P17" s="699">
        <v>1</v>
      </c>
      <c r="Q17" s="699"/>
      <c r="R17" s="699">
        <v>8</v>
      </c>
      <c r="S17" s="699"/>
    </row>
    <row r="18" spans="1:20" ht="18" customHeight="1" thickTop="1">
      <c r="A18" s="33" t="s">
        <v>240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16"/>
    </row>
    <row r="19" spans="1:20" s="46" customFormat="1" ht="18" customHeight="1">
      <c r="A19" s="36" t="s">
        <v>359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</row>
    <row r="20" spans="1:20" ht="18" customHeight="1">
      <c r="A20" s="62" t="s">
        <v>298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10" s="56" customFormat="1" ht="27" customHeight="1">
      <c r="A22" s="114" t="s">
        <v>415</v>
      </c>
      <c r="B22" s="115"/>
      <c r="C22" s="115"/>
      <c r="D22" s="115"/>
      <c r="E22" s="116"/>
      <c r="F22" s="116"/>
      <c r="G22" s="116"/>
      <c r="H22" s="16"/>
      <c r="I22" s="116"/>
      <c r="J22" s="116"/>
    </row>
    <row r="23" spans="1:20" ht="4.5" customHeight="1" thickBot="1">
      <c r="A23" s="117"/>
      <c r="B23" s="223"/>
      <c r="C23" s="223"/>
      <c r="D23" s="223"/>
      <c r="E23" s="222"/>
      <c r="F23" s="222"/>
      <c r="G23" s="222"/>
      <c r="H23" s="222"/>
      <c r="I23" s="222"/>
      <c r="J23" s="222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0" s="19" customFormat="1" ht="30" customHeight="1" thickTop="1">
      <c r="A24" s="150" t="s">
        <v>23</v>
      </c>
      <c r="B24" s="841" t="s">
        <v>203</v>
      </c>
      <c r="C24" s="842"/>
      <c r="D24" s="842"/>
      <c r="E24" s="843"/>
      <c r="F24" s="844" t="s">
        <v>362</v>
      </c>
      <c r="G24" s="845"/>
      <c r="H24" s="845"/>
      <c r="I24" s="846"/>
      <c r="J24" s="844" t="s">
        <v>204</v>
      </c>
      <c r="K24" s="845"/>
      <c r="L24" s="845"/>
      <c r="M24" s="845"/>
      <c r="U24" s="849"/>
      <c r="V24" s="849"/>
      <c r="W24" s="849"/>
      <c r="X24" s="467"/>
      <c r="Y24" s="467"/>
      <c r="Z24" s="467"/>
      <c r="AA24" s="850"/>
      <c r="AB24" s="850"/>
      <c r="AC24" s="850"/>
      <c r="AD24" s="22"/>
    </row>
    <row r="25" spans="1:30" s="56" customFormat="1" ht="21" customHeight="1">
      <c r="A25" s="151" t="s">
        <v>361</v>
      </c>
      <c r="B25" s="847">
        <v>14298</v>
      </c>
      <c r="C25" s="848"/>
      <c r="D25" s="848"/>
      <c r="E25" s="848"/>
      <c r="F25" s="848">
        <v>1068</v>
      </c>
      <c r="G25" s="848"/>
      <c r="H25" s="848"/>
      <c r="I25" s="848"/>
      <c r="J25" s="848">
        <v>11486</v>
      </c>
      <c r="K25" s="848"/>
      <c r="L25" s="848"/>
      <c r="M25" s="848"/>
      <c r="U25" s="848"/>
      <c r="V25" s="848"/>
      <c r="W25" s="848"/>
      <c r="X25" s="848"/>
      <c r="Y25" s="848"/>
      <c r="Z25" s="848"/>
      <c r="AA25" s="848"/>
      <c r="AB25" s="848"/>
      <c r="AC25" s="848"/>
      <c r="AD25" s="61"/>
    </row>
    <row r="26" spans="1:30" s="19" customFormat="1" ht="21" customHeight="1">
      <c r="A26" s="151" t="s">
        <v>393</v>
      </c>
      <c r="B26" s="847">
        <v>14301</v>
      </c>
      <c r="C26" s="848"/>
      <c r="D26" s="848"/>
      <c r="E26" s="848"/>
      <c r="F26" s="848">
        <v>1125</v>
      </c>
      <c r="G26" s="848"/>
      <c r="H26" s="848"/>
      <c r="I26" s="848"/>
      <c r="J26" s="848">
        <v>11129</v>
      </c>
      <c r="K26" s="848"/>
      <c r="L26" s="848"/>
      <c r="M26" s="848"/>
      <c r="P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56" customFormat="1" ht="21" customHeight="1" thickBot="1">
      <c r="A27" s="245" t="s">
        <v>464</v>
      </c>
      <c r="B27" s="871">
        <v>14320</v>
      </c>
      <c r="C27" s="840"/>
      <c r="D27" s="840"/>
      <c r="E27" s="840"/>
      <c r="F27" s="840">
        <v>1119</v>
      </c>
      <c r="G27" s="840"/>
      <c r="H27" s="840"/>
      <c r="I27" s="840"/>
      <c r="J27" s="840">
        <v>11280</v>
      </c>
      <c r="K27" s="840"/>
      <c r="L27" s="840"/>
      <c r="M27" s="840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ht="18" customHeight="1" thickTop="1">
      <c r="A28" s="33" t="s">
        <v>350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8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19" s="18" customFormat="1" ht="27" customHeight="1">
      <c r="A30" s="24" t="s">
        <v>416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20" ht="4.5" customHeight="1" thickBot="1">
      <c r="A31" s="10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16"/>
    </row>
    <row r="32" spans="1:19" s="19" customFormat="1" ht="24.75" customHeight="1" thickTop="1">
      <c r="A32" s="459" t="s">
        <v>23</v>
      </c>
      <c r="B32" s="459" t="s">
        <v>69</v>
      </c>
      <c r="C32" s="670"/>
      <c r="D32" s="670"/>
      <c r="E32" s="670"/>
      <c r="F32" s="670"/>
      <c r="G32" s="670"/>
      <c r="H32" s="673" t="s">
        <v>70</v>
      </c>
      <c r="I32" s="670"/>
      <c r="J32" s="670"/>
      <c r="K32" s="670"/>
      <c r="L32" s="670"/>
      <c r="M32" s="670"/>
      <c r="N32" s="673" t="s">
        <v>96</v>
      </c>
      <c r="O32" s="670"/>
      <c r="P32" s="863"/>
      <c r="Q32" s="862" t="s">
        <v>97</v>
      </c>
      <c r="R32" s="863"/>
      <c r="S32" s="864"/>
    </row>
    <row r="33" spans="1:19" s="19" customFormat="1" ht="24.75" customHeight="1">
      <c r="A33" s="870"/>
      <c r="B33" s="671" t="s">
        <v>95</v>
      </c>
      <c r="C33" s="672"/>
      <c r="D33" s="672"/>
      <c r="E33" s="867" t="s">
        <v>135</v>
      </c>
      <c r="F33" s="672"/>
      <c r="G33" s="672"/>
      <c r="H33" s="691" t="s">
        <v>95</v>
      </c>
      <c r="I33" s="691"/>
      <c r="J33" s="691"/>
      <c r="K33" s="867" t="s">
        <v>236</v>
      </c>
      <c r="L33" s="672"/>
      <c r="M33" s="672"/>
      <c r="N33" s="672"/>
      <c r="O33" s="672"/>
      <c r="P33" s="865"/>
      <c r="Q33" s="865"/>
      <c r="R33" s="865"/>
      <c r="S33" s="866"/>
    </row>
    <row r="34" spans="1:19" s="19" customFormat="1" ht="21.75" customHeight="1">
      <c r="A34" s="468" t="s">
        <v>360</v>
      </c>
      <c r="B34" s="854">
        <v>1528</v>
      </c>
      <c r="C34" s="853"/>
      <c r="D34" s="853"/>
      <c r="E34" s="855">
        <v>560</v>
      </c>
      <c r="F34" s="855"/>
      <c r="G34" s="855"/>
      <c r="H34" s="853">
        <v>7560</v>
      </c>
      <c r="I34" s="853"/>
      <c r="J34" s="853"/>
      <c r="K34" s="853">
        <v>12838</v>
      </c>
      <c r="L34" s="853"/>
      <c r="M34" s="853"/>
      <c r="N34" s="853">
        <v>9087</v>
      </c>
      <c r="O34" s="853"/>
      <c r="P34" s="853"/>
      <c r="Q34" s="853">
        <v>25</v>
      </c>
      <c r="R34" s="853"/>
      <c r="S34" s="853"/>
    </row>
    <row r="35" spans="1:19" s="19" customFormat="1" ht="21.75" customHeight="1">
      <c r="A35" s="468"/>
      <c r="B35" s="854"/>
      <c r="C35" s="853"/>
      <c r="D35" s="853"/>
      <c r="E35" s="855">
        <v>-282</v>
      </c>
      <c r="F35" s="855"/>
      <c r="G35" s="855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</row>
    <row r="36" spans="1:19" s="19" customFormat="1" ht="21.75" customHeight="1">
      <c r="A36" s="468" t="s">
        <v>387</v>
      </c>
      <c r="B36" s="853">
        <v>1609</v>
      </c>
      <c r="C36" s="853"/>
      <c r="D36" s="853"/>
      <c r="E36" s="855">
        <v>515</v>
      </c>
      <c r="F36" s="855"/>
      <c r="G36" s="855"/>
      <c r="H36" s="853">
        <v>7465</v>
      </c>
      <c r="I36" s="853"/>
      <c r="J36" s="853"/>
      <c r="K36" s="853">
        <v>12528</v>
      </c>
      <c r="L36" s="853"/>
      <c r="M36" s="853"/>
      <c r="N36" s="853">
        <v>9074</v>
      </c>
      <c r="O36" s="853"/>
      <c r="P36" s="853"/>
      <c r="Q36" s="853">
        <v>25</v>
      </c>
      <c r="R36" s="853"/>
      <c r="S36" s="853"/>
    </row>
    <row r="37" spans="1:21" s="19" customFormat="1" ht="21.75" customHeight="1">
      <c r="A37" s="468"/>
      <c r="B37" s="853"/>
      <c r="C37" s="853"/>
      <c r="D37" s="853"/>
      <c r="E37" s="855">
        <v>-266</v>
      </c>
      <c r="F37" s="855"/>
      <c r="G37" s="855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3"/>
      <c r="U37" s="22"/>
    </row>
    <row r="38" spans="1:19" s="56" customFormat="1" ht="21.75" customHeight="1">
      <c r="A38" s="710" t="s">
        <v>459</v>
      </c>
      <c r="B38" s="851">
        <v>1392</v>
      </c>
      <c r="C38" s="851"/>
      <c r="D38" s="851"/>
      <c r="E38" s="856">
        <v>468</v>
      </c>
      <c r="F38" s="856"/>
      <c r="G38" s="856"/>
      <c r="H38" s="851">
        <v>7272</v>
      </c>
      <c r="I38" s="851"/>
      <c r="J38" s="851"/>
      <c r="K38" s="851">
        <v>12234</v>
      </c>
      <c r="L38" s="851"/>
      <c r="M38" s="851"/>
      <c r="N38" s="851">
        <v>8664</v>
      </c>
      <c r="O38" s="851"/>
      <c r="P38" s="851"/>
      <c r="Q38" s="851">
        <v>24</v>
      </c>
      <c r="R38" s="851"/>
      <c r="S38" s="851"/>
    </row>
    <row r="39" spans="1:19" s="56" customFormat="1" ht="21.75" customHeight="1" thickBot="1">
      <c r="A39" s="456"/>
      <c r="B39" s="852"/>
      <c r="C39" s="852"/>
      <c r="D39" s="852"/>
      <c r="E39" s="857">
        <v>-242</v>
      </c>
      <c r="F39" s="857"/>
      <c r="G39" s="857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</row>
    <row r="40" spans="1:20" ht="18" customHeight="1" thickTop="1">
      <c r="A40" s="33" t="s">
        <v>289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</sheetData>
  <sheetProtection/>
  <mergeCells count="96">
    <mergeCell ref="A3:B5"/>
    <mergeCell ref="S3:S5"/>
    <mergeCell ref="M4:M5"/>
    <mergeCell ref="O4:O5"/>
    <mergeCell ref="C3:D5"/>
    <mergeCell ref="E3:P3"/>
    <mergeCell ref="Q3:R5"/>
    <mergeCell ref="M15:O15"/>
    <mergeCell ref="F15:H15"/>
    <mergeCell ref="B13:E14"/>
    <mergeCell ref="M13:S13"/>
    <mergeCell ref="R14:S14"/>
    <mergeCell ref="A6:B6"/>
    <mergeCell ref="C6:D6"/>
    <mergeCell ref="A13:A14"/>
    <mergeCell ref="A7:B7"/>
    <mergeCell ref="C7:D7"/>
    <mergeCell ref="B16:D16"/>
    <mergeCell ref="K17:L17"/>
    <mergeCell ref="E35:G35"/>
    <mergeCell ref="A34:A35"/>
    <mergeCell ref="A32:A33"/>
    <mergeCell ref="B32:G32"/>
    <mergeCell ref="B27:E27"/>
    <mergeCell ref="F27:I27"/>
    <mergeCell ref="B17:D17"/>
    <mergeCell ref="I17:J17"/>
    <mergeCell ref="H32:M32"/>
    <mergeCell ref="F11:H11"/>
    <mergeCell ref="I16:J16"/>
    <mergeCell ref="F13:L13"/>
    <mergeCell ref="F14:H14"/>
    <mergeCell ref="I14:J14"/>
    <mergeCell ref="J26:M26"/>
    <mergeCell ref="M16:O16"/>
    <mergeCell ref="N32:P33"/>
    <mergeCell ref="P15:Q15"/>
    <mergeCell ref="P16:Q16"/>
    <mergeCell ref="B15:D15"/>
    <mergeCell ref="E34:G34"/>
    <mergeCell ref="B33:D33"/>
    <mergeCell ref="E33:G33"/>
    <mergeCell ref="H33:J33"/>
    <mergeCell ref="F16:H16"/>
    <mergeCell ref="B26:E26"/>
    <mergeCell ref="I15:J15"/>
    <mergeCell ref="F26:I26"/>
    <mergeCell ref="M14:O14"/>
    <mergeCell ref="Q32:S33"/>
    <mergeCell ref="N34:P35"/>
    <mergeCell ref="K34:M35"/>
    <mergeCell ref="K15:L15"/>
    <mergeCell ref="P17:Q17"/>
    <mergeCell ref="K33:M33"/>
    <mergeCell ref="M17:O17"/>
    <mergeCell ref="R17:S17"/>
    <mergeCell ref="K14:L14"/>
    <mergeCell ref="A8:B8"/>
    <mergeCell ref="C8:D8"/>
    <mergeCell ref="K36:M37"/>
    <mergeCell ref="Q34:S35"/>
    <mergeCell ref="Q36:S37"/>
    <mergeCell ref="R15:S15"/>
    <mergeCell ref="R16:S16"/>
    <mergeCell ref="K16:L16"/>
    <mergeCell ref="F17:H17"/>
    <mergeCell ref="P14:Q14"/>
    <mergeCell ref="A38:A39"/>
    <mergeCell ref="B38:D39"/>
    <mergeCell ref="E38:G38"/>
    <mergeCell ref="E39:G39"/>
    <mergeCell ref="H38:J39"/>
    <mergeCell ref="E36:G36"/>
    <mergeCell ref="A36:A37"/>
    <mergeCell ref="B36:D37"/>
    <mergeCell ref="Q38:S39"/>
    <mergeCell ref="H36:J37"/>
    <mergeCell ref="B34:D35"/>
    <mergeCell ref="N36:P37"/>
    <mergeCell ref="H34:J35"/>
    <mergeCell ref="N38:P39"/>
    <mergeCell ref="E37:G37"/>
    <mergeCell ref="K38:M39"/>
    <mergeCell ref="U24:W24"/>
    <mergeCell ref="X24:Z24"/>
    <mergeCell ref="AA24:AC24"/>
    <mergeCell ref="U25:W25"/>
    <mergeCell ref="X25:Z25"/>
    <mergeCell ref="AA25:AC25"/>
    <mergeCell ref="J27:M27"/>
    <mergeCell ref="B24:E24"/>
    <mergeCell ref="F24:I24"/>
    <mergeCell ref="J24:M24"/>
    <mergeCell ref="B25:E25"/>
    <mergeCell ref="F25:I25"/>
    <mergeCell ref="J25:M25"/>
  </mergeCells>
  <printOptions horizontalCentered="1"/>
  <pageMargins left="0.5511811023622047" right="0.5511811023622047" top="0.8661417322834646" bottom="0.5118110236220472" header="0.393700787401574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8:O49"/>
  <sheetViews>
    <sheetView zoomScale="55" zoomScaleNormal="55" zoomScalePageLayoutView="0" workbookViewId="0" topLeftCell="A1">
      <selection activeCell="C21" sqref="C21:D21"/>
    </sheetView>
  </sheetViews>
  <sheetFormatPr defaultColWidth="9.00390625" defaultRowHeight="13.5"/>
  <cols>
    <col min="1" max="3" width="6.625" style="0" customWidth="1"/>
    <col min="4" max="11" width="10.125" style="0" customWidth="1"/>
  </cols>
  <sheetData>
    <row r="38" ht="13.5">
      <c r="O38" s="342"/>
    </row>
    <row r="39" ht="28.5" customHeight="1"/>
    <row r="40" spans="1:11" ht="19.5" customHeight="1">
      <c r="A40" s="896"/>
      <c r="B40" s="897"/>
      <c r="C40" s="343"/>
      <c r="D40" s="898" t="s">
        <v>338</v>
      </c>
      <c r="E40" s="899"/>
      <c r="F40" s="898" t="s">
        <v>339</v>
      </c>
      <c r="G40" s="899"/>
      <c r="H40" s="898" t="s">
        <v>340</v>
      </c>
      <c r="I40" s="899"/>
      <c r="J40" s="898" t="s">
        <v>341</v>
      </c>
      <c r="K40" s="899"/>
    </row>
    <row r="41" spans="1:11" ht="19.5" customHeight="1">
      <c r="A41" s="889" t="s">
        <v>447</v>
      </c>
      <c r="B41" s="890"/>
      <c r="C41" s="891"/>
      <c r="D41" s="892">
        <v>8.2</v>
      </c>
      <c r="E41" s="893"/>
      <c r="F41" s="892">
        <v>8.7</v>
      </c>
      <c r="G41" s="893"/>
      <c r="H41" s="894">
        <v>7.4</v>
      </c>
      <c r="I41" s="895"/>
      <c r="J41" s="894">
        <v>8.6</v>
      </c>
      <c r="K41" s="895"/>
    </row>
    <row r="42" spans="1:11" ht="19.5" customHeight="1">
      <c r="A42" s="889" t="s">
        <v>448</v>
      </c>
      <c r="B42" s="890"/>
      <c r="C42" s="891"/>
      <c r="D42" s="892">
        <v>8.6</v>
      </c>
      <c r="E42" s="893"/>
      <c r="F42" s="892">
        <v>8.8</v>
      </c>
      <c r="G42" s="893"/>
      <c r="H42" s="894">
        <v>7.2</v>
      </c>
      <c r="I42" s="895"/>
      <c r="J42" s="894">
        <v>7.9</v>
      </c>
      <c r="K42" s="895"/>
    </row>
    <row r="43" spans="1:11" ht="19.5" customHeight="1">
      <c r="A43" s="889" t="s">
        <v>449</v>
      </c>
      <c r="B43" s="890"/>
      <c r="C43" s="891"/>
      <c r="D43" s="892">
        <v>7.7</v>
      </c>
      <c r="E43" s="893"/>
      <c r="F43" s="892">
        <v>8.4</v>
      </c>
      <c r="G43" s="893"/>
      <c r="H43" s="894">
        <v>7</v>
      </c>
      <c r="I43" s="895"/>
      <c r="J43" s="894">
        <v>7.9</v>
      </c>
      <c r="K43" s="895"/>
    </row>
    <row r="44" spans="1:11" ht="19.5" customHeight="1">
      <c r="A44" s="889" t="s">
        <v>450</v>
      </c>
      <c r="B44" s="890"/>
      <c r="C44" s="891"/>
      <c r="D44" s="892">
        <v>7.8</v>
      </c>
      <c r="E44" s="893"/>
      <c r="F44" s="892">
        <v>8.4</v>
      </c>
      <c r="G44" s="893"/>
      <c r="H44" s="894">
        <v>6.7</v>
      </c>
      <c r="I44" s="895"/>
      <c r="J44" s="894">
        <v>8.6</v>
      </c>
      <c r="K44" s="895"/>
    </row>
    <row r="45" spans="1:11" ht="19.5" customHeight="1">
      <c r="A45" s="889" t="s">
        <v>451</v>
      </c>
      <c r="B45" s="890"/>
      <c r="C45" s="891"/>
      <c r="D45" s="892">
        <v>7.8</v>
      </c>
      <c r="E45" s="893"/>
      <c r="F45" s="892">
        <v>8.3</v>
      </c>
      <c r="G45" s="893"/>
      <c r="H45" s="894">
        <v>6.6</v>
      </c>
      <c r="I45" s="895"/>
      <c r="J45" s="894">
        <v>6.8</v>
      </c>
      <c r="K45" s="895"/>
    </row>
    <row r="46" spans="1:11" ht="19.5" customHeight="1">
      <c r="A46" s="889" t="s">
        <v>452</v>
      </c>
      <c r="B46" s="890"/>
      <c r="C46" s="891"/>
      <c r="D46" s="892">
        <v>7.3</v>
      </c>
      <c r="E46" s="893"/>
      <c r="F46" s="892">
        <v>7.9</v>
      </c>
      <c r="G46" s="893"/>
      <c r="H46" s="894">
        <v>6.5</v>
      </c>
      <c r="I46" s="895"/>
      <c r="J46" s="894">
        <v>7.7</v>
      </c>
      <c r="K46" s="895"/>
    </row>
    <row r="47" spans="1:11" ht="19.5" customHeight="1">
      <c r="A47" s="889" t="s">
        <v>453</v>
      </c>
      <c r="B47" s="890"/>
      <c r="C47" s="891"/>
      <c r="D47" s="892">
        <v>7.4</v>
      </c>
      <c r="E47" s="893"/>
      <c r="F47" s="892">
        <v>7.8</v>
      </c>
      <c r="G47" s="893"/>
      <c r="H47" s="894">
        <v>6.2</v>
      </c>
      <c r="I47" s="895"/>
      <c r="J47" s="894">
        <v>6.8</v>
      </c>
      <c r="K47" s="895"/>
    </row>
    <row r="48" spans="1:11" ht="19.5" customHeight="1">
      <c r="A48" s="889" t="s">
        <v>364</v>
      </c>
      <c r="B48" s="890"/>
      <c r="C48" s="891"/>
      <c r="D48" s="892">
        <v>6.6</v>
      </c>
      <c r="E48" s="893"/>
      <c r="F48" s="892">
        <v>7.4</v>
      </c>
      <c r="G48" s="893"/>
      <c r="H48" s="894">
        <v>6.1</v>
      </c>
      <c r="I48" s="895"/>
      <c r="J48" s="894">
        <v>7.3</v>
      </c>
      <c r="K48" s="895"/>
    </row>
    <row r="49" spans="1:11" ht="19.5" customHeight="1">
      <c r="A49" s="889" t="s">
        <v>389</v>
      </c>
      <c r="B49" s="890"/>
      <c r="C49" s="891"/>
      <c r="D49" s="892">
        <v>6.3</v>
      </c>
      <c r="E49" s="893"/>
      <c r="F49" s="892">
        <v>7.4</v>
      </c>
      <c r="G49" s="893"/>
      <c r="H49" s="894">
        <v>5.9</v>
      </c>
      <c r="I49" s="895"/>
      <c r="J49" s="894">
        <v>6.4</v>
      </c>
      <c r="K49" s="895"/>
    </row>
  </sheetData>
  <sheetProtection/>
  <mergeCells count="50">
    <mergeCell ref="A49:C49"/>
    <mergeCell ref="D49:E49"/>
    <mergeCell ref="F49:G49"/>
    <mergeCell ref="H49:I49"/>
    <mergeCell ref="J49:K49"/>
    <mergeCell ref="A48:C48"/>
    <mergeCell ref="D48:E48"/>
    <mergeCell ref="F48:G48"/>
    <mergeCell ref="H48:I48"/>
    <mergeCell ref="J48:K48"/>
    <mergeCell ref="A46:C46"/>
    <mergeCell ref="D46:E46"/>
    <mergeCell ref="F46:G46"/>
    <mergeCell ref="H46:I46"/>
    <mergeCell ref="J46:K46"/>
    <mergeCell ref="A47:C47"/>
    <mergeCell ref="D47:E47"/>
    <mergeCell ref="F47:G47"/>
    <mergeCell ref="H47:I47"/>
    <mergeCell ref="J47:K47"/>
    <mergeCell ref="A44:C44"/>
    <mergeCell ref="D44:E44"/>
    <mergeCell ref="F44:G44"/>
    <mergeCell ref="H44:I44"/>
    <mergeCell ref="J44:K44"/>
    <mergeCell ref="A45:C45"/>
    <mergeCell ref="D45:E45"/>
    <mergeCell ref="F45:G45"/>
    <mergeCell ref="H45:I45"/>
    <mergeCell ref="J45:K45"/>
    <mergeCell ref="A42:C42"/>
    <mergeCell ref="D42:E42"/>
    <mergeCell ref="F42:G42"/>
    <mergeCell ref="H42:I42"/>
    <mergeCell ref="J42:K42"/>
    <mergeCell ref="A43:C43"/>
    <mergeCell ref="D43:E43"/>
    <mergeCell ref="F43:G43"/>
    <mergeCell ref="H43:I43"/>
    <mergeCell ref="J43:K43"/>
    <mergeCell ref="A41:C41"/>
    <mergeCell ref="D41:E41"/>
    <mergeCell ref="F41:G41"/>
    <mergeCell ref="H41:I41"/>
    <mergeCell ref="J41:K41"/>
    <mergeCell ref="A40:B40"/>
    <mergeCell ref="D40:E40"/>
    <mergeCell ref="F40:G40"/>
    <mergeCell ref="H40:I40"/>
    <mergeCell ref="J40:K40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34"/>
  <sheetViews>
    <sheetView workbookViewId="0" topLeftCell="A1">
      <selection activeCell="C21" sqref="C21:D21"/>
    </sheetView>
  </sheetViews>
  <sheetFormatPr defaultColWidth="9.00390625" defaultRowHeight="13.5"/>
  <cols>
    <col min="1" max="1" width="12.00390625" style="15" customWidth="1"/>
    <col min="2" max="25" width="3.50390625" style="15" customWidth="1"/>
    <col min="26" max="26" width="6.75390625" style="15" customWidth="1"/>
    <col min="27" max="16384" width="9.00390625" style="15" customWidth="1"/>
  </cols>
  <sheetData>
    <row r="1" spans="1:19" s="18" customFormat="1" ht="27" customHeight="1" thickBot="1">
      <c r="A1" s="24" t="s">
        <v>417</v>
      </c>
      <c r="R1" s="53"/>
      <c r="S1" s="53"/>
    </row>
    <row r="2" spans="1:25" s="19" customFormat="1" ht="44.25" customHeight="1" thickTop="1">
      <c r="A2" s="137" t="s">
        <v>23</v>
      </c>
      <c r="B2" s="630" t="s">
        <v>111</v>
      </c>
      <c r="C2" s="631"/>
      <c r="D2" s="631"/>
      <c r="E2" s="632"/>
      <c r="F2" s="630" t="s">
        <v>98</v>
      </c>
      <c r="G2" s="631"/>
      <c r="H2" s="631"/>
      <c r="I2" s="632"/>
      <c r="J2" s="923" t="s">
        <v>112</v>
      </c>
      <c r="K2" s="924"/>
      <c r="L2" s="924"/>
      <c r="M2" s="925"/>
      <c r="N2" s="923" t="s">
        <v>136</v>
      </c>
      <c r="O2" s="924"/>
      <c r="P2" s="925"/>
      <c r="Q2" s="923" t="s">
        <v>372</v>
      </c>
      <c r="R2" s="924"/>
      <c r="S2" s="925"/>
      <c r="T2" s="923" t="s">
        <v>214</v>
      </c>
      <c r="U2" s="924"/>
      <c r="V2" s="924"/>
      <c r="W2" s="924"/>
      <c r="X2" s="924"/>
      <c r="Y2" s="924"/>
    </row>
    <row r="3" spans="1:27" s="19" customFormat="1" ht="22.5" customHeight="1">
      <c r="A3" s="325" t="s">
        <v>360</v>
      </c>
      <c r="B3" s="921">
        <v>70573</v>
      </c>
      <c r="C3" s="921"/>
      <c r="D3" s="921"/>
      <c r="E3" s="921"/>
      <c r="F3" s="921">
        <v>57126</v>
      </c>
      <c r="G3" s="921"/>
      <c r="H3" s="921"/>
      <c r="I3" s="921"/>
      <c r="J3" s="921">
        <v>13447</v>
      </c>
      <c r="K3" s="921"/>
      <c r="L3" s="921"/>
      <c r="M3" s="921"/>
      <c r="N3" s="900">
        <v>193</v>
      </c>
      <c r="O3" s="900"/>
      <c r="P3" s="900"/>
      <c r="Q3" s="900">
        <v>797</v>
      </c>
      <c r="R3" s="900"/>
      <c r="S3" s="900"/>
      <c r="T3" s="900">
        <v>8072</v>
      </c>
      <c r="U3" s="900"/>
      <c r="V3" s="900"/>
      <c r="W3" s="900"/>
      <c r="X3" s="900"/>
      <c r="Y3" s="900"/>
      <c r="Z3" s="85"/>
      <c r="AA3" s="22"/>
    </row>
    <row r="4" spans="1:26" s="19" customFormat="1" ht="22.5" customHeight="1">
      <c r="A4" s="325" t="s">
        <v>387</v>
      </c>
      <c r="B4" s="921">
        <v>70131</v>
      </c>
      <c r="C4" s="921"/>
      <c r="D4" s="921"/>
      <c r="E4" s="921"/>
      <c r="F4" s="921">
        <v>57910</v>
      </c>
      <c r="G4" s="921"/>
      <c r="H4" s="921"/>
      <c r="I4" s="921"/>
      <c r="J4" s="921">
        <v>12221</v>
      </c>
      <c r="K4" s="921"/>
      <c r="L4" s="921"/>
      <c r="M4" s="921"/>
      <c r="N4" s="900">
        <v>192</v>
      </c>
      <c r="O4" s="900"/>
      <c r="P4" s="900"/>
      <c r="Q4" s="900">
        <v>792</v>
      </c>
      <c r="R4" s="900"/>
      <c r="S4" s="900"/>
      <c r="T4" s="900">
        <v>8231</v>
      </c>
      <c r="U4" s="900"/>
      <c r="V4" s="900"/>
      <c r="W4" s="900"/>
      <c r="X4" s="900"/>
      <c r="Y4" s="900"/>
      <c r="Z4" s="85"/>
    </row>
    <row r="5" spans="1:26" s="56" customFormat="1" ht="22.5" customHeight="1" thickBot="1">
      <c r="A5" s="251" t="s">
        <v>459</v>
      </c>
      <c r="B5" s="922">
        <v>71404</v>
      </c>
      <c r="C5" s="922"/>
      <c r="D5" s="922"/>
      <c r="E5" s="922"/>
      <c r="F5" s="922">
        <v>57657</v>
      </c>
      <c r="G5" s="922"/>
      <c r="H5" s="922"/>
      <c r="I5" s="922"/>
      <c r="J5" s="922">
        <v>13747</v>
      </c>
      <c r="K5" s="922"/>
      <c r="L5" s="922"/>
      <c r="M5" s="922"/>
      <c r="N5" s="907">
        <v>196</v>
      </c>
      <c r="O5" s="907"/>
      <c r="P5" s="907"/>
      <c r="Q5" s="907">
        <v>804</v>
      </c>
      <c r="R5" s="907"/>
      <c r="S5" s="907"/>
      <c r="T5" s="907">
        <v>7769</v>
      </c>
      <c r="U5" s="907"/>
      <c r="V5" s="907"/>
      <c r="W5" s="907"/>
      <c r="X5" s="907"/>
      <c r="Y5" s="907"/>
      <c r="Z5" s="90"/>
    </row>
    <row r="6" spans="1:26" ht="18" customHeight="1" thickTop="1">
      <c r="A6" s="252" t="s">
        <v>230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8" customHeight="1">
      <c r="A7" s="310" t="s">
        <v>285</v>
      </c>
    </row>
    <row r="8" ht="18" customHeight="1">
      <c r="A8" s="172"/>
    </row>
    <row r="9" ht="10.5" customHeight="1">
      <c r="A9" s="39"/>
    </row>
    <row r="10" spans="1:25" s="18" customFormat="1" ht="27" customHeight="1" thickBot="1">
      <c r="A10" s="24" t="s">
        <v>418</v>
      </c>
      <c r="B10" s="118"/>
      <c r="C10" s="118"/>
      <c r="D10" s="118"/>
      <c r="E10" s="118"/>
      <c r="F10" s="118"/>
      <c r="G10" s="16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936" t="s">
        <v>310</v>
      </c>
      <c r="U10" s="937"/>
      <c r="V10" s="937"/>
      <c r="X10" s="53"/>
      <c r="Y10" s="53"/>
    </row>
    <row r="11" spans="1:28" s="19" customFormat="1" ht="30" customHeight="1" thickTop="1">
      <c r="A11" s="738" t="s">
        <v>23</v>
      </c>
      <c r="B11" s="883" t="s">
        <v>62</v>
      </c>
      <c r="C11" s="555"/>
      <c r="D11" s="555"/>
      <c r="E11" s="555"/>
      <c r="F11" s="883" t="s">
        <v>311</v>
      </c>
      <c r="G11" s="555"/>
      <c r="H11" s="555"/>
      <c r="I11" s="738"/>
      <c r="J11" s="883" t="s">
        <v>63</v>
      </c>
      <c r="K11" s="555"/>
      <c r="L11" s="555"/>
      <c r="M11" s="738"/>
      <c r="N11" s="557" t="s">
        <v>64</v>
      </c>
      <c r="O11" s="926"/>
      <c r="P11" s="927"/>
      <c r="Q11" s="457" t="s">
        <v>65</v>
      </c>
      <c r="R11" s="458"/>
      <c r="S11" s="458"/>
      <c r="T11" s="458"/>
      <c r="U11" s="458"/>
      <c r="V11" s="458"/>
      <c r="W11" s="129"/>
      <c r="X11" s="50"/>
      <c r="Y11" s="50"/>
      <c r="AB11" s="22"/>
    </row>
    <row r="12" spans="1:25" s="19" customFormat="1" ht="30" customHeight="1">
      <c r="A12" s="918"/>
      <c r="B12" s="884"/>
      <c r="C12" s="556"/>
      <c r="D12" s="556"/>
      <c r="E12" s="556"/>
      <c r="F12" s="884"/>
      <c r="G12" s="556"/>
      <c r="H12" s="556"/>
      <c r="I12" s="739"/>
      <c r="J12" s="884"/>
      <c r="K12" s="556"/>
      <c r="L12" s="556"/>
      <c r="M12" s="739"/>
      <c r="N12" s="884" t="s">
        <v>66</v>
      </c>
      <c r="O12" s="556"/>
      <c r="P12" s="739"/>
      <c r="Q12" s="736" t="s">
        <v>66</v>
      </c>
      <c r="R12" s="737"/>
      <c r="S12" s="737"/>
      <c r="T12" s="736" t="s">
        <v>67</v>
      </c>
      <c r="U12" s="737"/>
      <c r="V12" s="737"/>
      <c r="W12" s="129"/>
      <c r="X12" s="901"/>
      <c r="Y12" s="901"/>
    </row>
    <row r="13" spans="1:26" s="19" customFormat="1" ht="28.5" customHeight="1">
      <c r="A13" s="134" t="s">
        <v>360</v>
      </c>
      <c r="B13" s="919">
        <v>56270</v>
      </c>
      <c r="C13" s="905"/>
      <c r="D13" s="905"/>
      <c r="E13" s="905"/>
      <c r="F13" s="905">
        <v>8068</v>
      </c>
      <c r="G13" s="905"/>
      <c r="H13" s="905"/>
      <c r="I13" s="905"/>
      <c r="J13" s="905">
        <v>14307</v>
      </c>
      <c r="K13" s="905"/>
      <c r="L13" s="905"/>
      <c r="M13" s="905"/>
      <c r="N13" s="905">
        <v>50486</v>
      </c>
      <c r="O13" s="905"/>
      <c r="P13" s="905"/>
      <c r="Q13" s="905">
        <v>5299</v>
      </c>
      <c r="R13" s="905"/>
      <c r="S13" s="905"/>
      <c r="T13" s="905">
        <v>1083</v>
      </c>
      <c r="U13" s="905"/>
      <c r="V13" s="905"/>
      <c r="W13" s="59"/>
      <c r="X13" s="302"/>
      <c r="Y13" s="311"/>
      <c r="Z13" s="22"/>
    </row>
    <row r="14" spans="1:25" s="56" customFormat="1" ht="28.5" customHeight="1">
      <c r="A14" s="134" t="s">
        <v>387</v>
      </c>
      <c r="B14" s="919">
        <v>55506</v>
      </c>
      <c r="C14" s="905"/>
      <c r="D14" s="905"/>
      <c r="E14" s="905"/>
      <c r="F14" s="905">
        <v>8226</v>
      </c>
      <c r="G14" s="905"/>
      <c r="H14" s="905"/>
      <c r="I14" s="905"/>
      <c r="J14" s="905">
        <v>14631</v>
      </c>
      <c r="K14" s="905"/>
      <c r="L14" s="905"/>
      <c r="M14" s="905"/>
      <c r="N14" s="905">
        <v>49220</v>
      </c>
      <c r="O14" s="905"/>
      <c r="P14" s="905"/>
      <c r="Q14" s="905">
        <v>5480</v>
      </c>
      <c r="R14" s="905"/>
      <c r="S14" s="905"/>
      <c r="T14" s="905">
        <v>1056</v>
      </c>
      <c r="U14" s="905"/>
      <c r="V14" s="905"/>
      <c r="W14" s="60"/>
      <c r="X14" s="326"/>
      <c r="Y14" s="327"/>
    </row>
    <row r="15" spans="1:24" s="56" customFormat="1" ht="28.5" customHeight="1" thickBot="1">
      <c r="A15" s="182" t="s">
        <v>459</v>
      </c>
      <c r="B15" s="920">
        <v>55432</v>
      </c>
      <c r="C15" s="906"/>
      <c r="D15" s="906"/>
      <c r="E15" s="906"/>
      <c r="F15" s="906">
        <v>7766</v>
      </c>
      <c r="G15" s="906"/>
      <c r="H15" s="906"/>
      <c r="I15" s="906"/>
      <c r="J15" s="906">
        <v>15979</v>
      </c>
      <c r="K15" s="906"/>
      <c r="L15" s="906"/>
      <c r="M15" s="906"/>
      <c r="N15" s="906">
        <v>48703</v>
      </c>
      <c r="O15" s="906"/>
      <c r="P15" s="906"/>
      <c r="Q15" s="906">
        <v>6276</v>
      </c>
      <c r="R15" s="906"/>
      <c r="S15" s="906"/>
      <c r="T15" s="906">
        <v>1159</v>
      </c>
      <c r="U15" s="906"/>
      <c r="V15" s="906"/>
      <c r="W15" s="326"/>
      <c r="X15" s="327"/>
    </row>
    <row r="16" spans="1:25" ht="18" customHeight="1" thickTop="1">
      <c r="A16" s="33" t="s">
        <v>230</v>
      </c>
      <c r="B16" s="106"/>
      <c r="C16" s="10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11.25" customHeight="1">
      <c r="A17" s="194"/>
      <c r="B17" s="28"/>
      <c r="C17" s="2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"/>
      <c r="V17" s="4"/>
      <c r="W17" s="4"/>
      <c r="X17" s="4"/>
      <c r="Y17" s="4"/>
    </row>
    <row r="18" spans="1:25" ht="11.25" customHeight="1">
      <c r="A18" s="194"/>
      <c r="B18" s="28"/>
      <c r="C18" s="2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"/>
      <c r="V18" s="4"/>
      <c r="W18" s="4"/>
      <c r="X18" s="4"/>
      <c r="Y18" s="4"/>
    </row>
    <row r="19" spans="1:26" s="18" customFormat="1" ht="27" customHeight="1" thickBot="1">
      <c r="A19" s="24" t="s">
        <v>419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X19" s="340" t="s">
        <v>482</v>
      </c>
      <c r="Y19" s="168"/>
      <c r="Z19" s="341"/>
    </row>
    <row r="20" spans="1:26" s="19" customFormat="1" ht="32.25" customHeight="1" thickTop="1">
      <c r="A20" s="133" t="s">
        <v>23</v>
      </c>
      <c r="B20" s="457" t="s">
        <v>243</v>
      </c>
      <c r="C20" s="458"/>
      <c r="D20" s="457" t="s">
        <v>244</v>
      </c>
      <c r="E20" s="458"/>
      <c r="F20" s="931" t="s">
        <v>245</v>
      </c>
      <c r="G20" s="932"/>
      <c r="H20" s="457" t="s">
        <v>246</v>
      </c>
      <c r="I20" s="458"/>
      <c r="J20" s="459"/>
      <c r="K20" s="457" t="s">
        <v>247</v>
      </c>
      <c r="L20" s="458"/>
      <c r="M20" s="459"/>
      <c r="N20" s="933" t="s">
        <v>248</v>
      </c>
      <c r="O20" s="934"/>
      <c r="P20" s="935"/>
      <c r="Q20" s="457" t="s">
        <v>249</v>
      </c>
      <c r="R20" s="458"/>
      <c r="S20" s="459"/>
      <c r="T20" s="457" t="s">
        <v>250</v>
      </c>
      <c r="U20" s="458"/>
      <c r="V20" s="457" t="s">
        <v>480</v>
      </c>
      <c r="W20" s="459"/>
      <c r="X20" s="902" t="s">
        <v>481</v>
      </c>
      <c r="Y20" s="903"/>
      <c r="Z20" s="139"/>
    </row>
    <row r="21" spans="1:29" s="56" customFormat="1" ht="24.75" customHeight="1">
      <c r="A21" s="188" t="s">
        <v>361</v>
      </c>
      <c r="B21" s="900">
        <v>1701</v>
      </c>
      <c r="C21" s="900"/>
      <c r="D21" s="900">
        <v>699</v>
      </c>
      <c r="E21" s="900"/>
      <c r="F21" s="900">
        <v>724</v>
      </c>
      <c r="G21" s="900"/>
      <c r="H21" s="900">
        <v>6804</v>
      </c>
      <c r="I21" s="900"/>
      <c r="J21" s="900"/>
      <c r="K21" s="900">
        <v>1161</v>
      </c>
      <c r="L21" s="900"/>
      <c r="M21" s="900"/>
      <c r="N21" s="900">
        <v>2440</v>
      </c>
      <c r="O21" s="900"/>
      <c r="P21" s="900"/>
      <c r="Q21" s="900">
        <v>87</v>
      </c>
      <c r="R21" s="900"/>
      <c r="S21" s="900"/>
      <c r="T21" s="904">
        <v>69</v>
      </c>
      <c r="U21" s="904"/>
      <c r="V21" s="908" t="s">
        <v>301</v>
      </c>
      <c r="W21" s="908"/>
      <c r="X21" s="904">
        <v>20</v>
      </c>
      <c r="Y21" s="904"/>
      <c r="Z21" s="130"/>
      <c r="AA21" s="61"/>
      <c r="AB21" s="61"/>
      <c r="AC21" s="61"/>
    </row>
    <row r="22" spans="1:29" s="56" customFormat="1" ht="24.75" customHeight="1">
      <c r="A22" s="188" t="s">
        <v>393</v>
      </c>
      <c r="B22" s="900">
        <v>1779</v>
      </c>
      <c r="C22" s="900"/>
      <c r="D22" s="900">
        <v>752</v>
      </c>
      <c r="E22" s="900"/>
      <c r="F22" s="900">
        <v>758</v>
      </c>
      <c r="G22" s="900"/>
      <c r="H22" s="900">
        <v>6905</v>
      </c>
      <c r="I22" s="900"/>
      <c r="J22" s="900"/>
      <c r="K22" s="900">
        <v>1370</v>
      </c>
      <c r="L22" s="900"/>
      <c r="M22" s="900"/>
      <c r="N22" s="900">
        <v>2612</v>
      </c>
      <c r="O22" s="900"/>
      <c r="P22" s="900"/>
      <c r="Q22" s="900">
        <v>94</v>
      </c>
      <c r="R22" s="900"/>
      <c r="S22" s="900"/>
      <c r="T22" s="905">
        <v>79</v>
      </c>
      <c r="U22" s="905"/>
      <c r="V22" s="909" t="s">
        <v>301</v>
      </c>
      <c r="W22" s="909"/>
      <c r="X22" s="905">
        <v>26</v>
      </c>
      <c r="Y22" s="905"/>
      <c r="Z22" s="130"/>
      <c r="AA22" s="61"/>
      <c r="AB22" s="61"/>
      <c r="AC22" s="61"/>
    </row>
    <row r="23" spans="1:29" s="56" customFormat="1" ht="24.75" customHeight="1" thickBot="1">
      <c r="A23" s="184" t="s">
        <v>464</v>
      </c>
      <c r="B23" s="907">
        <v>1788</v>
      </c>
      <c r="C23" s="907"/>
      <c r="D23" s="907">
        <v>750</v>
      </c>
      <c r="E23" s="907"/>
      <c r="F23" s="907">
        <v>788</v>
      </c>
      <c r="G23" s="907"/>
      <c r="H23" s="907">
        <v>6985</v>
      </c>
      <c r="I23" s="907"/>
      <c r="J23" s="907"/>
      <c r="K23" s="907">
        <v>1424</v>
      </c>
      <c r="L23" s="907"/>
      <c r="M23" s="907"/>
      <c r="N23" s="907">
        <v>2759</v>
      </c>
      <c r="O23" s="907"/>
      <c r="P23" s="907"/>
      <c r="Q23" s="907">
        <v>79</v>
      </c>
      <c r="R23" s="907"/>
      <c r="S23" s="907"/>
      <c r="T23" s="906">
        <v>68</v>
      </c>
      <c r="U23" s="906"/>
      <c r="V23" s="916">
        <v>599</v>
      </c>
      <c r="W23" s="916"/>
      <c r="X23" s="906">
        <v>26</v>
      </c>
      <c r="Y23" s="906"/>
      <c r="Z23" s="130"/>
      <c r="AA23" s="61"/>
      <c r="AB23" s="61"/>
      <c r="AC23" s="61"/>
    </row>
    <row r="24" spans="1:21" ht="18" customHeight="1" thickTop="1">
      <c r="A24" s="33" t="s">
        <v>230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80"/>
      <c r="P24" s="80"/>
      <c r="Q24" s="80"/>
      <c r="R24" s="119"/>
      <c r="S24" s="119"/>
      <c r="T24" s="119"/>
      <c r="U24" s="120"/>
    </row>
    <row r="25" ht="17.25" customHeight="1">
      <c r="A25" s="28"/>
    </row>
    <row r="26" spans="1:22" ht="27" customHeight="1" thickBot="1">
      <c r="A26" s="101" t="s">
        <v>420</v>
      </c>
      <c r="T26" s="938"/>
      <c r="U26" s="938"/>
      <c r="V26" s="938"/>
    </row>
    <row r="27" spans="1:50" s="19" customFormat="1" ht="39" customHeight="1" thickTop="1">
      <c r="A27" s="138" t="s">
        <v>23</v>
      </c>
      <c r="B27" s="632" t="s">
        <v>279</v>
      </c>
      <c r="C27" s="911"/>
      <c r="D27" s="911"/>
      <c r="E27" s="911" t="s">
        <v>280</v>
      </c>
      <c r="F27" s="911"/>
      <c r="G27" s="911"/>
      <c r="H27" s="911" t="s">
        <v>275</v>
      </c>
      <c r="I27" s="911"/>
      <c r="J27" s="911"/>
      <c r="K27" s="911" t="s">
        <v>281</v>
      </c>
      <c r="L27" s="911"/>
      <c r="M27" s="911"/>
      <c r="N27" s="911" t="s">
        <v>276</v>
      </c>
      <c r="O27" s="911"/>
      <c r="P27" s="911"/>
      <c r="Q27" s="911" t="s">
        <v>277</v>
      </c>
      <c r="R27" s="911"/>
      <c r="S27" s="911"/>
      <c r="T27" s="911" t="s">
        <v>278</v>
      </c>
      <c r="U27" s="911"/>
      <c r="V27" s="630"/>
      <c r="W27" s="515"/>
      <c r="X27" s="515"/>
      <c r="Y27" s="515"/>
      <c r="Z27" s="127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</row>
    <row r="28" spans="1:27" s="56" customFormat="1" ht="30" customHeight="1">
      <c r="A28" s="188" t="s">
        <v>361</v>
      </c>
      <c r="B28" s="928">
        <v>0.001</v>
      </c>
      <c r="C28" s="912"/>
      <c r="D28" s="912"/>
      <c r="E28" s="912">
        <v>0.012</v>
      </c>
      <c r="F28" s="912"/>
      <c r="G28" s="912"/>
      <c r="H28" s="912">
        <v>0.002</v>
      </c>
      <c r="I28" s="912"/>
      <c r="J28" s="912"/>
      <c r="K28" s="912">
        <v>0.032</v>
      </c>
      <c r="L28" s="912"/>
      <c r="M28" s="912"/>
      <c r="N28" s="915">
        <v>0.3</v>
      </c>
      <c r="O28" s="915"/>
      <c r="P28" s="915"/>
      <c r="Q28" s="912">
        <v>0.013</v>
      </c>
      <c r="R28" s="912"/>
      <c r="S28" s="912"/>
      <c r="T28" s="915">
        <v>10.8</v>
      </c>
      <c r="U28" s="915"/>
      <c r="V28" s="915"/>
      <c r="W28" s="917"/>
      <c r="X28" s="917"/>
      <c r="Y28" s="917"/>
      <c r="Z28" s="128"/>
      <c r="AA28" s="128"/>
    </row>
    <row r="29" spans="1:27" s="19" customFormat="1" ht="30" customHeight="1">
      <c r="A29" s="188" t="s">
        <v>466</v>
      </c>
      <c r="B29" s="928">
        <v>0.001</v>
      </c>
      <c r="C29" s="912"/>
      <c r="D29" s="912"/>
      <c r="E29" s="912">
        <v>0.011</v>
      </c>
      <c r="F29" s="912"/>
      <c r="G29" s="912"/>
      <c r="H29" s="912">
        <v>0.002</v>
      </c>
      <c r="I29" s="912"/>
      <c r="J29" s="912"/>
      <c r="K29" s="912">
        <v>0.032</v>
      </c>
      <c r="L29" s="912"/>
      <c r="M29" s="912"/>
      <c r="N29" s="915">
        <v>0.2</v>
      </c>
      <c r="O29" s="915"/>
      <c r="P29" s="915"/>
      <c r="Q29" s="912">
        <v>0.012</v>
      </c>
      <c r="R29" s="912"/>
      <c r="S29" s="912"/>
      <c r="T29" s="915">
        <v>10.2</v>
      </c>
      <c r="U29" s="915"/>
      <c r="V29" s="915"/>
      <c r="W29" s="917"/>
      <c r="X29" s="917"/>
      <c r="Y29" s="917"/>
      <c r="Z29" s="312"/>
      <c r="AA29" s="312"/>
    </row>
    <row r="30" spans="1:27" s="56" customFormat="1" ht="30" customHeight="1" thickBot="1">
      <c r="A30" s="184" t="s">
        <v>464</v>
      </c>
      <c r="B30" s="930">
        <v>0.001</v>
      </c>
      <c r="C30" s="910"/>
      <c r="D30" s="910"/>
      <c r="E30" s="910">
        <v>0.011</v>
      </c>
      <c r="F30" s="910"/>
      <c r="G30" s="910"/>
      <c r="H30" s="910">
        <v>0.002</v>
      </c>
      <c r="I30" s="910"/>
      <c r="J30" s="910"/>
      <c r="K30" s="910">
        <v>0.032</v>
      </c>
      <c r="L30" s="910"/>
      <c r="M30" s="910"/>
      <c r="N30" s="914">
        <v>0.2</v>
      </c>
      <c r="O30" s="914"/>
      <c r="P30" s="914"/>
      <c r="Q30" s="910">
        <v>0.011</v>
      </c>
      <c r="R30" s="910"/>
      <c r="S30" s="910"/>
      <c r="T30" s="914">
        <v>9.1</v>
      </c>
      <c r="U30" s="914"/>
      <c r="V30" s="914"/>
      <c r="W30" s="929"/>
      <c r="X30" s="929"/>
      <c r="Y30" s="929"/>
      <c r="Z30" s="128"/>
      <c r="AA30" s="128"/>
    </row>
    <row r="31" ht="18" customHeight="1" thickTop="1">
      <c r="A31" s="33" t="s">
        <v>187</v>
      </c>
    </row>
    <row r="32" spans="1:25" ht="18" customHeight="1">
      <c r="A32" s="728" t="s">
        <v>384</v>
      </c>
      <c r="B32" s="728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8"/>
    </row>
    <row r="33" spans="1:25" ht="18" customHeight="1">
      <c r="A33" s="728" t="s">
        <v>382</v>
      </c>
      <c r="B33" s="728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</row>
    <row r="34" spans="1:25" ht="18" customHeight="1">
      <c r="A34" s="728" t="s">
        <v>383</v>
      </c>
      <c r="B34" s="728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8"/>
      <c r="X34" s="728"/>
      <c r="Y34" s="728"/>
    </row>
  </sheetData>
  <sheetProtection/>
  <mergeCells count="130">
    <mergeCell ref="Q15:S15"/>
    <mergeCell ref="D21:E21"/>
    <mergeCell ref="T15:V15"/>
    <mergeCell ref="F14:I14"/>
    <mergeCell ref="T10:V10"/>
    <mergeCell ref="T26:V26"/>
    <mergeCell ref="N22:P22"/>
    <mergeCell ref="T13:V13"/>
    <mergeCell ref="F21:G21"/>
    <mergeCell ref="H22:J22"/>
    <mergeCell ref="J4:M4"/>
    <mergeCell ref="N13:P13"/>
    <mergeCell ref="Q22:S22"/>
    <mergeCell ref="K22:M22"/>
    <mergeCell ref="Q21:S21"/>
    <mergeCell ref="J13:M13"/>
    <mergeCell ref="J11:M12"/>
    <mergeCell ref="H21:J21"/>
    <mergeCell ref="K21:M21"/>
    <mergeCell ref="N4:P4"/>
    <mergeCell ref="T12:V12"/>
    <mergeCell ref="N21:P21"/>
    <mergeCell ref="F15:I15"/>
    <mergeCell ref="F11:I12"/>
    <mergeCell ref="F13:I13"/>
    <mergeCell ref="T14:V14"/>
    <mergeCell ref="N20:P20"/>
    <mergeCell ref="J14:M14"/>
    <mergeCell ref="J15:M15"/>
    <mergeCell ref="Q14:S14"/>
    <mergeCell ref="B29:D29"/>
    <mergeCell ref="W30:Y30"/>
    <mergeCell ref="B30:D30"/>
    <mergeCell ref="F4:I4"/>
    <mergeCell ref="Q11:V11"/>
    <mergeCell ref="N14:P14"/>
    <mergeCell ref="B22:C22"/>
    <mergeCell ref="Q12:S12"/>
    <mergeCell ref="W29:Y29"/>
    <mergeCell ref="F20:G20"/>
    <mergeCell ref="H27:J27"/>
    <mergeCell ref="B27:D27"/>
    <mergeCell ref="B23:C23"/>
    <mergeCell ref="B28:D28"/>
    <mergeCell ref="N5:P5"/>
    <mergeCell ref="J5:M5"/>
    <mergeCell ref="B20:C20"/>
    <mergeCell ref="B21:C21"/>
    <mergeCell ref="D22:E22"/>
    <mergeCell ref="F22:G22"/>
    <mergeCell ref="Q5:S5"/>
    <mergeCell ref="N11:P11"/>
    <mergeCell ref="N12:P12"/>
    <mergeCell ref="B13:E13"/>
    <mergeCell ref="F5:I5"/>
    <mergeCell ref="B11:E12"/>
    <mergeCell ref="Q13:S13"/>
    <mergeCell ref="N2:P2"/>
    <mergeCell ref="Q3:S3"/>
    <mergeCell ref="Q2:S2"/>
    <mergeCell ref="N3:P3"/>
    <mergeCell ref="T2:Y2"/>
    <mergeCell ref="T3:Y3"/>
    <mergeCell ref="Q20:S20"/>
    <mergeCell ref="B2:E2"/>
    <mergeCell ref="B3:E3"/>
    <mergeCell ref="B4:E4"/>
    <mergeCell ref="B5:E5"/>
    <mergeCell ref="Q4:S4"/>
    <mergeCell ref="J3:M3"/>
    <mergeCell ref="F2:I2"/>
    <mergeCell ref="F3:I3"/>
    <mergeCell ref="J2:M2"/>
    <mergeCell ref="A11:A12"/>
    <mergeCell ref="K20:M20"/>
    <mergeCell ref="H20:J20"/>
    <mergeCell ref="B14:E14"/>
    <mergeCell ref="B15:E15"/>
    <mergeCell ref="N15:P15"/>
    <mergeCell ref="D20:E20"/>
    <mergeCell ref="T23:U23"/>
    <mergeCell ref="V23:W23"/>
    <mergeCell ref="W27:Y27"/>
    <mergeCell ref="K28:M28"/>
    <mergeCell ref="Q28:S28"/>
    <mergeCell ref="K27:M27"/>
    <mergeCell ref="W28:Y28"/>
    <mergeCell ref="Q27:S27"/>
    <mergeCell ref="T27:V27"/>
    <mergeCell ref="N27:P27"/>
    <mergeCell ref="H29:J29"/>
    <mergeCell ref="E28:G28"/>
    <mergeCell ref="E29:G29"/>
    <mergeCell ref="Q23:S23"/>
    <mergeCell ref="D23:E23"/>
    <mergeCell ref="F23:G23"/>
    <mergeCell ref="H23:J23"/>
    <mergeCell ref="N23:P23"/>
    <mergeCell ref="K23:M23"/>
    <mergeCell ref="N28:P28"/>
    <mergeCell ref="AA27:AX27"/>
    <mergeCell ref="Q30:S30"/>
    <mergeCell ref="T30:V30"/>
    <mergeCell ref="K29:M29"/>
    <mergeCell ref="N29:P29"/>
    <mergeCell ref="Q29:S29"/>
    <mergeCell ref="T28:V28"/>
    <mergeCell ref="T29:V29"/>
    <mergeCell ref="K30:M30"/>
    <mergeCell ref="N30:P30"/>
    <mergeCell ref="V21:W21"/>
    <mergeCell ref="T22:U22"/>
    <mergeCell ref="V22:W22"/>
    <mergeCell ref="A32:Y32"/>
    <mergeCell ref="A33:Y33"/>
    <mergeCell ref="A34:Y34"/>
    <mergeCell ref="E30:G30"/>
    <mergeCell ref="H30:J30"/>
    <mergeCell ref="E27:G27"/>
    <mergeCell ref="H28:J28"/>
    <mergeCell ref="T4:Y4"/>
    <mergeCell ref="X12:Y12"/>
    <mergeCell ref="X20:Y20"/>
    <mergeCell ref="X21:Y21"/>
    <mergeCell ref="X22:Y22"/>
    <mergeCell ref="X23:Y23"/>
    <mergeCell ref="T5:Y5"/>
    <mergeCell ref="T20:U20"/>
    <mergeCell ref="V20:W20"/>
    <mergeCell ref="T21:U2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workbookViewId="0" topLeftCell="A43">
      <selection activeCell="C21" sqref="C21:D21"/>
    </sheetView>
  </sheetViews>
  <sheetFormatPr defaultColWidth="9.00390625" defaultRowHeight="13.5"/>
  <cols>
    <col min="1" max="1" width="9.875" style="15" customWidth="1"/>
    <col min="2" max="2" width="4.125" style="15" customWidth="1"/>
    <col min="3" max="6" width="3.75390625" style="15" customWidth="1"/>
    <col min="7" max="7" width="4.125" style="15" customWidth="1"/>
    <col min="8" max="19" width="5.00390625" style="15" customWidth="1"/>
    <col min="20" max="16384" width="9.00390625" style="15" customWidth="1"/>
  </cols>
  <sheetData>
    <row r="1" s="18" customFormat="1" ht="27" customHeight="1" thickBot="1">
      <c r="A1" s="24" t="s">
        <v>421</v>
      </c>
    </row>
    <row r="2" spans="1:19" ht="16.5" customHeight="1" thickTop="1">
      <c r="A2" s="955" t="s">
        <v>134</v>
      </c>
      <c r="B2" s="955"/>
      <c r="C2" s="955"/>
      <c r="D2" s="955"/>
      <c r="E2" s="955"/>
      <c r="F2" s="955"/>
      <c r="G2" s="956"/>
      <c r="H2" s="1024" t="s">
        <v>188</v>
      </c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</row>
    <row r="3" spans="1:19" ht="16.5" customHeight="1">
      <c r="A3" s="301" t="s">
        <v>378</v>
      </c>
      <c r="B3" s="762" t="s">
        <v>379</v>
      </c>
      <c r="C3" s="763"/>
      <c r="D3" s="764"/>
      <c r="E3" s="763" t="s">
        <v>380</v>
      </c>
      <c r="F3" s="763"/>
      <c r="G3" s="764"/>
      <c r="H3" s="986">
        <v>44328</v>
      </c>
      <c r="I3" s="987"/>
      <c r="J3" s="986">
        <v>44391</v>
      </c>
      <c r="K3" s="987"/>
      <c r="L3" s="986">
        <v>44440</v>
      </c>
      <c r="M3" s="987"/>
      <c r="N3" s="986">
        <v>44512</v>
      </c>
      <c r="O3" s="987"/>
      <c r="P3" s="986">
        <v>44566</v>
      </c>
      <c r="Q3" s="987"/>
      <c r="R3" s="986">
        <v>44622</v>
      </c>
      <c r="S3" s="987"/>
    </row>
    <row r="4" spans="1:19" ht="16.5" customHeight="1">
      <c r="A4" s="999" t="s">
        <v>189</v>
      </c>
      <c r="B4" s="967" t="s">
        <v>190</v>
      </c>
      <c r="C4" s="968"/>
      <c r="D4" s="969"/>
      <c r="E4" s="959" t="s">
        <v>68</v>
      </c>
      <c r="F4" s="960"/>
      <c r="G4" s="961"/>
      <c r="H4" s="1012">
        <v>7.7</v>
      </c>
      <c r="I4" s="1013"/>
      <c r="J4" s="958">
        <v>7.5</v>
      </c>
      <c r="K4" s="958"/>
      <c r="L4" s="958">
        <v>7.1</v>
      </c>
      <c r="M4" s="958"/>
      <c r="N4" s="958">
        <v>7</v>
      </c>
      <c r="O4" s="958"/>
      <c r="P4" s="958">
        <v>6.9</v>
      </c>
      <c r="Q4" s="958"/>
      <c r="R4" s="958">
        <v>6.7</v>
      </c>
      <c r="S4" s="958"/>
    </row>
    <row r="5" spans="1:19" ht="16.5" customHeight="1">
      <c r="A5" s="1000"/>
      <c r="B5" s="970"/>
      <c r="C5" s="971"/>
      <c r="D5" s="972"/>
      <c r="E5" s="945" t="s">
        <v>191</v>
      </c>
      <c r="F5" s="946"/>
      <c r="G5" s="947"/>
      <c r="H5" s="1022">
        <v>2.5</v>
      </c>
      <c r="I5" s="1023"/>
      <c r="J5" s="962">
        <v>2.9</v>
      </c>
      <c r="K5" s="962"/>
      <c r="L5" s="962">
        <v>2.9</v>
      </c>
      <c r="M5" s="962"/>
      <c r="N5" s="962">
        <v>3.2</v>
      </c>
      <c r="O5" s="962"/>
      <c r="P5" s="966">
        <v>3.3</v>
      </c>
      <c r="Q5" s="966"/>
      <c r="R5" s="966">
        <v>3.2</v>
      </c>
      <c r="S5" s="966"/>
    </row>
    <row r="6" spans="1:19" ht="16.5" customHeight="1">
      <c r="A6" s="1000"/>
      <c r="B6" s="970"/>
      <c r="C6" s="971"/>
      <c r="D6" s="972"/>
      <c r="E6" s="945" t="s">
        <v>192</v>
      </c>
      <c r="F6" s="946"/>
      <c r="G6" s="947"/>
      <c r="H6" s="1022">
        <v>5</v>
      </c>
      <c r="I6" s="1023"/>
      <c r="J6" s="966">
        <v>3.6</v>
      </c>
      <c r="K6" s="966"/>
      <c r="L6" s="962">
        <v>3</v>
      </c>
      <c r="M6" s="962"/>
      <c r="N6" s="962">
        <v>1.9</v>
      </c>
      <c r="O6" s="962"/>
      <c r="P6" s="966">
        <v>4</v>
      </c>
      <c r="Q6" s="966"/>
      <c r="R6" s="966">
        <v>3.5</v>
      </c>
      <c r="S6" s="966"/>
    </row>
    <row r="7" spans="1:19" ht="16.5" customHeight="1">
      <c r="A7" s="1000"/>
      <c r="B7" s="996"/>
      <c r="C7" s="997"/>
      <c r="D7" s="998"/>
      <c r="E7" s="945" t="s">
        <v>193</v>
      </c>
      <c r="F7" s="946"/>
      <c r="G7" s="947"/>
      <c r="H7" s="1010">
        <v>7</v>
      </c>
      <c r="I7" s="1011"/>
      <c r="J7" s="985">
        <v>11</v>
      </c>
      <c r="K7" s="985"/>
      <c r="L7" s="985">
        <v>13</v>
      </c>
      <c r="M7" s="985"/>
      <c r="N7" s="985" t="s">
        <v>477</v>
      </c>
      <c r="O7" s="985"/>
      <c r="P7" s="963">
        <v>13</v>
      </c>
      <c r="Q7" s="963"/>
      <c r="R7" s="963">
        <v>1</v>
      </c>
      <c r="S7" s="963"/>
    </row>
    <row r="8" spans="1:19" ht="16.5" customHeight="1">
      <c r="A8" s="1000"/>
      <c r="B8" s="967" t="s">
        <v>194</v>
      </c>
      <c r="C8" s="968"/>
      <c r="D8" s="969"/>
      <c r="E8" s="959" t="s">
        <v>68</v>
      </c>
      <c r="F8" s="960"/>
      <c r="G8" s="961"/>
      <c r="H8" s="1018">
        <v>7.6</v>
      </c>
      <c r="I8" s="958"/>
      <c r="J8" s="958">
        <v>7.3</v>
      </c>
      <c r="K8" s="958"/>
      <c r="L8" s="958">
        <v>7.1</v>
      </c>
      <c r="M8" s="958"/>
      <c r="N8" s="958">
        <v>7.1</v>
      </c>
      <c r="O8" s="958"/>
      <c r="P8" s="958">
        <v>7</v>
      </c>
      <c r="Q8" s="958"/>
      <c r="R8" s="958">
        <v>6.9</v>
      </c>
      <c r="S8" s="958"/>
    </row>
    <row r="9" spans="1:19" ht="16.5" customHeight="1">
      <c r="A9" s="1000"/>
      <c r="B9" s="970"/>
      <c r="C9" s="971"/>
      <c r="D9" s="972"/>
      <c r="E9" s="945" t="s">
        <v>191</v>
      </c>
      <c r="F9" s="946"/>
      <c r="G9" s="947"/>
      <c r="H9" s="988">
        <v>2.9</v>
      </c>
      <c r="I9" s="962"/>
      <c r="J9" s="962">
        <v>1.8</v>
      </c>
      <c r="K9" s="962"/>
      <c r="L9" s="962">
        <v>1.7</v>
      </c>
      <c r="M9" s="962"/>
      <c r="N9" s="962">
        <v>1.8</v>
      </c>
      <c r="O9" s="962"/>
      <c r="P9" s="966">
        <v>3.1</v>
      </c>
      <c r="Q9" s="966"/>
      <c r="R9" s="966">
        <v>4.4</v>
      </c>
      <c r="S9" s="966"/>
    </row>
    <row r="10" spans="1:19" ht="16.5" customHeight="1">
      <c r="A10" s="1000"/>
      <c r="B10" s="970"/>
      <c r="C10" s="971"/>
      <c r="D10" s="972"/>
      <c r="E10" s="945" t="s">
        <v>192</v>
      </c>
      <c r="F10" s="946"/>
      <c r="G10" s="947"/>
      <c r="H10" s="988">
        <v>2.3</v>
      </c>
      <c r="I10" s="962"/>
      <c r="J10" s="966">
        <v>2.2</v>
      </c>
      <c r="K10" s="966"/>
      <c r="L10" s="962">
        <v>2.9</v>
      </c>
      <c r="M10" s="962"/>
      <c r="N10" s="962">
        <v>1.4</v>
      </c>
      <c r="O10" s="962"/>
      <c r="P10" s="966">
        <v>9.3</v>
      </c>
      <c r="Q10" s="966"/>
      <c r="R10" s="966">
        <v>2.6</v>
      </c>
      <c r="S10" s="966"/>
    </row>
    <row r="11" spans="1:19" ht="16.5" customHeight="1">
      <c r="A11" s="1000"/>
      <c r="B11" s="996"/>
      <c r="C11" s="997"/>
      <c r="D11" s="998"/>
      <c r="E11" s="945" t="s">
        <v>193</v>
      </c>
      <c r="F11" s="946"/>
      <c r="G11" s="947"/>
      <c r="H11" s="1014">
        <v>4</v>
      </c>
      <c r="I11" s="985"/>
      <c r="J11" s="985">
        <v>13</v>
      </c>
      <c r="K11" s="985"/>
      <c r="L11" s="985">
        <v>7</v>
      </c>
      <c r="M11" s="985"/>
      <c r="N11" s="985">
        <v>7</v>
      </c>
      <c r="O11" s="985"/>
      <c r="P11" s="963">
        <v>118</v>
      </c>
      <c r="Q11" s="963"/>
      <c r="R11" s="963">
        <v>18</v>
      </c>
      <c r="S11" s="963"/>
    </row>
    <row r="12" spans="1:19" ht="16.5" customHeight="1">
      <c r="A12" s="1000"/>
      <c r="B12" s="967" t="s">
        <v>195</v>
      </c>
      <c r="C12" s="968"/>
      <c r="D12" s="969"/>
      <c r="E12" s="959" t="s">
        <v>68</v>
      </c>
      <c r="F12" s="960"/>
      <c r="G12" s="961"/>
      <c r="H12" s="1018">
        <v>7.7</v>
      </c>
      <c r="I12" s="958"/>
      <c r="J12" s="958">
        <v>7.2</v>
      </c>
      <c r="K12" s="958"/>
      <c r="L12" s="958">
        <v>7</v>
      </c>
      <c r="M12" s="958"/>
      <c r="N12" s="958">
        <v>7.1</v>
      </c>
      <c r="O12" s="958"/>
      <c r="P12" s="958">
        <v>7.1</v>
      </c>
      <c r="Q12" s="958"/>
      <c r="R12" s="958">
        <v>6.9</v>
      </c>
      <c r="S12" s="958"/>
    </row>
    <row r="13" spans="1:19" ht="16.5" customHeight="1">
      <c r="A13" s="1000"/>
      <c r="B13" s="970"/>
      <c r="C13" s="971"/>
      <c r="D13" s="972"/>
      <c r="E13" s="945" t="s">
        <v>191</v>
      </c>
      <c r="F13" s="946"/>
      <c r="G13" s="947"/>
      <c r="H13" s="988">
        <v>1.9</v>
      </c>
      <c r="I13" s="962"/>
      <c r="J13" s="962">
        <v>1.9</v>
      </c>
      <c r="K13" s="962"/>
      <c r="L13" s="962">
        <v>2.1</v>
      </c>
      <c r="M13" s="962"/>
      <c r="N13" s="962">
        <v>2.3</v>
      </c>
      <c r="O13" s="962"/>
      <c r="P13" s="966">
        <v>2.7</v>
      </c>
      <c r="Q13" s="966"/>
      <c r="R13" s="966">
        <v>4.3</v>
      </c>
      <c r="S13" s="966"/>
    </row>
    <row r="14" spans="1:19" ht="16.5" customHeight="1">
      <c r="A14" s="1000"/>
      <c r="B14" s="970"/>
      <c r="C14" s="971"/>
      <c r="D14" s="972"/>
      <c r="E14" s="945" t="s">
        <v>192</v>
      </c>
      <c r="F14" s="946"/>
      <c r="G14" s="947"/>
      <c r="H14" s="988">
        <v>3.2</v>
      </c>
      <c r="I14" s="962"/>
      <c r="J14" s="966">
        <v>1.1</v>
      </c>
      <c r="K14" s="966"/>
      <c r="L14" s="962">
        <v>3.2</v>
      </c>
      <c r="M14" s="962"/>
      <c r="N14" s="962">
        <v>3.6</v>
      </c>
      <c r="O14" s="962"/>
      <c r="P14" s="966">
        <v>4.1</v>
      </c>
      <c r="Q14" s="966"/>
      <c r="R14" s="966">
        <v>4</v>
      </c>
      <c r="S14" s="966"/>
    </row>
    <row r="15" spans="1:19" ht="16.5" customHeight="1">
      <c r="A15" s="1001"/>
      <c r="B15" s="1002"/>
      <c r="C15" s="1003"/>
      <c r="D15" s="1004"/>
      <c r="E15" s="993" t="s">
        <v>193</v>
      </c>
      <c r="F15" s="994"/>
      <c r="G15" s="995"/>
      <c r="H15" s="1019">
        <v>10</v>
      </c>
      <c r="I15" s="1016"/>
      <c r="J15" s="1016">
        <v>21</v>
      </c>
      <c r="K15" s="1016"/>
      <c r="L15" s="1016">
        <v>8</v>
      </c>
      <c r="M15" s="1016"/>
      <c r="N15" s="1016">
        <v>55</v>
      </c>
      <c r="O15" s="1016"/>
      <c r="P15" s="989">
        <v>28</v>
      </c>
      <c r="Q15" s="989"/>
      <c r="R15" s="989">
        <v>24</v>
      </c>
      <c r="S15" s="989"/>
    </row>
    <row r="16" spans="1:19" ht="16.5" customHeight="1">
      <c r="A16" s="1008" t="s">
        <v>196</v>
      </c>
      <c r="B16" s="1005" t="s">
        <v>197</v>
      </c>
      <c r="C16" s="1006"/>
      <c r="D16" s="1007"/>
      <c r="E16" s="990" t="s">
        <v>68</v>
      </c>
      <c r="F16" s="991"/>
      <c r="G16" s="992"/>
      <c r="H16" s="1017">
        <v>7.7</v>
      </c>
      <c r="I16" s="1015"/>
      <c r="J16" s="1015">
        <v>7.3</v>
      </c>
      <c r="K16" s="1015"/>
      <c r="L16" s="1015">
        <v>7.1</v>
      </c>
      <c r="M16" s="1015"/>
      <c r="N16" s="1015">
        <v>7.3</v>
      </c>
      <c r="O16" s="1015"/>
      <c r="P16" s="1015">
        <v>6.8</v>
      </c>
      <c r="Q16" s="1015"/>
      <c r="R16" s="1015">
        <v>7.3</v>
      </c>
      <c r="S16" s="1015"/>
    </row>
    <row r="17" spans="1:19" ht="16.5" customHeight="1">
      <c r="A17" s="1000"/>
      <c r="B17" s="970"/>
      <c r="C17" s="971"/>
      <c r="D17" s="972"/>
      <c r="E17" s="945" t="s">
        <v>191</v>
      </c>
      <c r="F17" s="946"/>
      <c r="G17" s="947"/>
      <c r="H17" s="988">
        <v>2.3</v>
      </c>
      <c r="I17" s="962"/>
      <c r="J17" s="962">
        <v>1.3</v>
      </c>
      <c r="K17" s="962"/>
      <c r="L17" s="962">
        <v>2.4</v>
      </c>
      <c r="M17" s="962"/>
      <c r="N17" s="962">
        <v>2</v>
      </c>
      <c r="O17" s="962"/>
      <c r="P17" s="966">
        <v>1.8</v>
      </c>
      <c r="Q17" s="966"/>
      <c r="R17" s="966">
        <v>4.5</v>
      </c>
      <c r="S17" s="966"/>
    </row>
    <row r="18" spans="1:19" ht="16.5" customHeight="1">
      <c r="A18" s="1000"/>
      <c r="B18" s="970"/>
      <c r="C18" s="971"/>
      <c r="D18" s="972"/>
      <c r="E18" s="945" t="s">
        <v>192</v>
      </c>
      <c r="F18" s="946"/>
      <c r="G18" s="947"/>
      <c r="H18" s="988">
        <v>3.1</v>
      </c>
      <c r="I18" s="962"/>
      <c r="J18" s="966">
        <v>0.3</v>
      </c>
      <c r="K18" s="966"/>
      <c r="L18" s="962">
        <v>3.1</v>
      </c>
      <c r="M18" s="962"/>
      <c r="N18" s="962">
        <v>1.2</v>
      </c>
      <c r="O18" s="962"/>
      <c r="P18" s="966">
        <v>3.1</v>
      </c>
      <c r="Q18" s="966"/>
      <c r="R18" s="966">
        <v>3.8</v>
      </c>
      <c r="S18" s="966"/>
    </row>
    <row r="19" spans="1:19" ht="16.5" customHeight="1">
      <c r="A19" s="1000"/>
      <c r="B19" s="996"/>
      <c r="C19" s="997"/>
      <c r="D19" s="998"/>
      <c r="E19" s="945" t="s">
        <v>193</v>
      </c>
      <c r="F19" s="946"/>
      <c r="G19" s="947"/>
      <c r="H19" s="1014">
        <v>1</v>
      </c>
      <c r="I19" s="985"/>
      <c r="J19" s="985">
        <v>2</v>
      </c>
      <c r="K19" s="985"/>
      <c r="L19" s="985">
        <v>3</v>
      </c>
      <c r="M19" s="985"/>
      <c r="N19" s="985" t="s">
        <v>477</v>
      </c>
      <c r="O19" s="985"/>
      <c r="P19" s="963">
        <v>4</v>
      </c>
      <c r="Q19" s="963"/>
      <c r="R19" s="985">
        <v>3</v>
      </c>
      <c r="S19" s="985"/>
    </row>
    <row r="20" spans="1:19" ht="16.5" customHeight="1">
      <c r="A20" s="1000"/>
      <c r="B20" s="967" t="s">
        <v>198</v>
      </c>
      <c r="C20" s="968"/>
      <c r="D20" s="969"/>
      <c r="E20" s="959" t="s">
        <v>68</v>
      </c>
      <c r="F20" s="960"/>
      <c r="G20" s="961"/>
      <c r="H20" s="1018">
        <v>7.5</v>
      </c>
      <c r="I20" s="958"/>
      <c r="J20" s="958">
        <v>7.3</v>
      </c>
      <c r="K20" s="958"/>
      <c r="L20" s="958">
        <v>7.2</v>
      </c>
      <c r="M20" s="958"/>
      <c r="N20" s="958">
        <v>7.2</v>
      </c>
      <c r="O20" s="958"/>
      <c r="P20" s="958">
        <v>7.4</v>
      </c>
      <c r="Q20" s="958"/>
      <c r="R20" s="958">
        <v>6.7</v>
      </c>
      <c r="S20" s="958"/>
    </row>
    <row r="21" spans="1:19" ht="16.5" customHeight="1">
      <c r="A21" s="1000"/>
      <c r="B21" s="970"/>
      <c r="C21" s="971"/>
      <c r="D21" s="972"/>
      <c r="E21" s="945" t="s">
        <v>191</v>
      </c>
      <c r="F21" s="946"/>
      <c r="G21" s="947"/>
      <c r="H21" s="988">
        <v>4</v>
      </c>
      <c r="I21" s="962"/>
      <c r="J21" s="962">
        <v>3</v>
      </c>
      <c r="K21" s="962"/>
      <c r="L21" s="962">
        <v>3.9</v>
      </c>
      <c r="M21" s="962"/>
      <c r="N21" s="962">
        <v>3.6</v>
      </c>
      <c r="O21" s="962"/>
      <c r="P21" s="962">
        <v>7.9</v>
      </c>
      <c r="Q21" s="962"/>
      <c r="R21" s="1020">
        <v>11</v>
      </c>
      <c r="S21" s="1020"/>
    </row>
    <row r="22" spans="1:19" ht="16.5" customHeight="1">
      <c r="A22" s="1000"/>
      <c r="B22" s="970"/>
      <c r="C22" s="971"/>
      <c r="D22" s="972"/>
      <c r="E22" s="945" t="s">
        <v>192</v>
      </c>
      <c r="F22" s="946"/>
      <c r="G22" s="947"/>
      <c r="H22" s="988">
        <v>4</v>
      </c>
      <c r="I22" s="962"/>
      <c r="J22" s="966">
        <v>4.9</v>
      </c>
      <c r="K22" s="966"/>
      <c r="L22" s="962">
        <v>5.6</v>
      </c>
      <c r="M22" s="962"/>
      <c r="N22" s="962">
        <v>4.2</v>
      </c>
      <c r="O22" s="962"/>
      <c r="P22" s="962">
        <v>7.5</v>
      </c>
      <c r="Q22" s="962"/>
      <c r="R22" s="1020">
        <v>11</v>
      </c>
      <c r="S22" s="1020"/>
    </row>
    <row r="23" spans="1:19" ht="16.5" customHeight="1">
      <c r="A23" s="1000"/>
      <c r="B23" s="996"/>
      <c r="C23" s="997"/>
      <c r="D23" s="998"/>
      <c r="E23" s="945" t="s">
        <v>193</v>
      </c>
      <c r="F23" s="946"/>
      <c r="G23" s="947"/>
      <c r="H23" s="1014">
        <v>20</v>
      </c>
      <c r="I23" s="985"/>
      <c r="J23" s="985">
        <v>14</v>
      </c>
      <c r="K23" s="985"/>
      <c r="L23" s="985">
        <v>18</v>
      </c>
      <c r="M23" s="985"/>
      <c r="N23" s="985">
        <v>6</v>
      </c>
      <c r="O23" s="985"/>
      <c r="P23" s="963">
        <v>14</v>
      </c>
      <c r="Q23" s="963"/>
      <c r="R23" s="963">
        <v>22</v>
      </c>
      <c r="S23" s="963"/>
    </row>
    <row r="24" spans="1:19" ht="16.5" customHeight="1">
      <c r="A24" s="1000"/>
      <c r="B24" s="967" t="s">
        <v>199</v>
      </c>
      <c r="C24" s="968"/>
      <c r="D24" s="969"/>
      <c r="E24" s="959" t="s">
        <v>68</v>
      </c>
      <c r="F24" s="960"/>
      <c r="G24" s="961"/>
      <c r="H24" s="1018">
        <v>7.5</v>
      </c>
      <c r="I24" s="958"/>
      <c r="J24" s="958">
        <v>7.2</v>
      </c>
      <c r="K24" s="958"/>
      <c r="L24" s="958">
        <v>7</v>
      </c>
      <c r="M24" s="958"/>
      <c r="N24" s="958">
        <v>7.1</v>
      </c>
      <c r="O24" s="958"/>
      <c r="P24" s="958">
        <v>7.3</v>
      </c>
      <c r="Q24" s="958"/>
      <c r="R24" s="958">
        <v>7</v>
      </c>
      <c r="S24" s="958"/>
    </row>
    <row r="25" spans="1:19" ht="16.5" customHeight="1">
      <c r="A25" s="1000"/>
      <c r="B25" s="970"/>
      <c r="C25" s="971"/>
      <c r="D25" s="972"/>
      <c r="E25" s="945" t="s">
        <v>191</v>
      </c>
      <c r="F25" s="946"/>
      <c r="G25" s="947"/>
      <c r="H25" s="988">
        <v>4</v>
      </c>
      <c r="I25" s="962"/>
      <c r="J25" s="962">
        <v>2.4</v>
      </c>
      <c r="K25" s="962"/>
      <c r="L25" s="962">
        <v>2.5</v>
      </c>
      <c r="M25" s="962"/>
      <c r="N25" s="962">
        <v>3.4</v>
      </c>
      <c r="O25" s="962"/>
      <c r="P25" s="966">
        <v>8.1</v>
      </c>
      <c r="Q25" s="966"/>
      <c r="R25" s="1021">
        <v>14</v>
      </c>
      <c r="S25" s="1021"/>
    </row>
    <row r="26" spans="1:19" ht="16.5" customHeight="1">
      <c r="A26" s="1000"/>
      <c r="B26" s="970"/>
      <c r="C26" s="971"/>
      <c r="D26" s="972"/>
      <c r="E26" s="945" t="s">
        <v>192</v>
      </c>
      <c r="F26" s="946"/>
      <c r="G26" s="947"/>
      <c r="H26" s="988">
        <v>7.8</v>
      </c>
      <c r="I26" s="962"/>
      <c r="J26" s="966">
        <v>4.2</v>
      </c>
      <c r="K26" s="966"/>
      <c r="L26" s="962">
        <v>4.6</v>
      </c>
      <c r="M26" s="962"/>
      <c r="N26" s="962">
        <v>3.1</v>
      </c>
      <c r="O26" s="962"/>
      <c r="P26" s="966">
        <v>8</v>
      </c>
      <c r="Q26" s="966"/>
      <c r="R26" s="1021">
        <v>10</v>
      </c>
      <c r="S26" s="1021"/>
    </row>
    <row r="27" spans="1:19" ht="16.5" customHeight="1">
      <c r="A27" s="1000"/>
      <c r="B27" s="996"/>
      <c r="C27" s="997"/>
      <c r="D27" s="998"/>
      <c r="E27" s="945" t="s">
        <v>193</v>
      </c>
      <c r="F27" s="946"/>
      <c r="G27" s="947"/>
      <c r="H27" s="1014">
        <v>66</v>
      </c>
      <c r="I27" s="985"/>
      <c r="J27" s="985">
        <v>26</v>
      </c>
      <c r="K27" s="985"/>
      <c r="L27" s="985">
        <v>18</v>
      </c>
      <c r="M27" s="985"/>
      <c r="N27" s="985">
        <v>12</v>
      </c>
      <c r="O27" s="985"/>
      <c r="P27" s="963">
        <v>14</v>
      </c>
      <c r="Q27" s="963"/>
      <c r="R27" s="963">
        <v>39</v>
      </c>
      <c r="S27" s="963"/>
    </row>
    <row r="28" spans="1:19" ht="16.5" customHeight="1">
      <c r="A28" s="1000"/>
      <c r="B28" s="967" t="s">
        <v>200</v>
      </c>
      <c r="C28" s="968"/>
      <c r="D28" s="969"/>
      <c r="E28" s="959" t="s">
        <v>68</v>
      </c>
      <c r="F28" s="960"/>
      <c r="G28" s="961"/>
      <c r="H28" s="1018">
        <v>7.5</v>
      </c>
      <c r="I28" s="958"/>
      <c r="J28" s="958">
        <v>7.2</v>
      </c>
      <c r="K28" s="958"/>
      <c r="L28" s="958">
        <v>6.9</v>
      </c>
      <c r="M28" s="958"/>
      <c r="N28" s="958">
        <v>7.2</v>
      </c>
      <c r="O28" s="958"/>
      <c r="P28" s="958">
        <v>7.1</v>
      </c>
      <c r="Q28" s="958"/>
      <c r="R28" s="958">
        <v>7</v>
      </c>
      <c r="S28" s="958"/>
    </row>
    <row r="29" spans="1:19" ht="16.5" customHeight="1">
      <c r="A29" s="1000"/>
      <c r="B29" s="970"/>
      <c r="C29" s="971"/>
      <c r="D29" s="972"/>
      <c r="E29" s="945" t="s">
        <v>191</v>
      </c>
      <c r="F29" s="946"/>
      <c r="G29" s="947"/>
      <c r="H29" s="988">
        <v>5.3</v>
      </c>
      <c r="I29" s="962"/>
      <c r="J29" s="962">
        <v>2.5</v>
      </c>
      <c r="K29" s="962"/>
      <c r="L29" s="962">
        <v>3.1</v>
      </c>
      <c r="M29" s="962"/>
      <c r="N29" s="962">
        <v>4</v>
      </c>
      <c r="O29" s="962"/>
      <c r="P29" s="962">
        <v>4</v>
      </c>
      <c r="Q29" s="962"/>
      <c r="R29" s="962">
        <v>9.1</v>
      </c>
      <c r="S29" s="962"/>
    </row>
    <row r="30" spans="1:19" ht="16.5" customHeight="1">
      <c r="A30" s="1000"/>
      <c r="B30" s="970"/>
      <c r="C30" s="971"/>
      <c r="D30" s="972"/>
      <c r="E30" s="945" t="s">
        <v>192</v>
      </c>
      <c r="F30" s="946"/>
      <c r="G30" s="947"/>
      <c r="H30" s="988">
        <v>7.7</v>
      </c>
      <c r="I30" s="962"/>
      <c r="J30" s="966">
        <v>6.2</v>
      </c>
      <c r="K30" s="966"/>
      <c r="L30" s="962">
        <v>3.8</v>
      </c>
      <c r="M30" s="962"/>
      <c r="N30" s="962">
        <v>3</v>
      </c>
      <c r="O30" s="962"/>
      <c r="P30" s="962">
        <v>4.5</v>
      </c>
      <c r="Q30" s="962"/>
      <c r="R30" s="962">
        <v>6.7</v>
      </c>
      <c r="S30" s="962"/>
    </row>
    <row r="31" spans="1:19" ht="16.5" customHeight="1">
      <c r="A31" s="1000"/>
      <c r="B31" s="996"/>
      <c r="C31" s="997"/>
      <c r="D31" s="998"/>
      <c r="E31" s="945" t="s">
        <v>193</v>
      </c>
      <c r="F31" s="946"/>
      <c r="G31" s="947"/>
      <c r="H31" s="1014">
        <v>50</v>
      </c>
      <c r="I31" s="985"/>
      <c r="J31" s="985">
        <v>36</v>
      </c>
      <c r="K31" s="985"/>
      <c r="L31" s="985">
        <v>14</v>
      </c>
      <c r="M31" s="985"/>
      <c r="N31" s="985">
        <v>6</v>
      </c>
      <c r="O31" s="985"/>
      <c r="P31" s="963">
        <v>6</v>
      </c>
      <c r="Q31" s="963"/>
      <c r="R31" s="963">
        <v>20</v>
      </c>
      <c r="S31" s="963"/>
    </row>
    <row r="32" spans="1:19" ht="16.5" customHeight="1">
      <c r="A32" s="1000"/>
      <c r="B32" s="967" t="s">
        <v>201</v>
      </c>
      <c r="C32" s="968"/>
      <c r="D32" s="969"/>
      <c r="E32" s="959" t="s">
        <v>68</v>
      </c>
      <c r="F32" s="960"/>
      <c r="G32" s="961"/>
      <c r="H32" s="1018">
        <v>7.5</v>
      </c>
      <c r="I32" s="958"/>
      <c r="J32" s="958">
        <v>7.3</v>
      </c>
      <c r="K32" s="958"/>
      <c r="L32" s="958">
        <v>7.1</v>
      </c>
      <c r="M32" s="958"/>
      <c r="N32" s="958">
        <v>7.2</v>
      </c>
      <c r="O32" s="958"/>
      <c r="P32" s="958">
        <v>7</v>
      </c>
      <c r="Q32" s="958"/>
      <c r="R32" s="958">
        <v>6.7</v>
      </c>
      <c r="S32" s="958"/>
    </row>
    <row r="33" spans="1:19" ht="16.5" customHeight="1">
      <c r="A33" s="1000"/>
      <c r="B33" s="970"/>
      <c r="C33" s="971"/>
      <c r="D33" s="972"/>
      <c r="E33" s="945" t="s">
        <v>191</v>
      </c>
      <c r="F33" s="946"/>
      <c r="G33" s="947"/>
      <c r="H33" s="988">
        <v>3.8</v>
      </c>
      <c r="I33" s="962"/>
      <c r="J33" s="962">
        <v>2.6</v>
      </c>
      <c r="K33" s="962"/>
      <c r="L33" s="962">
        <v>2.7</v>
      </c>
      <c r="M33" s="962"/>
      <c r="N33" s="962">
        <v>3</v>
      </c>
      <c r="O33" s="962"/>
      <c r="P33" s="966">
        <v>2.6</v>
      </c>
      <c r="Q33" s="966"/>
      <c r="R33" s="966">
        <v>5.3</v>
      </c>
      <c r="S33" s="966"/>
    </row>
    <row r="34" spans="1:19" ht="16.5" customHeight="1">
      <c r="A34" s="1000"/>
      <c r="B34" s="970"/>
      <c r="C34" s="971"/>
      <c r="D34" s="972"/>
      <c r="E34" s="945" t="s">
        <v>192</v>
      </c>
      <c r="F34" s="946"/>
      <c r="G34" s="947"/>
      <c r="H34" s="988">
        <v>6.5</v>
      </c>
      <c r="I34" s="962"/>
      <c r="J34" s="966">
        <v>5</v>
      </c>
      <c r="K34" s="966"/>
      <c r="L34" s="962">
        <v>4</v>
      </c>
      <c r="M34" s="962"/>
      <c r="N34" s="962">
        <v>2.4</v>
      </c>
      <c r="O34" s="962"/>
      <c r="P34" s="966">
        <v>3.8</v>
      </c>
      <c r="Q34" s="966"/>
      <c r="R34" s="966">
        <v>5.4</v>
      </c>
      <c r="S34" s="966"/>
    </row>
    <row r="35" spans="1:19" ht="16.5" customHeight="1" thickBot="1">
      <c r="A35" s="1009"/>
      <c r="B35" s="973"/>
      <c r="C35" s="974"/>
      <c r="D35" s="975"/>
      <c r="E35" s="952" t="s">
        <v>193</v>
      </c>
      <c r="F35" s="953"/>
      <c r="G35" s="954"/>
      <c r="H35" s="976">
        <v>41</v>
      </c>
      <c r="I35" s="964"/>
      <c r="J35" s="964">
        <v>39</v>
      </c>
      <c r="K35" s="964"/>
      <c r="L35" s="964">
        <v>11</v>
      </c>
      <c r="M35" s="964"/>
      <c r="N35" s="964">
        <v>12</v>
      </c>
      <c r="O35" s="964"/>
      <c r="P35" s="983">
        <v>9</v>
      </c>
      <c r="Q35" s="983"/>
      <c r="R35" s="983">
        <v>14</v>
      </c>
      <c r="S35" s="983"/>
    </row>
    <row r="36" ht="18" customHeight="1" thickTop="1">
      <c r="A36" s="82" t="s">
        <v>202</v>
      </c>
    </row>
    <row r="37" spans="1:11" ht="18" customHeight="1">
      <c r="A37" s="246" t="s">
        <v>297</v>
      </c>
      <c r="B37" s="25"/>
      <c r="C37" s="25"/>
      <c r="D37" s="25"/>
      <c r="E37" s="25"/>
      <c r="F37" s="28"/>
      <c r="G37" s="25"/>
      <c r="H37" s="25"/>
      <c r="I37" s="28"/>
      <c r="J37" s="28"/>
      <c r="K37" s="28"/>
    </row>
    <row r="38" spans="1:8" ht="18" customHeight="1">
      <c r="A38" s="965" t="s">
        <v>373</v>
      </c>
      <c r="B38" s="965"/>
      <c r="C38" s="965"/>
      <c r="D38" s="965"/>
      <c r="E38" s="965"/>
      <c r="F38" s="965"/>
      <c r="G38" s="965"/>
      <c r="H38" s="965"/>
    </row>
    <row r="39" spans="2:7" ht="8.25" customHeight="1">
      <c r="B39" s="46"/>
      <c r="F39" s="20"/>
      <c r="G39" s="20"/>
    </row>
    <row r="40" spans="1:17" s="18" customFormat="1" ht="27" customHeight="1" thickBot="1">
      <c r="A40" s="121" t="s">
        <v>422</v>
      </c>
      <c r="B40" s="122"/>
      <c r="C40" s="123"/>
      <c r="D40" s="123"/>
      <c r="E40" s="124"/>
      <c r="F40" s="124"/>
      <c r="G40" s="123"/>
      <c r="Q40" s="19"/>
    </row>
    <row r="41" spans="1:15" s="125" customFormat="1" ht="18.75" customHeight="1" thickTop="1">
      <c r="A41" s="136" t="s">
        <v>23</v>
      </c>
      <c r="B41" s="1035" t="s">
        <v>209</v>
      </c>
      <c r="C41" s="1035"/>
      <c r="D41" s="1035"/>
      <c r="E41" s="980" t="s">
        <v>210</v>
      </c>
      <c r="F41" s="980"/>
      <c r="G41" s="980"/>
      <c r="H41" s="1027" t="s">
        <v>205</v>
      </c>
      <c r="I41" s="1028"/>
      <c r="J41" s="1026" t="s">
        <v>206</v>
      </c>
      <c r="K41" s="1026"/>
      <c r="L41" s="1025" t="s">
        <v>207</v>
      </c>
      <c r="M41" s="1025"/>
      <c r="N41" s="980" t="s">
        <v>208</v>
      </c>
      <c r="O41" s="981"/>
    </row>
    <row r="42" spans="1:15" s="56" customFormat="1" ht="18.75" customHeight="1">
      <c r="A42" s="1041" t="s">
        <v>361</v>
      </c>
      <c r="B42" s="1029">
        <v>43618</v>
      </c>
      <c r="C42" s="1030"/>
      <c r="D42" s="1030"/>
      <c r="E42" s="1036" t="s">
        <v>365</v>
      </c>
      <c r="F42" s="1036"/>
      <c r="G42" s="1036"/>
      <c r="H42" s="1040">
        <v>2088</v>
      </c>
      <c r="I42" s="1040"/>
      <c r="J42" s="1037">
        <v>2.86</v>
      </c>
      <c r="K42" s="1037"/>
      <c r="L42" s="1037">
        <v>2.48</v>
      </c>
      <c r="M42" s="1037"/>
      <c r="N42" s="979">
        <f>SUM(J42:M42)</f>
        <v>5.34</v>
      </c>
      <c r="O42" s="979"/>
    </row>
    <row r="43" spans="1:15" s="56" customFormat="1" ht="21" customHeight="1">
      <c r="A43" s="1042"/>
      <c r="B43" s="1033">
        <v>43716</v>
      </c>
      <c r="C43" s="1034"/>
      <c r="D43" s="1034"/>
      <c r="E43" s="957" t="s">
        <v>352</v>
      </c>
      <c r="F43" s="957"/>
      <c r="G43" s="957"/>
      <c r="H43" s="957"/>
      <c r="I43" s="957"/>
      <c r="J43" s="957"/>
      <c r="K43" s="957"/>
      <c r="L43" s="957"/>
      <c r="M43" s="957"/>
      <c r="N43" s="978"/>
      <c r="O43" s="978"/>
    </row>
    <row r="44" spans="1:15" s="56" customFormat="1" ht="18.75" customHeight="1">
      <c r="A44" s="1038" t="s">
        <v>393</v>
      </c>
      <c r="B44" s="1029"/>
      <c r="C44" s="1030"/>
      <c r="D44" s="1030"/>
      <c r="E44" s="1036"/>
      <c r="F44" s="1036"/>
      <c r="G44" s="1036"/>
      <c r="H44" s="1040"/>
      <c r="I44" s="1040"/>
      <c r="J44" s="1037"/>
      <c r="K44" s="1037"/>
      <c r="L44" s="1037"/>
      <c r="M44" s="1037"/>
      <c r="N44" s="979"/>
      <c r="O44" s="979"/>
    </row>
    <row r="45" spans="1:15" s="56" customFormat="1" ht="18.75" customHeight="1">
      <c r="A45" s="1039"/>
      <c r="B45" s="1031"/>
      <c r="C45" s="1032"/>
      <c r="D45" s="1032"/>
      <c r="E45" s="957" t="s">
        <v>426</v>
      </c>
      <c r="F45" s="957"/>
      <c r="G45" s="957"/>
      <c r="H45" s="957"/>
      <c r="I45" s="957"/>
      <c r="J45" s="957"/>
      <c r="K45" s="957"/>
      <c r="L45" s="957"/>
      <c r="M45" s="957"/>
      <c r="N45" s="982"/>
      <c r="O45" s="982"/>
    </row>
    <row r="46" spans="1:15" s="56" customFormat="1" ht="18.75" customHeight="1">
      <c r="A46" s="948" t="s">
        <v>464</v>
      </c>
      <c r="B46" s="939">
        <v>44857</v>
      </c>
      <c r="C46" s="940"/>
      <c r="D46" s="940"/>
      <c r="E46" s="943" t="s">
        <v>478</v>
      </c>
      <c r="F46" s="943"/>
      <c r="G46" s="943"/>
      <c r="H46" s="944">
        <v>500</v>
      </c>
      <c r="I46" s="944"/>
      <c r="J46" s="951">
        <v>0.42</v>
      </c>
      <c r="K46" s="951"/>
      <c r="L46" s="951">
        <v>0.28</v>
      </c>
      <c r="M46" s="951"/>
      <c r="N46" s="984">
        <v>0.7</v>
      </c>
      <c r="O46" s="984"/>
    </row>
    <row r="47" spans="1:15" s="56" customFormat="1" ht="18.75" customHeight="1" thickBot="1">
      <c r="A47" s="949"/>
      <c r="B47" s="941"/>
      <c r="C47" s="942"/>
      <c r="D47" s="942"/>
      <c r="E47" s="950" t="s">
        <v>479</v>
      </c>
      <c r="F47" s="950"/>
      <c r="G47" s="950"/>
      <c r="H47" s="950"/>
      <c r="I47" s="950"/>
      <c r="J47" s="950"/>
      <c r="K47" s="950"/>
      <c r="L47" s="950"/>
      <c r="M47" s="950"/>
      <c r="N47" s="977"/>
      <c r="O47" s="977"/>
    </row>
    <row r="48" spans="1:15" ht="18" customHeight="1" thickTop="1">
      <c r="A48" s="50" t="s">
        <v>202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</sheetData>
  <sheetProtection/>
  <mergeCells count="281">
    <mergeCell ref="J44:K44"/>
    <mergeCell ref="L44:M44"/>
    <mergeCell ref="E44:G44"/>
    <mergeCell ref="E43:M43"/>
    <mergeCell ref="A44:A45"/>
    <mergeCell ref="H44:I44"/>
    <mergeCell ref="A42:A43"/>
    <mergeCell ref="H42:I42"/>
    <mergeCell ref="J42:K42"/>
    <mergeCell ref="L42:M42"/>
    <mergeCell ref="B45:D45"/>
    <mergeCell ref="B44:D44"/>
    <mergeCell ref="B43:D43"/>
    <mergeCell ref="B41:D41"/>
    <mergeCell ref="L30:M30"/>
    <mergeCell ref="H32:I32"/>
    <mergeCell ref="J32:K32"/>
    <mergeCell ref="L32:M32"/>
    <mergeCell ref="E42:G42"/>
    <mergeCell ref="L31:M31"/>
    <mergeCell ref="B42:D42"/>
    <mergeCell ref="L25:M25"/>
    <mergeCell ref="N28:O28"/>
    <mergeCell ref="E41:G41"/>
    <mergeCell ref="N29:O29"/>
    <mergeCell ref="J30:K30"/>
    <mergeCell ref="N30:O30"/>
    <mergeCell ref="H30:I30"/>
    <mergeCell ref="J33:K33"/>
    <mergeCell ref="H34:I34"/>
    <mergeCell ref="N16:O16"/>
    <mergeCell ref="L35:M35"/>
    <mergeCell ref="N24:O24"/>
    <mergeCell ref="N25:O25"/>
    <mergeCell ref="L33:M33"/>
    <mergeCell ref="H41:I41"/>
    <mergeCell ref="H28:I28"/>
    <mergeCell ref="J28:K28"/>
    <mergeCell ref="J35:K35"/>
    <mergeCell ref="H33:I33"/>
    <mergeCell ref="H5:I5"/>
    <mergeCell ref="L5:M5"/>
    <mergeCell ref="N6:O6"/>
    <mergeCell ref="N7:O7"/>
    <mergeCell ref="H10:I10"/>
    <mergeCell ref="L41:M41"/>
    <mergeCell ref="J41:K41"/>
    <mergeCell ref="N14:O14"/>
    <mergeCell ref="N17:O17"/>
    <mergeCell ref="N18:O18"/>
    <mergeCell ref="H8:I8"/>
    <mergeCell ref="L9:M9"/>
    <mergeCell ref="L8:M8"/>
    <mergeCell ref="H2:S2"/>
    <mergeCell ref="N3:O3"/>
    <mergeCell ref="N4:O4"/>
    <mergeCell ref="R8:S8"/>
    <mergeCell ref="R9:S9"/>
    <mergeCell ref="N5:O5"/>
    <mergeCell ref="J3:K3"/>
    <mergeCell ref="J5:K5"/>
    <mergeCell ref="L3:M3"/>
    <mergeCell ref="R32:S32"/>
    <mergeCell ref="H3:I3"/>
    <mergeCell ref="H6:I6"/>
    <mergeCell ref="J26:K26"/>
    <mergeCell ref="H24:I24"/>
    <mergeCell ref="J24:K24"/>
    <mergeCell ref="J25:K25"/>
    <mergeCell ref="R29:S29"/>
    <mergeCell ref="J34:K34"/>
    <mergeCell ref="R34:S34"/>
    <mergeCell ref="R35:S35"/>
    <mergeCell ref="L34:M34"/>
    <mergeCell ref="H27:I27"/>
    <mergeCell ref="J27:K27"/>
    <mergeCell ref="H29:I29"/>
    <mergeCell ref="J29:K29"/>
    <mergeCell ref="L29:M29"/>
    <mergeCell ref="L28:M28"/>
    <mergeCell ref="L27:M27"/>
    <mergeCell ref="R25:S25"/>
    <mergeCell ref="R26:S26"/>
    <mergeCell ref="R27:S27"/>
    <mergeCell ref="P27:Q27"/>
    <mergeCell ref="P25:Q25"/>
    <mergeCell ref="R28:S28"/>
    <mergeCell ref="P28:Q28"/>
    <mergeCell ref="R22:S22"/>
    <mergeCell ref="P22:Q22"/>
    <mergeCell ref="P24:Q24"/>
    <mergeCell ref="R23:S23"/>
    <mergeCell ref="P23:Q23"/>
    <mergeCell ref="R24:S24"/>
    <mergeCell ref="N19:O19"/>
    <mergeCell ref="N20:O20"/>
    <mergeCell ref="R19:S19"/>
    <mergeCell ref="R20:S20"/>
    <mergeCell ref="R21:S21"/>
    <mergeCell ref="N21:O21"/>
    <mergeCell ref="J17:K17"/>
    <mergeCell ref="L17:M17"/>
    <mergeCell ref="L19:M19"/>
    <mergeCell ref="H23:I23"/>
    <mergeCell ref="J23:K23"/>
    <mergeCell ref="L23:M23"/>
    <mergeCell ref="H22:I22"/>
    <mergeCell ref="J22:K22"/>
    <mergeCell ref="H20:I20"/>
    <mergeCell ref="L21:M21"/>
    <mergeCell ref="J12:K12"/>
    <mergeCell ref="H14:I14"/>
    <mergeCell ref="J14:K14"/>
    <mergeCell ref="J16:K16"/>
    <mergeCell ref="L16:M16"/>
    <mergeCell ref="H15:I15"/>
    <mergeCell ref="L15:M15"/>
    <mergeCell ref="N10:O10"/>
    <mergeCell ref="N13:O13"/>
    <mergeCell ref="R10:S10"/>
    <mergeCell ref="L14:M14"/>
    <mergeCell ref="R15:S15"/>
    <mergeCell ref="R16:S16"/>
    <mergeCell ref="P14:Q14"/>
    <mergeCell ref="N11:O11"/>
    <mergeCell ref="N12:O12"/>
    <mergeCell ref="N15:O15"/>
    <mergeCell ref="P11:Q11"/>
    <mergeCell ref="H16:I16"/>
    <mergeCell ref="N9:O9"/>
    <mergeCell ref="R13:S13"/>
    <mergeCell ref="L13:M13"/>
    <mergeCell ref="H13:I13"/>
    <mergeCell ref="J13:K13"/>
    <mergeCell ref="H12:I12"/>
    <mergeCell ref="H9:I9"/>
    <mergeCell ref="H11:I11"/>
    <mergeCell ref="N22:O22"/>
    <mergeCell ref="N23:O23"/>
    <mergeCell ref="R11:S11"/>
    <mergeCell ref="R12:S12"/>
    <mergeCell ref="R14:S14"/>
    <mergeCell ref="P13:Q13"/>
    <mergeCell ref="P12:Q12"/>
    <mergeCell ref="R17:S17"/>
    <mergeCell ref="R18:S18"/>
    <mergeCell ref="P21:Q21"/>
    <mergeCell ref="J11:K11"/>
    <mergeCell ref="L12:M12"/>
    <mergeCell ref="L11:M11"/>
    <mergeCell ref="L22:M22"/>
    <mergeCell ref="L24:M24"/>
    <mergeCell ref="H19:I19"/>
    <mergeCell ref="L20:M20"/>
    <mergeCell ref="H21:I21"/>
    <mergeCell ref="J21:K21"/>
    <mergeCell ref="J15:K15"/>
    <mergeCell ref="H31:I31"/>
    <mergeCell ref="J31:K31"/>
    <mergeCell ref="H26:I26"/>
    <mergeCell ref="L26:M26"/>
    <mergeCell ref="H25:I25"/>
    <mergeCell ref="P16:Q16"/>
    <mergeCell ref="P17:Q17"/>
    <mergeCell ref="P18:Q18"/>
    <mergeCell ref="P19:Q19"/>
    <mergeCell ref="P20:Q20"/>
    <mergeCell ref="E17:G17"/>
    <mergeCell ref="J4:K4"/>
    <mergeCell ref="L4:M4"/>
    <mergeCell ref="L7:M7"/>
    <mergeCell ref="H7:I7"/>
    <mergeCell ref="J6:K6"/>
    <mergeCell ref="J7:K7"/>
    <mergeCell ref="H4:I4"/>
    <mergeCell ref="L10:M10"/>
    <mergeCell ref="J10:K10"/>
    <mergeCell ref="A4:A15"/>
    <mergeCell ref="B12:D15"/>
    <mergeCell ref="B20:D23"/>
    <mergeCell ref="B28:D31"/>
    <mergeCell ref="B16:D19"/>
    <mergeCell ref="A16:A35"/>
    <mergeCell ref="B24:D27"/>
    <mergeCell ref="B8:D11"/>
    <mergeCell ref="E8:G8"/>
    <mergeCell ref="E9:G9"/>
    <mergeCell ref="E10:G10"/>
    <mergeCell ref="E11:G11"/>
    <mergeCell ref="B4:D7"/>
    <mergeCell ref="E6:G6"/>
    <mergeCell ref="E7:G7"/>
    <mergeCell ref="E31:G31"/>
    <mergeCell ref="E32:G32"/>
    <mergeCell ref="E33:G33"/>
    <mergeCell ref="E28:G28"/>
    <mergeCell ref="E29:G29"/>
    <mergeCell ref="E4:G4"/>
    <mergeCell ref="E5:G5"/>
    <mergeCell ref="E14:G14"/>
    <mergeCell ref="E15:G15"/>
    <mergeCell ref="E20:G20"/>
    <mergeCell ref="E25:G25"/>
    <mergeCell ref="E12:G12"/>
    <mergeCell ref="E13:G13"/>
    <mergeCell ref="H18:I18"/>
    <mergeCell ref="J18:K18"/>
    <mergeCell ref="L18:M18"/>
    <mergeCell ref="E21:G21"/>
    <mergeCell ref="E18:G18"/>
    <mergeCell ref="E19:G19"/>
    <mergeCell ref="E16:G16"/>
    <mergeCell ref="P3:Q3"/>
    <mergeCell ref="J19:K19"/>
    <mergeCell ref="P8:Q8"/>
    <mergeCell ref="P9:Q9"/>
    <mergeCell ref="P10:Q10"/>
    <mergeCell ref="N8:O8"/>
    <mergeCell ref="J9:K9"/>
    <mergeCell ref="J8:K8"/>
    <mergeCell ref="L6:M6"/>
    <mergeCell ref="P15:Q15"/>
    <mergeCell ref="R3:S3"/>
    <mergeCell ref="P4:Q4"/>
    <mergeCell ref="P5:Q5"/>
    <mergeCell ref="P6:Q6"/>
    <mergeCell ref="P7:Q7"/>
    <mergeCell ref="H17:I17"/>
    <mergeCell ref="R4:S4"/>
    <mergeCell ref="R5:S5"/>
    <mergeCell ref="R6:S6"/>
    <mergeCell ref="R7:S7"/>
    <mergeCell ref="P29:Q29"/>
    <mergeCell ref="N46:O46"/>
    <mergeCell ref="P26:Q26"/>
    <mergeCell ref="N31:O31"/>
    <mergeCell ref="N32:O32"/>
    <mergeCell ref="N33:O33"/>
    <mergeCell ref="P32:Q32"/>
    <mergeCell ref="N26:O26"/>
    <mergeCell ref="N27:O27"/>
    <mergeCell ref="N47:O47"/>
    <mergeCell ref="P30:Q30"/>
    <mergeCell ref="P31:Q31"/>
    <mergeCell ref="P33:Q33"/>
    <mergeCell ref="N43:O43"/>
    <mergeCell ref="N42:O42"/>
    <mergeCell ref="N41:O41"/>
    <mergeCell ref="N45:O45"/>
    <mergeCell ref="N44:O44"/>
    <mergeCell ref="P35:Q35"/>
    <mergeCell ref="R30:S30"/>
    <mergeCell ref="R31:S31"/>
    <mergeCell ref="N34:O34"/>
    <mergeCell ref="N35:O35"/>
    <mergeCell ref="A38:H38"/>
    <mergeCell ref="P34:Q34"/>
    <mergeCell ref="B32:D35"/>
    <mergeCell ref="R33:S33"/>
    <mergeCell ref="H35:I35"/>
    <mergeCell ref="E30:G30"/>
    <mergeCell ref="J46:K46"/>
    <mergeCell ref="E34:G34"/>
    <mergeCell ref="L46:M46"/>
    <mergeCell ref="E35:G35"/>
    <mergeCell ref="A2:G2"/>
    <mergeCell ref="B3:D3"/>
    <mergeCell ref="E3:G3"/>
    <mergeCell ref="E45:M45"/>
    <mergeCell ref="J20:K20"/>
    <mergeCell ref="E24:G24"/>
    <mergeCell ref="B46:D46"/>
    <mergeCell ref="B47:D47"/>
    <mergeCell ref="E46:G46"/>
    <mergeCell ref="H46:I46"/>
    <mergeCell ref="E22:G22"/>
    <mergeCell ref="A46:A47"/>
    <mergeCell ref="E47:M47"/>
    <mergeCell ref="E26:G26"/>
    <mergeCell ref="E27:G27"/>
    <mergeCell ref="E23:G23"/>
  </mergeCells>
  <printOptions horizontalCentered="1"/>
  <pageMargins left="0.5511811023622047" right="0.5511811023622047" top="0.6692913385826772" bottom="0.5118110236220472" header="0.3937007874015748" footer="0.4724409448818898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4"/>
  <sheetViews>
    <sheetView workbookViewId="0" topLeftCell="A1">
      <selection activeCell="C21" sqref="C21:D21"/>
    </sheetView>
  </sheetViews>
  <sheetFormatPr defaultColWidth="9.00390625" defaultRowHeight="13.5"/>
  <cols>
    <col min="1" max="1" width="8.875" style="15" customWidth="1"/>
    <col min="2" max="26" width="3.25390625" style="15" customWidth="1"/>
    <col min="27" max="16384" width="9.00390625" style="15" customWidth="1"/>
  </cols>
  <sheetData>
    <row r="1" ht="9" customHeight="1"/>
    <row r="2" spans="1:26" s="16" customFormat="1" ht="27" customHeight="1" thickBot="1">
      <c r="A2" s="47" t="s">
        <v>429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  <c r="Y2" s="49"/>
      <c r="Z2" s="49"/>
    </row>
    <row r="3" spans="1:26" s="16" customFormat="1" ht="30" customHeight="1" thickTop="1">
      <c r="A3" s="450" t="s">
        <v>23</v>
      </c>
      <c r="B3" s="451"/>
      <c r="C3" s="451" t="s">
        <v>9</v>
      </c>
      <c r="D3" s="451"/>
      <c r="E3" s="451"/>
      <c r="F3" s="451"/>
      <c r="G3" s="451"/>
      <c r="H3" s="451"/>
      <c r="I3" s="451"/>
      <c r="J3" s="451"/>
      <c r="K3" s="451" t="s">
        <v>10</v>
      </c>
      <c r="L3" s="451"/>
      <c r="M3" s="451"/>
      <c r="N3" s="451"/>
      <c r="O3" s="451"/>
      <c r="P3" s="451"/>
      <c r="Q3" s="451"/>
      <c r="R3" s="451"/>
      <c r="S3" s="451" t="s">
        <v>15</v>
      </c>
      <c r="T3" s="460"/>
      <c r="U3" s="460"/>
      <c r="V3" s="460"/>
      <c r="W3" s="460"/>
      <c r="X3" s="460"/>
      <c r="Y3" s="460"/>
      <c r="Z3" s="461"/>
    </row>
    <row r="4" spans="1:26" s="16" customFormat="1" ht="30" customHeight="1">
      <c r="A4" s="439" t="s">
        <v>360</v>
      </c>
      <c r="B4" s="440"/>
      <c r="C4" s="444">
        <v>34097</v>
      </c>
      <c r="D4" s="444"/>
      <c r="E4" s="444"/>
      <c r="F4" s="444"/>
      <c r="G4" s="444"/>
      <c r="H4" s="444"/>
      <c r="I4" s="444"/>
      <c r="J4" s="444"/>
      <c r="K4" s="444">
        <v>14878</v>
      </c>
      <c r="L4" s="444"/>
      <c r="M4" s="444"/>
      <c r="N4" s="444"/>
      <c r="O4" s="444"/>
      <c r="P4" s="444"/>
      <c r="Q4" s="444"/>
      <c r="R4" s="444"/>
      <c r="S4" s="445">
        <v>43.6</v>
      </c>
      <c r="T4" s="445"/>
      <c r="U4" s="445"/>
      <c r="V4" s="445"/>
      <c r="W4" s="445"/>
      <c r="X4" s="445"/>
      <c r="Y4" s="445"/>
      <c r="Z4" s="445"/>
    </row>
    <row r="5" spans="1:26" s="19" customFormat="1" ht="30" customHeight="1">
      <c r="A5" s="439" t="s">
        <v>387</v>
      </c>
      <c r="B5" s="440"/>
      <c r="C5" s="466">
        <v>35019</v>
      </c>
      <c r="D5" s="444"/>
      <c r="E5" s="444"/>
      <c r="F5" s="444"/>
      <c r="G5" s="444"/>
      <c r="H5" s="444"/>
      <c r="I5" s="444"/>
      <c r="J5" s="444"/>
      <c r="K5" s="444">
        <v>14793</v>
      </c>
      <c r="L5" s="444"/>
      <c r="M5" s="444"/>
      <c r="N5" s="444"/>
      <c r="O5" s="444"/>
      <c r="P5" s="444"/>
      <c r="Q5" s="444"/>
      <c r="R5" s="444"/>
      <c r="S5" s="445">
        <v>42.2</v>
      </c>
      <c r="T5" s="445"/>
      <c r="U5" s="445"/>
      <c r="V5" s="445"/>
      <c r="W5" s="445"/>
      <c r="X5" s="445"/>
      <c r="Y5" s="445"/>
      <c r="Z5" s="445"/>
    </row>
    <row r="6" spans="1:26" s="16" customFormat="1" ht="30" customHeight="1" thickBot="1">
      <c r="A6" s="441" t="s">
        <v>459</v>
      </c>
      <c r="B6" s="442"/>
      <c r="C6" s="446">
        <v>35515</v>
      </c>
      <c r="D6" s="447"/>
      <c r="E6" s="447"/>
      <c r="F6" s="447"/>
      <c r="G6" s="447"/>
      <c r="H6" s="447"/>
      <c r="I6" s="447"/>
      <c r="J6" s="447"/>
      <c r="K6" s="447">
        <v>14962</v>
      </c>
      <c r="L6" s="447"/>
      <c r="M6" s="447"/>
      <c r="N6" s="447"/>
      <c r="O6" s="447"/>
      <c r="P6" s="447"/>
      <c r="Q6" s="447"/>
      <c r="R6" s="447"/>
      <c r="S6" s="473">
        <v>42.1</v>
      </c>
      <c r="T6" s="473"/>
      <c r="U6" s="473"/>
      <c r="V6" s="473"/>
      <c r="W6" s="473"/>
      <c r="X6" s="473"/>
      <c r="Y6" s="473"/>
      <c r="Z6" s="473"/>
    </row>
    <row r="7" spans="1:26" s="16" customFormat="1" ht="18" customHeight="1" thickTop="1">
      <c r="A7" s="50" t="s">
        <v>349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"/>
      <c r="T7" s="14"/>
      <c r="U7" s="14"/>
      <c r="V7" s="14"/>
      <c r="W7" s="14"/>
      <c r="X7" s="14"/>
      <c r="Y7" s="14"/>
      <c r="Z7" s="14"/>
    </row>
    <row r="8" spans="1:26" s="16" customFormat="1" ht="18" customHeight="1">
      <c r="A8" s="448" t="s">
        <v>368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</row>
    <row r="9" spans="1:26" s="16" customFormat="1" ht="18" customHeight="1">
      <c r="A9" s="17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14"/>
      <c r="U9" s="14"/>
      <c r="V9" s="14"/>
      <c r="W9" s="14"/>
      <c r="X9" s="14"/>
      <c r="Y9" s="14"/>
      <c r="Z9" s="14"/>
    </row>
    <row r="10" spans="1:35" s="18" customFormat="1" ht="27" customHeight="1" thickBot="1">
      <c r="A10" s="51" t="s">
        <v>430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/>
      <c r="Y10" s="53"/>
      <c r="Z10" s="53"/>
      <c r="AD10" s="54"/>
      <c r="AE10" s="54"/>
      <c r="AF10" s="54"/>
      <c r="AG10" s="54"/>
      <c r="AH10" s="55"/>
      <c r="AI10" s="55"/>
    </row>
    <row r="11" spans="1:26" s="19" customFormat="1" ht="30" customHeight="1" thickTop="1">
      <c r="A11" s="458" t="s">
        <v>23</v>
      </c>
      <c r="B11" s="459"/>
      <c r="C11" s="457" t="s">
        <v>9</v>
      </c>
      <c r="D11" s="458"/>
      <c r="E11" s="458"/>
      <c r="F11" s="458"/>
      <c r="G11" s="458"/>
      <c r="H11" s="458"/>
      <c r="I11" s="458"/>
      <c r="J11" s="459"/>
      <c r="K11" s="457" t="s">
        <v>10</v>
      </c>
      <c r="L11" s="458"/>
      <c r="M11" s="458"/>
      <c r="N11" s="458"/>
      <c r="O11" s="458"/>
      <c r="P11" s="458"/>
      <c r="Q11" s="458"/>
      <c r="R11" s="459"/>
      <c r="S11" s="457" t="s">
        <v>228</v>
      </c>
      <c r="T11" s="458"/>
      <c r="U11" s="458"/>
      <c r="V11" s="458"/>
      <c r="W11" s="458"/>
      <c r="X11" s="458"/>
      <c r="Y11" s="458"/>
      <c r="Z11" s="458"/>
    </row>
    <row r="12" spans="1:26" s="56" customFormat="1" ht="30" customHeight="1">
      <c r="A12" s="467" t="s">
        <v>360</v>
      </c>
      <c r="B12" s="468"/>
      <c r="C12" s="434">
        <v>34926</v>
      </c>
      <c r="D12" s="435"/>
      <c r="E12" s="435"/>
      <c r="F12" s="435"/>
      <c r="G12" s="435"/>
      <c r="H12" s="435"/>
      <c r="I12" s="435"/>
      <c r="J12" s="435"/>
      <c r="K12" s="435">
        <v>12922</v>
      </c>
      <c r="L12" s="435"/>
      <c r="M12" s="435"/>
      <c r="N12" s="435"/>
      <c r="O12" s="435"/>
      <c r="P12" s="435"/>
      <c r="Q12" s="435"/>
      <c r="R12" s="435"/>
      <c r="S12" s="475">
        <f>(K12/C12)*100</f>
        <v>36.998224818187026</v>
      </c>
      <c r="T12" s="475"/>
      <c r="U12" s="475"/>
      <c r="V12" s="475"/>
      <c r="W12" s="475"/>
      <c r="X12" s="475"/>
      <c r="Y12" s="475"/>
      <c r="Z12" s="475"/>
    </row>
    <row r="13" spans="1:26" s="22" customFormat="1" ht="30" customHeight="1">
      <c r="A13" s="467" t="s">
        <v>387</v>
      </c>
      <c r="B13" s="468"/>
      <c r="C13" s="434">
        <v>34628</v>
      </c>
      <c r="D13" s="435"/>
      <c r="E13" s="435"/>
      <c r="F13" s="435"/>
      <c r="G13" s="435"/>
      <c r="H13" s="435"/>
      <c r="I13" s="435"/>
      <c r="J13" s="435"/>
      <c r="K13" s="435">
        <v>11316</v>
      </c>
      <c r="L13" s="435"/>
      <c r="M13" s="435"/>
      <c r="N13" s="435"/>
      <c r="O13" s="435"/>
      <c r="P13" s="435"/>
      <c r="Q13" s="435"/>
      <c r="R13" s="435"/>
      <c r="S13" s="475">
        <v>32.7</v>
      </c>
      <c r="T13" s="475"/>
      <c r="U13" s="475"/>
      <c r="V13" s="475"/>
      <c r="W13" s="475"/>
      <c r="X13" s="475"/>
      <c r="Y13" s="475"/>
      <c r="Z13" s="475"/>
    </row>
    <row r="14" spans="1:26" s="56" customFormat="1" ht="30" customHeight="1" thickBot="1">
      <c r="A14" s="455" t="s">
        <v>459</v>
      </c>
      <c r="B14" s="456"/>
      <c r="C14" s="464">
        <v>33842</v>
      </c>
      <c r="D14" s="465"/>
      <c r="E14" s="465"/>
      <c r="F14" s="465"/>
      <c r="G14" s="465"/>
      <c r="H14" s="465"/>
      <c r="I14" s="465"/>
      <c r="J14" s="465"/>
      <c r="K14" s="465">
        <v>11838</v>
      </c>
      <c r="L14" s="465"/>
      <c r="M14" s="465"/>
      <c r="N14" s="465"/>
      <c r="O14" s="465"/>
      <c r="P14" s="465"/>
      <c r="Q14" s="465"/>
      <c r="R14" s="465"/>
      <c r="S14" s="474">
        <v>35</v>
      </c>
      <c r="T14" s="474"/>
      <c r="U14" s="474"/>
      <c r="V14" s="474"/>
      <c r="W14" s="474"/>
      <c r="X14" s="474"/>
      <c r="Y14" s="474"/>
      <c r="Z14" s="474"/>
    </row>
    <row r="15" spans="1:26" s="16" customFormat="1" ht="18" customHeight="1" thickTop="1">
      <c r="A15" s="50" t="s">
        <v>215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"/>
      <c r="T15" s="14"/>
      <c r="U15" s="14"/>
      <c r="V15" s="14"/>
      <c r="W15" s="14"/>
      <c r="X15" s="14"/>
      <c r="Y15" s="14"/>
      <c r="Z15" s="14"/>
    </row>
    <row r="16" spans="1:26" s="16" customFormat="1" ht="18" customHeight="1">
      <c r="A16" s="199" t="s">
        <v>369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"/>
      <c r="T16" s="14"/>
      <c r="U16" s="14"/>
      <c r="V16" s="14"/>
      <c r="W16" s="14"/>
      <c r="X16" s="14"/>
      <c r="Y16" s="14"/>
      <c r="Z16" s="14"/>
    </row>
    <row r="17" spans="1:26" s="16" customFormat="1" ht="41.25" customHeight="1">
      <c r="A17" s="57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4"/>
      <c r="U17" s="14"/>
      <c r="V17" s="14"/>
      <c r="W17" s="14"/>
      <c r="X17" s="14"/>
      <c r="Y17" s="14"/>
      <c r="Z17" s="14"/>
    </row>
    <row r="18" spans="1:26" s="18" customFormat="1" ht="27" customHeight="1" thickBot="1">
      <c r="A18" s="51" t="s">
        <v>394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Y18" s="53"/>
      <c r="Z18" s="53"/>
    </row>
    <row r="19" spans="1:35" ht="30" customHeight="1" thickTop="1">
      <c r="A19" s="450" t="s">
        <v>23</v>
      </c>
      <c r="B19" s="451"/>
      <c r="C19" s="462" t="s">
        <v>431</v>
      </c>
      <c r="D19" s="462"/>
      <c r="E19" s="462"/>
      <c r="F19" s="462"/>
      <c r="G19" s="462"/>
      <c r="H19" s="462"/>
      <c r="I19" s="462" t="s">
        <v>432</v>
      </c>
      <c r="J19" s="462"/>
      <c r="K19" s="462"/>
      <c r="L19" s="462"/>
      <c r="M19" s="462"/>
      <c r="N19" s="462"/>
      <c r="O19" s="462" t="s">
        <v>433</v>
      </c>
      <c r="P19" s="462"/>
      <c r="Q19" s="462"/>
      <c r="R19" s="462"/>
      <c r="S19" s="462"/>
      <c r="T19" s="462"/>
      <c r="U19" s="471" t="s">
        <v>434</v>
      </c>
      <c r="V19" s="472"/>
      <c r="W19" s="472"/>
      <c r="X19" s="472"/>
      <c r="Y19" s="472"/>
      <c r="Z19" s="472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30" customHeight="1">
      <c r="A20" s="452"/>
      <c r="B20" s="453"/>
      <c r="C20" s="454" t="s">
        <v>6</v>
      </c>
      <c r="D20" s="454"/>
      <c r="E20" s="454" t="s">
        <v>7</v>
      </c>
      <c r="F20" s="454"/>
      <c r="G20" s="428" t="s">
        <v>8</v>
      </c>
      <c r="H20" s="428"/>
      <c r="I20" s="454" t="s">
        <v>6</v>
      </c>
      <c r="J20" s="454"/>
      <c r="K20" s="454" t="s">
        <v>7</v>
      </c>
      <c r="L20" s="454"/>
      <c r="M20" s="428" t="s">
        <v>8</v>
      </c>
      <c r="N20" s="428"/>
      <c r="O20" s="454" t="s">
        <v>6</v>
      </c>
      <c r="P20" s="454"/>
      <c r="Q20" s="454" t="s">
        <v>7</v>
      </c>
      <c r="R20" s="454"/>
      <c r="S20" s="428" t="s">
        <v>8</v>
      </c>
      <c r="T20" s="428"/>
      <c r="U20" s="454" t="s">
        <v>6</v>
      </c>
      <c r="V20" s="454"/>
      <c r="W20" s="454" t="s">
        <v>7</v>
      </c>
      <c r="X20" s="454"/>
      <c r="Y20" s="428" t="s">
        <v>8</v>
      </c>
      <c r="Z20" s="47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56" customFormat="1" ht="30" customHeight="1">
      <c r="A21" s="439" t="s">
        <v>360</v>
      </c>
      <c r="B21" s="440"/>
      <c r="C21" s="432">
        <v>1606</v>
      </c>
      <c r="D21" s="432"/>
      <c r="E21" s="432">
        <v>1597</v>
      </c>
      <c r="F21" s="432"/>
      <c r="G21" s="436">
        <f>E21/C21*100</f>
        <v>99.43960149439602</v>
      </c>
      <c r="H21" s="436"/>
      <c r="I21" s="432">
        <v>1762</v>
      </c>
      <c r="J21" s="432"/>
      <c r="K21" s="432">
        <v>1718</v>
      </c>
      <c r="L21" s="432"/>
      <c r="M21" s="463">
        <f>K21/I21*100</f>
        <v>97.50283768444949</v>
      </c>
      <c r="N21" s="463"/>
      <c r="O21" s="432">
        <v>1659</v>
      </c>
      <c r="P21" s="432"/>
      <c r="Q21" s="432">
        <v>1592</v>
      </c>
      <c r="R21" s="432"/>
      <c r="S21" s="463">
        <f>Q21/O21*100</f>
        <v>95.96142254370102</v>
      </c>
      <c r="T21" s="463"/>
      <c r="U21" s="432">
        <v>1938</v>
      </c>
      <c r="V21" s="432"/>
      <c r="W21" s="432">
        <v>1767</v>
      </c>
      <c r="X21" s="432"/>
      <c r="Y21" s="463">
        <f>W21/U21*100</f>
        <v>91.17647058823529</v>
      </c>
      <c r="Z21" s="463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s="22" customFormat="1" ht="30" customHeight="1">
      <c r="A22" s="439" t="s">
        <v>387</v>
      </c>
      <c r="B22" s="440"/>
      <c r="C22" s="430">
        <v>1580</v>
      </c>
      <c r="D22" s="431"/>
      <c r="E22" s="431">
        <v>1554</v>
      </c>
      <c r="F22" s="431"/>
      <c r="G22" s="443">
        <v>98.4</v>
      </c>
      <c r="H22" s="443"/>
      <c r="I22" s="431">
        <v>1636</v>
      </c>
      <c r="J22" s="431"/>
      <c r="K22" s="431">
        <v>1605</v>
      </c>
      <c r="L22" s="431"/>
      <c r="M22" s="469">
        <v>98.1</v>
      </c>
      <c r="N22" s="469"/>
      <c r="O22" s="431">
        <v>1830</v>
      </c>
      <c r="P22" s="431"/>
      <c r="Q22" s="431">
        <v>1776</v>
      </c>
      <c r="R22" s="431"/>
      <c r="S22" s="469">
        <v>97</v>
      </c>
      <c r="T22" s="469"/>
      <c r="U22" s="431">
        <v>1919</v>
      </c>
      <c r="V22" s="431"/>
      <c r="W22" s="431">
        <v>1782</v>
      </c>
      <c r="X22" s="431"/>
      <c r="Y22" s="469">
        <v>92.9</v>
      </c>
      <c r="Z22" s="469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s="56" customFormat="1" ht="30" customHeight="1" thickBot="1">
      <c r="A23" s="441" t="s">
        <v>459</v>
      </c>
      <c r="B23" s="442"/>
      <c r="C23" s="438">
        <v>1534</v>
      </c>
      <c r="D23" s="433"/>
      <c r="E23" s="433">
        <v>1483</v>
      </c>
      <c r="F23" s="433"/>
      <c r="G23" s="437">
        <v>96.7</v>
      </c>
      <c r="H23" s="437"/>
      <c r="I23" s="433">
        <v>1573</v>
      </c>
      <c r="J23" s="433"/>
      <c r="K23" s="433">
        <v>1542</v>
      </c>
      <c r="L23" s="433"/>
      <c r="M23" s="429">
        <v>98</v>
      </c>
      <c r="N23" s="429"/>
      <c r="O23" s="433">
        <v>1760</v>
      </c>
      <c r="P23" s="433"/>
      <c r="Q23" s="433">
        <v>1676</v>
      </c>
      <c r="R23" s="433"/>
      <c r="S23" s="429">
        <v>95.2</v>
      </c>
      <c r="T23" s="429"/>
      <c r="U23" s="433">
        <v>1941</v>
      </c>
      <c r="V23" s="433"/>
      <c r="W23" s="433">
        <v>1819</v>
      </c>
      <c r="X23" s="433"/>
      <c r="Y23" s="429">
        <v>93.7</v>
      </c>
      <c r="Z23" s="429"/>
      <c r="AA23" s="58"/>
      <c r="AB23" s="303"/>
      <c r="AC23" s="58"/>
      <c r="AD23" s="58"/>
      <c r="AE23" s="58"/>
      <c r="AF23" s="58"/>
      <c r="AG23" s="58"/>
      <c r="AH23" s="58"/>
      <c r="AI23" s="58"/>
    </row>
    <row r="24" spans="1:26" ht="18" customHeight="1" thickTop="1">
      <c r="A24" s="50" t="s">
        <v>349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21"/>
      <c r="Y24" s="21"/>
      <c r="Z24" s="21"/>
    </row>
    <row r="25" ht="41.25" customHeight="1"/>
    <row r="26" ht="41.25" customHeight="1"/>
    <row r="32" ht="14.25" customHeight="1"/>
  </sheetData>
  <sheetProtection/>
  <mergeCells count="89">
    <mergeCell ref="O23:P23"/>
    <mergeCell ref="Q23:R23"/>
    <mergeCell ref="Y22:Z22"/>
    <mergeCell ref="U22:V22"/>
    <mergeCell ref="S21:T21"/>
    <mergeCell ref="S23:T23"/>
    <mergeCell ref="O22:P22"/>
    <mergeCell ref="Q22:R22"/>
    <mergeCell ref="U21:V21"/>
    <mergeCell ref="S22:T22"/>
    <mergeCell ref="C4:J4"/>
    <mergeCell ref="U19:Z19"/>
    <mergeCell ref="S6:Z6"/>
    <mergeCell ref="S4:Z4"/>
    <mergeCell ref="S14:Z14"/>
    <mergeCell ref="S11:Z11"/>
    <mergeCell ref="K4:R4"/>
    <mergeCell ref="S13:Z13"/>
    <mergeCell ref="O19:T19"/>
    <mergeCell ref="S12:Z12"/>
    <mergeCell ref="K14:R14"/>
    <mergeCell ref="K20:L20"/>
    <mergeCell ref="W20:X20"/>
    <mergeCell ref="K12:R12"/>
    <mergeCell ref="Q20:R20"/>
    <mergeCell ref="Y20:Z20"/>
    <mergeCell ref="U20:V20"/>
    <mergeCell ref="S20:T20"/>
    <mergeCell ref="W21:X21"/>
    <mergeCell ref="W22:X22"/>
    <mergeCell ref="M22:N22"/>
    <mergeCell ref="O21:P21"/>
    <mergeCell ref="O20:P20"/>
    <mergeCell ref="Q21:R21"/>
    <mergeCell ref="M21:N21"/>
    <mergeCell ref="A6:B6"/>
    <mergeCell ref="A11:B11"/>
    <mergeCell ref="C11:J11"/>
    <mergeCell ref="A5:B5"/>
    <mergeCell ref="C5:J5"/>
    <mergeCell ref="C20:D20"/>
    <mergeCell ref="C19:H19"/>
    <mergeCell ref="E20:F20"/>
    <mergeCell ref="A12:B12"/>
    <mergeCell ref="A13:B13"/>
    <mergeCell ref="K11:R11"/>
    <mergeCell ref="S3:Z3"/>
    <mergeCell ref="I19:N19"/>
    <mergeCell ref="Y21:Z21"/>
    <mergeCell ref="A3:B3"/>
    <mergeCell ref="C3:J3"/>
    <mergeCell ref="K3:R3"/>
    <mergeCell ref="A21:B21"/>
    <mergeCell ref="A4:B4"/>
    <mergeCell ref="C14:J14"/>
    <mergeCell ref="K5:R5"/>
    <mergeCell ref="S5:Z5"/>
    <mergeCell ref="M20:N20"/>
    <mergeCell ref="C6:J6"/>
    <mergeCell ref="K6:R6"/>
    <mergeCell ref="A8:Z8"/>
    <mergeCell ref="A19:B20"/>
    <mergeCell ref="I20:J20"/>
    <mergeCell ref="C12:J12"/>
    <mergeCell ref="A14:B14"/>
    <mergeCell ref="A22:B22"/>
    <mergeCell ref="A23:B23"/>
    <mergeCell ref="K23:L23"/>
    <mergeCell ref="E21:F21"/>
    <mergeCell ref="G22:H22"/>
    <mergeCell ref="E22:F22"/>
    <mergeCell ref="I22:J22"/>
    <mergeCell ref="Y23:Z23"/>
    <mergeCell ref="W23:X23"/>
    <mergeCell ref="C13:J13"/>
    <mergeCell ref="U23:V23"/>
    <mergeCell ref="K13:R13"/>
    <mergeCell ref="G21:H21"/>
    <mergeCell ref="C21:D21"/>
    <mergeCell ref="G23:H23"/>
    <mergeCell ref="I23:J23"/>
    <mergeCell ref="C23:D23"/>
    <mergeCell ref="G20:H20"/>
    <mergeCell ref="M23:N23"/>
    <mergeCell ref="C22:D22"/>
    <mergeCell ref="K21:L21"/>
    <mergeCell ref="I21:J21"/>
    <mergeCell ref="K22:L22"/>
    <mergeCell ref="E23:F23"/>
  </mergeCells>
  <printOptions horizontalCentered="1"/>
  <pageMargins left="0.5511811023622047" right="0.5511811023622047" top="0.8661417322834646" bottom="0.5118110236220472" header="0.3937007874015748" footer="0.4724409448818898"/>
  <pageSetup horizontalDpi="600" verticalDpi="600" orientation="portrait" paperSize="9" r:id="rId1"/>
  <headerFooter alignWithMargins="0">
    <oddHeader>&amp;L&amp;16Ｎ　保健・衛生・環境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66" workbookViewId="0" topLeftCell="A1">
      <selection activeCell="C21" sqref="C21:D21"/>
    </sheetView>
  </sheetViews>
  <sheetFormatPr defaultColWidth="9.00390625" defaultRowHeight="13.5"/>
  <cols>
    <col min="1" max="1" width="3.125" style="15" customWidth="1"/>
    <col min="2" max="2" width="7.00390625" style="15" customWidth="1"/>
    <col min="3" max="29" width="3.125" style="15" customWidth="1"/>
    <col min="30" max="30" width="2.375" style="15" customWidth="1"/>
    <col min="31" max="40" width="3.125" style="15" customWidth="1"/>
    <col min="41" max="16384" width="9.00390625" style="15" customWidth="1"/>
  </cols>
  <sheetData>
    <row r="1" spans="1:25" s="56" customFormat="1" ht="27" customHeight="1" thickBot="1">
      <c r="A1" s="51" t="s">
        <v>395</v>
      </c>
      <c r="B1" s="5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30" ht="24" customHeight="1" thickTop="1">
      <c r="A2" s="561" t="s">
        <v>113</v>
      </c>
      <c r="B2" s="561"/>
      <c r="C2" s="561"/>
      <c r="D2" s="561"/>
      <c r="E2" s="561"/>
      <c r="F2" s="561"/>
      <c r="G2" s="561"/>
      <c r="H2" s="562"/>
      <c r="I2" s="530" t="s">
        <v>360</v>
      </c>
      <c r="J2" s="530"/>
      <c r="K2" s="530"/>
      <c r="L2" s="530"/>
      <c r="M2" s="530"/>
      <c r="N2" s="530"/>
      <c r="O2" s="530"/>
      <c r="P2" s="530" t="s">
        <v>387</v>
      </c>
      <c r="Q2" s="530"/>
      <c r="R2" s="530"/>
      <c r="S2" s="530"/>
      <c r="T2" s="530"/>
      <c r="U2" s="530"/>
      <c r="V2" s="530"/>
      <c r="W2" s="521" t="s">
        <v>456</v>
      </c>
      <c r="X2" s="521"/>
      <c r="Y2" s="521"/>
      <c r="Z2" s="521"/>
      <c r="AA2" s="521"/>
      <c r="AB2" s="521"/>
      <c r="AC2" s="521"/>
      <c r="AD2" s="217"/>
    </row>
    <row r="3" spans="1:30" ht="15" customHeight="1">
      <c r="A3" s="563" t="s">
        <v>173</v>
      </c>
      <c r="B3" s="563"/>
      <c r="C3" s="482"/>
      <c r="D3" s="498" t="s">
        <v>174</v>
      </c>
      <c r="E3" s="499"/>
      <c r="F3" s="499"/>
      <c r="G3" s="499"/>
      <c r="H3" s="500"/>
      <c r="I3" s="489">
        <v>8339</v>
      </c>
      <c r="J3" s="489"/>
      <c r="K3" s="489"/>
      <c r="L3" s="489"/>
      <c r="M3" s="489"/>
      <c r="N3" s="489"/>
      <c r="O3" s="489"/>
      <c r="P3" s="486">
        <v>6969</v>
      </c>
      <c r="Q3" s="486"/>
      <c r="R3" s="486"/>
      <c r="S3" s="486"/>
      <c r="T3" s="486"/>
      <c r="U3" s="486"/>
      <c r="V3" s="486"/>
      <c r="W3" s="522">
        <v>7524</v>
      </c>
      <c r="X3" s="522"/>
      <c r="Y3" s="522"/>
      <c r="Z3" s="522"/>
      <c r="AA3" s="522"/>
      <c r="AB3" s="522"/>
      <c r="AC3" s="522"/>
      <c r="AD3" s="216"/>
    </row>
    <row r="4" spans="1:30" ht="15" customHeight="1">
      <c r="A4" s="439"/>
      <c r="B4" s="439"/>
      <c r="C4" s="440"/>
      <c r="D4" s="498" t="s">
        <v>175</v>
      </c>
      <c r="E4" s="499"/>
      <c r="F4" s="499"/>
      <c r="G4" s="499"/>
      <c r="H4" s="500"/>
      <c r="I4" s="531">
        <f>I3-I5</f>
        <v>7716</v>
      </c>
      <c r="J4" s="531"/>
      <c r="K4" s="531"/>
      <c r="L4" s="531"/>
      <c r="M4" s="531"/>
      <c r="N4" s="531"/>
      <c r="O4" s="531"/>
      <c r="P4" s="487">
        <v>6444</v>
      </c>
      <c r="Q4" s="487"/>
      <c r="R4" s="487"/>
      <c r="S4" s="487"/>
      <c r="T4" s="487"/>
      <c r="U4" s="487"/>
      <c r="V4" s="487"/>
      <c r="W4" s="523">
        <v>7080</v>
      </c>
      <c r="X4" s="523"/>
      <c r="Y4" s="523"/>
      <c r="Z4" s="523"/>
      <c r="AA4" s="523"/>
      <c r="AB4" s="523"/>
      <c r="AC4" s="523"/>
      <c r="AD4" s="216"/>
    </row>
    <row r="5" spans="1:30" ht="15" customHeight="1">
      <c r="A5" s="564"/>
      <c r="B5" s="564"/>
      <c r="C5" s="565"/>
      <c r="D5" s="498" t="s">
        <v>176</v>
      </c>
      <c r="E5" s="499"/>
      <c r="F5" s="499"/>
      <c r="G5" s="499"/>
      <c r="H5" s="500"/>
      <c r="I5" s="488">
        <v>623</v>
      </c>
      <c r="J5" s="488"/>
      <c r="K5" s="488"/>
      <c r="L5" s="488"/>
      <c r="M5" s="488"/>
      <c r="N5" s="488"/>
      <c r="O5" s="488"/>
      <c r="P5" s="488">
        <v>525</v>
      </c>
      <c r="Q5" s="488"/>
      <c r="R5" s="488"/>
      <c r="S5" s="488"/>
      <c r="T5" s="488"/>
      <c r="U5" s="488"/>
      <c r="V5" s="488"/>
      <c r="W5" s="480">
        <v>444</v>
      </c>
      <c r="X5" s="480"/>
      <c r="Y5" s="480"/>
      <c r="Z5" s="480"/>
      <c r="AA5" s="480"/>
      <c r="AB5" s="480"/>
      <c r="AC5" s="480"/>
      <c r="AD5" s="216"/>
    </row>
    <row r="6" spans="1:30" ht="15" customHeight="1">
      <c r="A6" s="482" t="s">
        <v>177</v>
      </c>
      <c r="B6" s="482"/>
      <c r="C6" s="483"/>
      <c r="D6" s="498" t="s">
        <v>174</v>
      </c>
      <c r="E6" s="499"/>
      <c r="F6" s="499"/>
      <c r="G6" s="499"/>
      <c r="H6" s="500"/>
      <c r="I6" s="489">
        <v>4568</v>
      </c>
      <c r="J6" s="489"/>
      <c r="K6" s="489"/>
      <c r="L6" s="489"/>
      <c r="M6" s="489"/>
      <c r="N6" s="489"/>
      <c r="O6" s="489"/>
      <c r="P6" s="489">
        <v>4100</v>
      </c>
      <c r="Q6" s="489"/>
      <c r="R6" s="489"/>
      <c r="S6" s="489"/>
      <c r="T6" s="489"/>
      <c r="U6" s="489"/>
      <c r="V6" s="489"/>
      <c r="W6" s="481">
        <v>4356</v>
      </c>
      <c r="X6" s="481"/>
      <c r="Y6" s="481"/>
      <c r="Z6" s="481"/>
      <c r="AA6" s="481"/>
      <c r="AB6" s="481"/>
      <c r="AC6" s="481"/>
      <c r="AD6" s="216"/>
    </row>
    <row r="7" spans="1:30" ht="15" customHeight="1">
      <c r="A7" s="477"/>
      <c r="B7" s="477"/>
      <c r="C7" s="476"/>
      <c r="D7" s="498" t="s">
        <v>175</v>
      </c>
      <c r="E7" s="499"/>
      <c r="F7" s="499"/>
      <c r="G7" s="499"/>
      <c r="H7" s="500"/>
      <c r="I7" s="490">
        <f>I6-I8</f>
        <v>4483</v>
      </c>
      <c r="J7" s="490"/>
      <c r="K7" s="490"/>
      <c r="L7" s="490"/>
      <c r="M7" s="490"/>
      <c r="N7" s="490"/>
      <c r="O7" s="490"/>
      <c r="P7" s="490">
        <v>4012</v>
      </c>
      <c r="Q7" s="490"/>
      <c r="R7" s="490"/>
      <c r="S7" s="490"/>
      <c r="T7" s="490"/>
      <c r="U7" s="490"/>
      <c r="V7" s="490"/>
      <c r="W7" s="505">
        <v>4268</v>
      </c>
      <c r="X7" s="505"/>
      <c r="Y7" s="505"/>
      <c r="Z7" s="505"/>
      <c r="AA7" s="505"/>
      <c r="AB7" s="505"/>
      <c r="AC7" s="505"/>
      <c r="AD7" s="216"/>
    </row>
    <row r="8" spans="1:30" ht="15" customHeight="1">
      <c r="A8" s="484"/>
      <c r="B8" s="484"/>
      <c r="C8" s="485"/>
      <c r="D8" s="498" t="s">
        <v>176</v>
      </c>
      <c r="E8" s="499"/>
      <c r="F8" s="499"/>
      <c r="G8" s="499"/>
      <c r="H8" s="500"/>
      <c r="I8" s="488">
        <v>85</v>
      </c>
      <c r="J8" s="488"/>
      <c r="K8" s="488"/>
      <c r="L8" s="488"/>
      <c r="M8" s="488"/>
      <c r="N8" s="488"/>
      <c r="O8" s="488"/>
      <c r="P8" s="488">
        <v>88</v>
      </c>
      <c r="Q8" s="488"/>
      <c r="R8" s="488"/>
      <c r="S8" s="488"/>
      <c r="T8" s="488"/>
      <c r="U8" s="488"/>
      <c r="V8" s="488"/>
      <c r="W8" s="480">
        <v>88</v>
      </c>
      <c r="X8" s="480"/>
      <c r="Y8" s="480"/>
      <c r="Z8" s="480"/>
      <c r="AA8" s="480"/>
      <c r="AB8" s="480"/>
      <c r="AC8" s="480"/>
      <c r="AD8" s="216"/>
    </row>
    <row r="9" spans="1:30" ht="15" customHeight="1">
      <c r="A9" s="440" t="s">
        <v>178</v>
      </c>
      <c r="B9" s="440"/>
      <c r="C9" s="476"/>
      <c r="D9" s="498" t="s">
        <v>174</v>
      </c>
      <c r="E9" s="499"/>
      <c r="F9" s="499"/>
      <c r="G9" s="499"/>
      <c r="H9" s="500"/>
      <c r="I9" s="489">
        <v>3729</v>
      </c>
      <c r="J9" s="489"/>
      <c r="K9" s="489"/>
      <c r="L9" s="489"/>
      <c r="M9" s="489"/>
      <c r="N9" s="489"/>
      <c r="O9" s="489"/>
      <c r="P9" s="489">
        <v>3116</v>
      </c>
      <c r="Q9" s="489"/>
      <c r="R9" s="489"/>
      <c r="S9" s="489"/>
      <c r="T9" s="489"/>
      <c r="U9" s="489"/>
      <c r="V9" s="489"/>
      <c r="W9" s="481">
        <v>3563</v>
      </c>
      <c r="X9" s="481"/>
      <c r="Y9" s="481"/>
      <c r="Z9" s="481"/>
      <c r="AA9" s="481"/>
      <c r="AB9" s="481"/>
      <c r="AC9" s="481"/>
      <c r="AD9" s="216"/>
    </row>
    <row r="10" spans="1:30" ht="15" customHeight="1">
      <c r="A10" s="477"/>
      <c r="B10" s="477"/>
      <c r="C10" s="476"/>
      <c r="D10" s="498" t="s">
        <v>175</v>
      </c>
      <c r="E10" s="499"/>
      <c r="F10" s="499"/>
      <c r="G10" s="499"/>
      <c r="H10" s="500"/>
      <c r="I10" s="490">
        <f>I9-I11</f>
        <v>3404</v>
      </c>
      <c r="J10" s="490"/>
      <c r="K10" s="490"/>
      <c r="L10" s="490"/>
      <c r="M10" s="490"/>
      <c r="N10" s="490"/>
      <c r="O10" s="490"/>
      <c r="P10" s="490">
        <v>2872</v>
      </c>
      <c r="Q10" s="490"/>
      <c r="R10" s="490"/>
      <c r="S10" s="490"/>
      <c r="T10" s="490"/>
      <c r="U10" s="490"/>
      <c r="V10" s="490"/>
      <c r="W10" s="505">
        <v>3267</v>
      </c>
      <c r="X10" s="505"/>
      <c r="Y10" s="505"/>
      <c r="Z10" s="505"/>
      <c r="AA10" s="505"/>
      <c r="AB10" s="505"/>
      <c r="AC10" s="505"/>
      <c r="AD10" s="216"/>
    </row>
    <row r="11" spans="1:30" ht="15" customHeight="1">
      <c r="A11" s="477"/>
      <c r="B11" s="477"/>
      <c r="C11" s="476"/>
      <c r="D11" s="498" t="s">
        <v>176</v>
      </c>
      <c r="E11" s="499"/>
      <c r="F11" s="499"/>
      <c r="G11" s="499"/>
      <c r="H11" s="500"/>
      <c r="I11" s="488">
        <v>325</v>
      </c>
      <c r="J11" s="488"/>
      <c r="K11" s="488"/>
      <c r="L11" s="488"/>
      <c r="M11" s="488"/>
      <c r="N11" s="488"/>
      <c r="O11" s="488"/>
      <c r="P11" s="488">
        <v>244</v>
      </c>
      <c r="Q11" s="488"/>
      <c r="R11" s="488"/>
      <c r="S11" s="488"/>
      <c r="T11" s="488"/>
      <c r="U11" s="488"/>
      <c r="V11" s="488"/>
      <c r="W11" s="480">
        <v>296</v>
      </c>
      <c r="X11" s="480"/>
      <c r="Y11" s="480"/>
      <c r="Z11" s="480"/>
      <c r="AA11" s="480"/>
      <c r="AB11" s="480"/>
      <c r="AC11" s="480"/>
      <c r="AD11" s="216"/>
    </row>
    <row r="12" spans="1:30" ht="15" customHeight="1">
      <c r="A12" s="482" t="s">
        <v>179</v>
      </c>
      <c r="B12" s="482"/>
      <c r="C12" s="483"/>
      <c r="D12" s="498" t="s">
        <v>174</v>
      </c>
      <c r="E12" s="499"/>
      <c r="F12" s="499"/>
      <c r="G12" s="499"/>
      <c r="H12" s="500"/>
      <c r="I12" s="489">
        <v>28539</v>
      </c>
      <c r="J12" s="489"/>
      <c r="K12" s="489"/>
      <c r="L12" s="489"/>
      <c r="M12" s="489"/>
      <c r="N12" s="489"/>
      <c r="O12" s="489"/>
      <c r="P12" s="489">
        <v>26712</v>
      </c>
      <c r="Q12" s="489"/>
      <c r="R12" s="489"/>
      <c r="S12" s="489"/>
      <c r="T12" s="489"/>
      <c r="U12" s="489"/>
      <c r="V12" s="489"/>
      <c r="W12" s="481">
        <v>27859</v>
      </c>
      <c r="X12" s="481"/>
      <c r="Y12" s="481"/>
      <c r="Z12" s="481"/>
      <c r="AA12" s="481"/>
      <c r="AB12" s="481"/>
      <c r="AC12" s="481"/>
      <c r="AD12" s="216"/>
    </row>
    <row r="13" spans="1:30" ht="15" customHeight="1">
      <c r="A13" s="477"/>
      <c r="B13" s="477"/>
      <c r="C13" s="476"/>
      <c r="D13" s="498" t="s">
        <v>175</v>
      </c>
      <c r="E13" s="499"/>
      <c r="F13" s="499"/>
      <c r="G13" s="499"/>
      <c r="H13" s="500"/>
      <c r="I13" s="490">
        <f>I12-I14</f>
        <v>27805</v>
      </c>
      <c r="J13" s="490"/>
      <c r="K13" s="490"/>
      <c r="L13" s="490"/>
      <c r="M13" s="490"/>
      <c r="N13" s="490"/>
      <c r="O13" s="490"/>
      <c r="P13" s="490">
        <v>25923</v>
      </c>
      <c r="Q13" s="490"/>
      <c r="R13" s="490"/>
      <c r="S13" s="490"/>
      <c r="T13" s="490"/>
      <c r="U13" s="490"/>
      <c r="V13" s="490"/>
      <c r="W13" s="505">
        <v>27214</v>
      </c>
      <c r="X13" s="505"/>
      <c r="Y13" s="505"/>
      <c r="Z13" s="505"/>
      <c r="AA13" s="505"/>
      <c r="AB13" s="505"/>
      <c r="AC13" s="505"/>
      <c r="AD13" s="216"/>
    </row>
    <row r="14" spans="1:30" ht="15" customHeight="1">
      <c r="A14" s="484"/>
      <c r="B14" s="484"/>
      <c r="C14" s="485"/>
      <c r="D14" s="498" t="s">
        <v>176</v>
      </c>
      <c r="E14" s="499"/>
      <c r="F14" s="499"/>
      <c r="G14" s="499"/>
      <c r="H14" s="500"/>
      <c r="I14" s="488">
        <v>734</v>
      </c>
      <c r="J14" s="488"/>
      <c r="K14" s="488"/>
      <c r="L14" s="488"/>
      <c r="M14" s="488"/>
      <c r="N14" s="488"/>
      <c r="O14" s="488"/>
      <c r="P14" s="488">
        <v>789</v>
      </c>
      <c r="Q14" s="488"/>
      <c r="R14" s="488"/>
      <c r="S14" s="488"/>
      <c r="T14" s="488"/>
      <c r="U14" s="488"/>
      <c r="V14" s="488"/>
      <c r="W14" s="480">
        <v>645</v>
      </c>
      <c r="X14" s="480"/>
      <c r="Y14" s="480"/>
      <c r="Z14" s="480"/>
      <c r="AA14" s="480"/>
      <c r="AB14" s="480"/>
      <c r="AC14" s="480"/>
      <c r="AD14" s="216"/>
    </row>
    <row r="15" spans="1:30" ht="15" customHeight="1">
      <c r="A15" s="440" t="s">
        <v>180</v>
      </c>
      <c r="B15" s="440"/>
      <c r="C15" s="476"/>
      <c r="D15" s="498" t="s">
        <v>174</v>
      </c>
      <c r="E15" s="499"/>
      <c r="F15" s="499"/>
      <c r="G15" s="499"/>
      <c r="H15" s="500"/>
      <c r="I15" s="489">
        <v>25403</v>
      </c>
      <c r="J15" s="489"/>
      <c r="K15" s="489"/>
      <c r="L15" s="489"/>
      <c r="M15" s="489"/>
      <c r="N15" s="489"/>
      <c r="O15" s="489"/>
      <c r="P15" s="489">
        <v>23472</v>
      </c>
      <c r="Q15" s="489"/>
      <c r="R15" s="489"/>
      <c r="S15" s="489"/>
      <c r="T15" s="489"/>
      <c r="U15" s="489"/>
      <c r="V15" s="489"/>
      <c r="W15" s="481">
        <v>24294</v>
      </c>
      <c r="X15" s="481"/>
      <c r="Y15" s="481"/>
      <c r="Z15" s="481"/>
      <c r="AA15" s="481"/>
      <c r="AB15" s="481"/>
      <c r="AC15" s="481"/>
      <c r="AD15" s="216"/>
    </row>
    <row r="16" spans="1:30" ht="15" customHeight="1">
      <c r="A16" s="477"/>
      <c r="B16" s="477"/>
      <c r="C16" s="476"/>
      <c r="D16" s="498" t="s">
        <v>175</v>
      </c>
      <c r="E16" s="499"/>
      <c r="F16" s="499"/>
      <c r="G16" s="499"/>
      <c r="H16" s="500"/>
      <c r="I16" s="490">
        <f>I15-I17</f>
        <v>23055</v>
      </c>
      <c r="J16" s="490"/>
      <c r="K16" s="490"/>
      <c r="L16" s="490"/>
      <c r="M16" s="490"/>
      <c r="N16" s="490"/>
      <c r="O16" s="490"/>
      <c r="P16" s="490">
        <v>21324</v>
      </c>
      <c r="Q16" s="490"/>
      <c r="R16" s="490"/>
      <c r="S16" s="490"/>
      <c r="T16" s="490"/>
      <c r="U16" s="490"/>
      <c r="V16" s="490"/>
      <c r="W16" s="505">
        <v>22126</v>
      </c>
      <c r="X16" s="505"/>
      <c r="Y16" s="505"/>
      <c r="Z16" s="505"/>
      <c r="AA16" s="505"/>
      <c r="AB16" s="505"/>
      <c r="AC16" s="505"/>
      <c r="AD16" s="216"/>
    </row>
    <row r="17" spans="1:30" ht="15" customHeight="1" thickBot="1">
      <c r="A17" s="478"/>
      <c r="B17" s="478"/>
      <c r="C17" s="479"/>
      <c r="D17" s="542" t="s">
        <v>176</v>
      </c>
      <c r="E17" s="543"/>
      <c r="F17" s="543"/>
      <c r="G17" s="543"/>
      <c r="H17" s="544"/>
      <c r="I17" s="545">
        <v>2348</v>
      </c>
      <c r="J17" s="545"/>
      <c r="K17" s="545"/>
      <c r="L17" s="545"/>
      <c r="M17" s="545"/>
      <c r="N17" s="545"/>
      <c r="O17" s="545"/>
      <c r="P17" s="545">
        <v>2148</v>
      </c>
      <c r="Q17" s="545"/>
      <c r="R17" s="545"/>
      <c r="S17" s="545"/>
      <c r="T17" s="545"/>
      <c r="U17" s="545"/>
      <c r="V17" s="545"/>
      <c r="W17" s="516">
        <v>2168</v>
      </c>
      <c r="X17" s="516"/>
      <c r="Y17" s="516"/>
      <c r="Z17" s="516"/>
      <c r="AA17" s="516"/>
      <c r="AB17" s="516"/>
      <c r="AC17" s="516"/>
      <c r="AD17" s="216"/>
    </row>
    <row r="18" spans="1:21" ht="18" customHeight="1" thickTop="1">
      <c r="A18" s="23" t="s">
        <v>349</v>
      </c>
      <c r="B18" s="2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20" spans="1:22" ht="23.25" customHeight="1">
      <c r="A20" s="47" t="s">
        <v>396</v>
      </c>
      <c r="B20" s="47"/>
      <c r="C20" s="352"/>
      <c r="D20" s="352"/>
      <c r="E20" s="352"/>
      <c r="F20" s="352"/>
      <c r="G20" s="352"/>
      <c r="H20" s="352"/>
      <c r="I20" s="352"/>
      <c r="J20" s="352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</row>
    <row r="21" spans="1:30" ht="15.75" customHeight="1" thickBot="1">
      <c r="A21" s="47"/>
      <c r="B21" s="47"/>
      <c r="C21" s="240"/>
      <c r="D21" s="240"/>
      <c r="E21" s="240"/>
      <c r="F21" s="240"/>
      <c r="G21" s="240"/>
      <c r="H21" s="240"/>
      <c r="I21" s="240"/>
      <c r="J21" s="240"/>
      <c r="K21" s="506" t="s">
        <v>457</v>
      </c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16"/>
    </row>
    <row r="22" spans="1:33" ht="31.5" customHeight="1" thickTop="1">
      <c r="A22" s="491" t="s">
        <v>23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2"/>
      <c r="L22" s="495" t="s">
        <v>313</v>
      </c>
      <c r="M22" s="496"/>
      <c r="N22" s="496"/>
      <c r="O22" s="496"/>
      <c r="P22" s="496"/>
      <c r="Q22" s="496"/>
      <c r="R22" s="496"/>
      <c r="S22" s="496"/>
      <c r="T22" s="497"/>
      <c r="U22" s="501" t="s">
        <v>344</v>
      </c>
      <c r="V22" s="502"/>
      <c r="W22" s="502"/>
      <c r="X22" s="502"/>
      <c r="Y22" s="502"/>
      <c r="Z22" s="502"/>
      <c r="AA22" s="502"/>
      <c r="AB22" s="502"/>
      <c r="AC22" s="502"/>
      <c r="AD22" s="16"/>
      <c r="AE22" s="16"/>
      <c r="AF22" s="16"/>
      <c r="AG22" s="16"/>
    </row>
    <row r="23" spans="1:33" ht="37.5" customHeight="1">
      <c r="A23" s="493" t="s">
        <v>330</v>
      </c>
      <c r="B23" s="493"/>
      <c r="C23" s="494"/>
      <c r="D23" s="494"/>
      <c r="E23" s="494"/>
      <c r="F23" s="494"/>
      <c r="G23" s="494"/>
      <c r="H23" s="494"/>
      <c r="I23" s="494"/>
      <c r="J23" s="494"/>
      <c r="K23" s="494"/>
      <c r="L23" s="503">
        <v>106</v>
      </c>
      <c r="M23" s="504"/>
      <c r="N23" s="504"/>
      <c r="O23" s="504"/>
      <c r="P23" s="504"/>
      <c r="Q23" s="504"/>
      <c r="R23" s="504"/>
      <c r="S23" s="504"/>
      <c r="T23" s="504"/>
      <c r="U23" s="511">
        <v>4208</v>
      </c>
      <c r="V23" s="511"/>
      <c r="W23" s="511"/>
      <c r="X23" s="511"/>
      <c r="Y23" s="511"/>
      <c r="Z23" s="511"/>
      <c r="AA23" s="511"/>
      <c r="AB23" s="511"/>
      <c r="AC23" s="511"/>
      <c r="AD23" s="16"/>
      <c r="AE23" s="16"/>
      <c r="AF23" s="16"/>
      <c r="AG23" s="16"/>
    </row>
    <row r="24" spans="1:33" ht="37.5" customHeight="1">
      <c r="A24" s="493" t="s">
        <v>335</v>
      </c>
      <c r="B24" s="493"/>
      <c r="C24" s="494"/>
      <c r="D24" s="494"/>
      <c r="E24" s="494"/>
      <c r="F24" s="494"/>
      <c r="G24" s="494"/>
      <c r="H24" s="494"/>
      <c r="I24" s="494"/>
      <c r="J24" s="494"/>
      <c r="K24" s="494"/>
      <c r="L24" s="503">
        <v>10</v>
      </c>
      <c r="M24" s="504"/>
      <c r="N24" s="504"/>
      <c r="O24" s="504"/>
      <c r="P24" s="504"/>
      <c r="Q24" s="504"/>
      <c r="R24" s="504"/>
      <c r="S24" s="504"/>
      <c r="T24" s="504"/>
      <c r="U24" s="511">
        <v>1980</v>
      </c>
      <c r="V24" s="511"/>
      <c r="W24" s="511"/>
      <c r="X24" s="511"/>
      <c r="Y24" s="511"/>
      <c r="Z24" s="511"/>
      <c r="AA24" s="511"/>
      <c r="AB24" s="511"/>
      <c r="AC24" s="511"/>
      <c r="AD24" s="16"/>
      <c r="AE24" s="16"/>
      <c r="AF24" s="16"/>
      <c r="AG24" s="16"/>
    </row>
    <row r="25" spans="1:33" ht="37.5" customHeight="1">
      <c r="A25" s="493" t="s">
        <v>331</v>
      </c>
      <c r="B25" s="493"/>
      <c r="C25" s="494"/>
      <c r="D25" s="494"/>
      <c r="E25" s="494"/>
      <c r="F25" s="494"/>
      <c r="G25" s="494"/>
      <c r="H25" s="494"/>
      <c r="I25" s="494"/>
      <c r="J25" s="494"/>
      <c r="K25" s="494"/>
      <c r="L25" s="503">
        <v>9</v>
      </c>
      <c r="M25" s="504"/>
      <c r="N25" s="504"/>
      <c r="O25" s="504"/>
      <c r="P25" s="504"/>
      <c r="Q25" s="504"/>
      <c r="R25" s="504"/>
      <c r="S25" s="504"/>
      <c r="T25" s="504"/>
      <c r="U25" s="513">
        <v>469</v>
      </c>
      <c r="V25" s="513"/>
      <c r="W25" s="513"/>
      <c r="X25" s="513"/>
      <c r="Y25" s="513"/>
      <c r="Z25" s="513"/>
      <c r="AA25" s="513"/>
      <c r="AB25" s="513"/>
      <c r="AC25" s="513"/>
      <c r="AD25" s="16"/>
      <c r="AE25" s="16"/>
      <c r="AF25" s="16"/>
      <c r="AG25" s="16"/>
    </row>
    <row r="26" spans="1:33" ht="37.5" customHeight="1">
      <c r="A26" s="493" t="s">
        <v>343</v>
      </c>
      <c r="B26" s="493"/>
      <c r="C26" s="494"/>
      <c r="D26" s="494"/>
      <c r="E26" s="494"/>
      <c r="F26" s="494"/>
      <c r="G26" s="494"/>
      <c r="H26" s="494"/>
      <c r="I26" s="494"/>
      <c r="J26" s="494"/>
      <c r="K26" s="494"/>
      <c r="L26" s="507">
        <v>2</v>
      </c>
      <c r="M26" s="508"/>
      <c r="N26" s="508"/>
      <c r="O26" s="508"/>
      <c r="P26" s="508"/>
      <c r="Q26" s="508"/>
      <c r="R26" s="508"/>
      <c r="S26" s="508"/>
      <c r="T26" s="508"/>
      <c r="U26" s="511">
        <v>26760</v>
      </c>
      <c r="V26" s="511"/>
      <c r="W26" s="511"/>
      <c r="X26" s="511"/>
      <c r="Y26" s="511"/>
      <c r="Z26" s="511"/>
      <c r="AA26" s="511"/>
      <c r="AB26" s="511"/>
      <c r="AC26" s="511"/>
      <c r="AD26" s="16"/>
      <c r="AE26" s="16"/>
      <c r="AF26" s="16"/>
      <c r="AG26" s="16"/>
    </row>
    <row r="27" spans="1:33" ht="37.5" customHeight="1" thickBot="1">
      <c r="A27" s="519" t="s">
        <v>312</v>
      </c>
      <c r="B27" s="519"/>
      <c r="C27" s="520"/>
      <c r="D27" s="520"/>
      <c r="E27" s="520"/>
      <c r="F27" s="520"/>
      <c r="G27" s="520"/>
      <c r="H27" s="520"/>
      <c r="I27" s="520"/>
      <c r="J27" s="520"/>
      <c r="K27" s="520"/>
      <c r="L27" s="509">
        <f>SUM(L23:T26)</f>
        <v>127</v>
      </c>
      <c r="M27" s="510"/>
      <c r="N27" s="510"/>
      <c r="O27" s="510"/>
      <c r="P27" s="510"/>
      <c r="Q27" s="510"/>
      <c r="R27" s="510"/>
      <c r="S27" s="510"/>
      <c r="T27" s="510"/>
      <c r="U27" s="512">
        <f>SUM(U23:AC26)</f>
        <v>33417</v>
      </c>
      <c r="V27" s="512"/>
      <c r="W27" s="512"/>
      <c r="X27" s="512"/>
      <c r="Y27" s="512"/>
      <c r="Z27" s="512"/>
      <c r="AA27" s="512"/>
      <c r="AB27" s="512"/>
      <c r="AC27" s="512"/>
      <c r="AD27" s="16"/>
      <c r="AE27" s="16"/>
      <c r="AF27" s="16"/>
      <c r="AG27" s="16"/>
    </row>
    <row r="28" spans="1:30" ht="13.5" customHeight="1" thickTop="1">
      <c r="A28" s="23" t="s">
        <v>385</v>
      </c>
      <c r="B28" s="225"/>
      <c r="C28" s="225"/>
      <c r="D28" s="225"/>
      <c r="E28" s="225"/>
      <c r="F28" s="225"/>
      <c r="G28" s="225"/>
      <c r="H28" s="225"/>
      <c r="I28" s="226"/>
      <c r="J28" s="226"/>
      <c r="K28" s="226"/>
      <c r="L28" s="226"/>
      <c r="M28" s="227"/>
      <c r="N28" s="227"/>
      <c r="O28" s="22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3.5">
      <c r="A29" s="228" t="s">
        <v>388</v>
      </c>
      <c r="B29" s="228"/>
      <c r="C29" s="229"/>
      <c r="D29" s="229"/>
      <c r="E29" s="230"/>
      <c r="F29" s="230"/>
      <c r="G29" s="230"/>
      <c r="H29" s="231"/>
      <c r="I29" s="232"/>
      <c r="J29" s="23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3.5">
      <c r="A30" s="228"/>
      <c r="B30" s="228"/>
      <c r="C30" s="229"/>
      <c r="D30" s="229"/>
      <c r="E30" s="230"/>
      <c r="F30" s="230"/>
      <c r="G30" s="230"/>
      <c r="H30" s="231"/>
      <c r="I30" s="232"/>
      <c r="J30" s="23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3.5">
      <c r="A31" s="228"/>
      <c r="B31" s="228"/>
      <c r="C31" s="229"/>
      <c r="D31" s="229"/>
      <c r="E31" s="230"/>
      <c r="F31" s="230"/>
      <c r="G31" s="230"/>
      <c r="H31" s="231"/>
      <c r="I31" s="232"/>
      <c r="J31" s="23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27" customHeight="1" thickBot="1">
      <c r="A32" s="47" t="s">
        <v>397</v>
      </c>
      <c r="B32" s="47"/>
      <c r="C32" s="233"/>
      <c r="D32" s="233"/>
      <c r="E32" s="234"/>
      <c r="F32" s="234"/>
      <c r="G32" s="234"/>
      <c r="H32" s="23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43" s="16" customFormat="1" ht="21.75" customHeight="1" thickTop="1">
      <c r="A33" s="532" t="s">
        <v>23</v>
      </c>
      <c r="B33" s="532"/>
      <c r="C33" s="532"/>
      <c r="D33" s="532"/>
      <c r="E33" s="532"/>
      <c r="F33" s="533"/>
      <c r="G33" s="557" t="s">
        <v>332</v>
      </c>
      <c r="H33" s="558"/>
      <c r="I33" s="558"/>
      <c r="J33" s="558"/>
      <c r="K33" s="517" t="s">
        <v>336</v>
      </c>
      <c r="L33" s="517"/>
      <c r="M33" s="517"/>
      <c r="N33" s="517"/>
      <c r="O33" s="517" t="s">
        <v>342</v>
      </c>
      <c r="P33" s="517"/>
      <c r="Q33" s="517"/>
      <c r="R33" s="517"/>
      <c r="S33" s="517" t="s">
        <v>333</v>
      </c>
      <c r="T33" s="517"/>
      <c r="U33" s="517"/>
      <c r="V33" s="517"/>
      <c r="W33" s="517" t="s">
        <v>337</v>
      </c>
      <c r="X33" s="517"/>
      <c r="Y33" s="517"/>
      <c r="Z33" s="517"/>
      <c r="AA33" s="555" t="s">
        <v>14</v>
      </c>
      <c r="AB33" s="555"/>
      <c r="AC33" s="555"/>
      <c r="AD33" s="555"/>
      <c r="AE33" s="514"/>
      <c r="AF33" s="515"/>
      <c r="AG33" s="467"/>
      <c r="AH33" s="515"/>
      <c r="AI33" s="467"/>
      <c r="AJ33" s="467"/>
      <c r="AK33" s="515"/>
      <c r="AL33" s="515"/>
      <c r="AM33" s="515"/>
      <c r="AN33" s="467"/>
      <c r="AO33" s="467"/>
      <c r="AP33" s="467"/>
      <c r="AQ33" s="49"/>
    </row>
    <row r="34" spans="1:43" s="16" customFormat="1" ht="21.75" customHeight="1">
      <c r="A34" s="534"/>
      <c r="B34" s="534"/>
      <c r="C34" s="534"/>
      <c r="D34" s="534"/>
      <c r="E34" s="534"/>
      <c r="F34" s="535"/>
      <c r="G34" s="559"/>
      <c r="H34" s="560"/>
      <c r="I34" s="560"/>
      <c r="J34" s="560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56"/>
      <c r="AB34" s="556"/>
      <c r="AC34" s="556"/>
      <c r="AD34" s="556"/>
      <c r="AE34" s="514"/>
      <c r="AF34" s="467"/>
      <c r="AG34" s="467"/>
      <c r="AH34" s="467"/>
      <c r="AI34" s="467"/>
      <c r="AJ34" s="467"/>
      <c r="AK34" s="515"/>
      <c r="AL34" s="515"/>
      <c r="AM34" s="515"/>
      <c r="AN34" s="467"/>
      <c r="AO34" s="467"/>
      <c r="AP34" s="467"/>
      <c r="AQ34" s="49"/>
    </row>
    <row r="35" spans="1:43" s="16" customFormat="1" ht="27.75" customHeight="1">
      <c r="A35" s="524" t="s">
        <v>364</v>
      </c>
      <c r="B35" s="525"/>
      <c r="C35" s="526" t="s">
        <v>334</v>
      </c>
      <c r="D35" s="527"/>
      <c r="E35" s="527"/>
      <c r="F35" s="528"/>
      <c r="G35" s="552">
        <v>8</v>
      </c>
      <c r="H35" s="529"/>
      <c r="I35" s="529"/>
      <c r="J35" s="529"/>
      <c r="K35" s="529">
        <v>8</v>
      </c>
      <c r="L35" s="529"/>
      <c r="M35" s="529"/>
      <c r="N35" s="529"/>
      <c r="O35" s="529">
        <v>7</v>
      </c>
      <c r="P35" s="529"/>
      <c r="Q35" s="529"/>
      <c r="R35" s="529"/>
      <c r="S35" s="529">
        <v>4</v>
      </c>
      <c r="T35" s="529"/>
      <c r="U35" s="529"/>
      <c r="V35" s="529"/>
      <c r="W35" s="529">
        <v>18</v>
      </c>
      <c r="X35" s="529"/>
      <c r="Y35" s="529"/>
      <c r="Z35" s="529"/>
      <c r="AA35" s="529">
        <f>SUM(G35:Z35)</f>
        <v>45</v>
      </c>
      <c r="AB35" s="529"/>
      <c r="AC35" s="529"/>
      <c r="AD35" s="529"/>
      <c r="AE35" s="354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49"/>
    </row>
    <row r="36" spans="1:42" s="22" customFormat="1" ht="27.75" customHeight="1">
      <c r="A36" s="536" t="s">
        <v>389</v>
      </c>
      <c r="B36" s="537"/>
      <c r="C36" s="538" t="s">
        <v>334</v>
      </c>
      <c r="D36" s="539"/>
      <c r="E36" s="539"/>
      <c r="F36" s="540"/>
      <c r="G36" s="553">
        <v>8</v>
      </c>
      <c r="H36" s="541"/>
      <c r="I36" s="541"/>
      <c r="J36" s="541"/>
      <c r="K36" s="541">
        <v>5</v>
      </c>
      <c r="L36" s="541"/>
      <c r="M36" s="541"/>
      <c r="N36" s="541"/>
      <c r="O36" s="541">
        <v>0</v>
      </c>
      <c r="P36" s="541"/>
      <c r="Q36" s="541"/>
      <c r="R36" s="541"/>
      <c r="S36" s="541">
        <v>5</v>
      </c>
      <c r="T36" s="541"/>
      <c r="U36" s="541"/>
      <c r="V36" s="541"/>
      <c r="W36" s="541">
        <v>5</v>
      </c>
      <c r="X36" s="541"/>
      <c r="Y36" s="541"/>
      <c r="Z36" s="541"/>
      <c r="AA36" s="529">
        <f>SUM(G36:Z36)</f>
        <v>23</v>
      </c>
      <c r="AB36" s="529"/>
      <c r="AC36" s="529"/>
      <c r="AD36" s="529"/>
      <c r="AE36" s="322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</row>
    <row r="37" spans="1:43" s="16" customFormat="1" ht="27.75" customHeight="1" thickBot="1">
      <c r="A37" s="546" t="s">
        <v>458</v>
      </c>
      <c r="B37" s="547"/>
      <c r="C37" s="548" t="s">
        <v>334</v>
      </c>
      <c r="D37" s="549"/>
      <c r="E37" s="549"/>
      <c r="F37" s="550"/>
      <c r="G37" s="554">
        <v>6</v>
      </c>
      <c r="H37" s="551"/>
      <c r="I37" s="551"/>
      <c r="J37" s="551"/>
      <c r="K37" s="551">
        <v>5</v>
      </c>
      <c r="L37" s="551"/>
      <c r="M37" s="551"/>
      <c r="N37" s="551"/>
      <c r="O37" s="551">
        <v>0</v>
      </c>
      <c r="P37" s="551"/>
      <c r="Q37" s="551"/>
      <c r="R37" s="551"/>
      <c r="S37" s="551">
        <v>7</v>
      </c>
      <c r="T37" s="551"/>
      <c r="U37" s="551"/>
      <c r="V37" s="551"/>
      <c r="W37" s="551">
        <v>20</v>
      </c>
      <c r="X37" s="551"/>
      <c r="Y37" s="551"/>
      <c r="Z37" s="551"/>
      <c r="AA37" s="551">
        <f>SUM(G37:Z37)</f>
        <v>38</v>
      </c>
      <c r="AB37" s="551"/>
      <c r="AC37" s="551"/>
      <c r="AD37" s="551"/>
      <c r="AE37" s="354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49"/>
    </row>
    <row r="38" spans="1:38" s="16" customFormat="1" ht="13.5" customHeight="1" thickTop="1">
      <c r="A38" s="23" t="s">
        <v>386</v>
      </c>
      <c r="B38" s="224"/>
      <c r="C38" s="2"/>
      <c r="D38" s="2"/>
      <c r="E38" s="2"/>
      <c r="F38" s="2"/>
      <c r="G38" s="2"/>
      <c r="H38" s="2"/>
      <c r="I38" s="2"/>
      <c r="J38" s="2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354"/>
      <c r="AF38" s="354"/>
      <c r="AG38" s="355"/>
      <c r="AH38" s="355"/>
      <c r="AI38" s="355"/>
      <c r="AJ38" s="355"/>
      <c r="AK38" s="355"/>
      <c r="AL38" s="355"/>
    </row>
    <row r="39" spans="1:30" s="16" customFormat="1" ht="13.5">
      <c r="A39" s="237"/>
      <c r="B39" s="237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</row>
    <row r="40" spans="1:30" s="26" customFormat="1" ht="13.5">
      <c r="A40" s="238"/>
      <c r="B40" s="238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</row>
    <row r="41" spans="1:30" s="26" customFormat="1" ht="13.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</row>
    <row r="42" spans="1:2" s="26" customFormat="1" ht="13.5">
      <c r="A42" s="64"/>
      <c r="B42" s="64"/>
    </row>
    <row r="43" spans="1:2" s="26" customFormat="1" ht="13.5">
      <c r="A43" s="64"/>
      <c r="B43" s="64"/>
    </row>
    <row r="44" s="26" customFormat="1" ht="13.5"/>
    <row r="45" s="26" customFormat="1" ht="13.5"/>
    <row r="46" spans="1:30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20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</sheetData>
  <sheetProtection/>
  <mergeCells count="136">
    <mergeCell ref="W12:AC12"/>
    <mergeCell ref="I10:O10"/>
    <mergeCell ref="I11:O11"/>
    <mergeCell ref="P8:V8"/>
    <mergeCell ref="P9:V9"/>
    <mergeCell ref="W7:AC7"/>
    <mergeCell ref="W8:AC8"/>
    <mergeCell ref="W9:AC9"/>
    <mergeCell ref="W10:AC10"/>
    <mergeCell ref="W11:AC11"/>
    <mergeCell ref="A2:H2"/>
    <mergeCell ref="D3:H3"/>
    <mergeCell ref="D4:H4"/>
    <mergeCell ref="D5:H5"/>
    <mergeCell ref="D6:H6"/>
    <mergeCell ref="D7:H7"/>
    <mergeCell ref="A6:C8"/>
    <mergeCell ref="A3:C5"/>
    <mergeCell ref="D8:H8"/>
    <mergeCell ref="G35:J35"/>
    <mergeCell ref="G36:J36"/>
    <mergeCell ref="G37:J37"/>
    <mergeCell ref="AA33:AD34"/>
    <mergeCell ref="K35:N35"/>
    <mergeCell ref="K36:N36"/>
    <mergeCell ref="K37:N37"/>
    <mergeCell ref="G33:J34"/>
    <mergeCell ref="W33:Z34"/>
    <mergeCell ref="AF37:AG37"/>
    <mergeCell ref="AH37:AJ37"/>
    <mergeCell ref="AK37:AM37"/>
    <mergeCell ref="AN37:AP37"/>
    <mergeCell ref="W37:Z37"/>
    <mergeCell ref="AA37:AD37"/>
    <mergeCell ref="A37:B37"/>
    <mergeCell ref="C37:F37"/>
    <mergeCell ref="O37:R37"/>
    <mergeCell ref="S37:V37"/>
    <mergeCell ref="D10:H10"/>
    <mergeCell ref="D11:H11"/>
    <mergeCell ref="D12:H12"/>
    <mergeCell ref="D13:H13"/>
    <mergeCell ref="D14:H14"/>
    <mergeCell ref="D15:H15"/>
    <mergeCell ref="AF36:AG36"/>
    <mergeCell ref="AH36:AJ36"/>
    <mergeCell ref="AK36:AM36"/>
    <mergeCell ref="AN36:AP36"/>
    <mergeCell ref="W36:Z36"/>
    <mergeCell ref="AA36:AD36"/>
    <mergeCell ref="A36:B36"/>
    <mergeCell ref="C36:F36"/>
    <mergeCell ref="O36:R36"/>
    <mergeCell ref="S36:V36"/>
    <mergeCell ref="D16:H16"/>
    <mergeCell ref="D17:H17"/>
    <mergeCell ref="I16:O16"/>
    <mergeCell ref="I17:O17"/>
    <mergeCell ref="P16:V16"/>
    <mergeCell ref="P17:V17"/>
    <mergeCell ref="AF35:AG35"/>
    <mergeCell ref="AH35:AJ35"/>
    <mergeCell ref="AK35:AM35"/>
    <mergeCell ref="AN35:AP35"/>
    <mergeCell ref="W35:Z35"/>
    <mergeCell ref="AA35:AD35"/>
    <mergeCell ref="A35:B35"/>
    <mergeCell ref="C35:F35"/>
    <mergeCell ref="O35:R35"/>
    <mergeCell ref="S35:V35"/>
    <mergeCell ref="I2:O2"/>
    <mergeCell ref="P2:V2"/>
    <mergeCell ref="I3:O3"/>
    <mergeCell ref="I4:O4"/>
    <mergeCell ref="I5:O5"/>
    <mergeCell ref="A33:F34"/>
    <mergeCell ref="AN33:AP34"/>
    <mergeCell ref="W2:AC2"/>
    <mergeCell ref="W3:AC3"/>
    <mergeCell ref="W5:AC5"/>
    <mergeCell ref="W4:AC4"/>
    <mergeCell ref="W6:AC6"/>
    <mergeCell ref="U23:AC23"/>
    <mergeCell ref="P14:V14"/>
    <mergeCell ref="P15:V15"/>
    <mergeCell ref="W16:AC16"/>
    <mergeCell ref="AE33:AE34"/>
    <mergeCell ref="AF33:AG34"/>
    <mergeCell ref="AH33:AJ34"/>
    <mergeCell ref="AK33:AM34"/>
    <mergeCell ref="W17:AC17"/>
    <mergeCell ref="K33:N34"/>
    <mergeCell ref="O33:R34"/>
    <mergeCell ref="A26:K26"/>
    <mergeCell ref="A27:K27"/>
    <mergeCell ref="S33:V34"/>
    <mergeCell ref="L26:T26"/>
    <mergeCell ref="L27:T27"/>
    <mergeCell ref="U26:AC26"/>
    <mergeCell ref="U27:AC27"/>
    <mergeCell ref="A24:K24"/>
    <mergeCell ref="A25:K25"/>
    <mergeCell ref="L24:T24"/>
    <mergeCell ref="L25:T25"/>
    <mergeCell ref="U24:AC24"/>
    <mergeCell ref="U25:AC25"/>
    <mergeCell ref="U22:AC22"/>
    <mergeCell ref="L23:T23"/>
    <mergeCell ref="I12:O12"/>
    <mergeCell ref="I13:O13"/>
    <mergeCell ref="I14:O14"/>
    <mergeCell ref="I15:O15"/>
    <mergeCell ref="W13:AC13"/>
    <mergeCell ref="K21:AC21"/>
    <mergeCell ref="P12:V12"/>
    <mergeCell ref="P13:V13"/>
    <mergeCell ref="A22:K22"/>
    <mergeCell ref="I6:O6"/>
    <mergeCell ref="I7:O7"/>
    <mergeCell ref="I8:O8"/>
    <mergeCell ref="I9:O9"/>
    <mergeCell ref="A23:K23"/>
    <mergeCell ref="L22:T22"/>
    <mergeCell ref="D9:H9"/>
    <mergeCell ref="P10:V10"/>
    <mergeCell ref="P11:V11"/>
    <mergeCell ref="A15:C17"/>
    <mergeCell ref="W14:AC14"/>
    <mergeCell ref="W15:AC15"/>
    <mergeCell ref="A12:C14"/>
    <mergeCell ref="P3:V3"/>
    <mergeCell ref="P4:V4"/>
    <mergeCell ref="P5:V5"/>
    <mergeCell ref="P6:V6"/>
    <mergeCell ref="P7:V7"/>
    <mergeCell ref="A9:C11"/>
  </mergeCells>
  <printOptions/>
  <pageMargins left="0.5511811023622047" right="0.15748031496062992" top="0.8661417322834646" bottom="0.5118110236220472" header="0.3937007874015748" footer="0.4724409448818898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zoomScaleSheetLayoutView="100" workbookViewId="0" topLeftCell="A10">
      <selection activeCell="A21" sqref="A21:E21"/>
    </sheetView>
  </sheetViews>
  <sheetFormatPr defaultColWidth="9.00390625" defaultRowHeight="13.5"/>
  <cols>
    <col min="1" max="1" width="9.50390625" style="15" customWidth="1"/>
    <col min="2" max="2" width="5.25390625" style="15" customWidth="1"/>
    <col min="3" max="3" width="3.125" style="15" customWidth="1"/>
    <col min="4" max="4" width="5.625" style="15" customWidth="1"/>
    <col min="5" max="5" width="3.125" style="15" customWidth="1"/>
    <col min="6" max="8" width="4.625" style="15" customWidth="1"/>
    <col min="9" max="9" width="8.00390625" style="15" customWidth="1"/>
    <col min="10" max="20" width="4.625" style="15" customWidth="1"/>
    <col min="21" max="21" width="4.125" style="15" customWidth="1"/>
    <col min="22" max="16384" width="9.00390625" style="15" customWidth="1"/>
  </cols>
  <sheetData>
    <row r="2" spans="1:9" ht="14.25">
      <c r="A2" s="202" t="s">
        <v>398</v>
      </c>
      <c r="B2" s="202"/>
      <c r="C2" s="202"/>
      <c r="D2" s="202"/>
      <c r="E2" s="202"/>
      <c r="F2" s="202"/>
      <c r="G2" s="202"/>
      <c r="H2" s="202"/>
      <c r="I2" s="202"/>
    </row>
    <row r="3" spans="1:9" ht="14.25" thickBot="1">
      <c r="A3" s="203"/>
      <c r="B3" s="203"/>
      <c r="C3" s="203"/>
      <c r="D3" s="203"/>
      <c r="E3" s="203"/>
      <c r="F3" s="203"/>
      <c r="G3" s="203"/>
      <c r="H3" s="203"/>
      <c r="I3" s="204"/>
    </row>
    <row r="4" spans="1:21" ht="14.25" thickTop="1">
      <c r="A4" s="569" t="s">
        <v>23</v>
      </c>
      <c r="B4" s="569"/>
      <c r="C4" s="569"/>
      <c r="D4" s="569"/>
      <c r="E4" s="570"/>
      <c r="F4" s="578" t="s">
        <v>364</v>
      </c>
      <c r="G4" s="569"/>
      <c r="H4" s="569"/>
      <c r="I4" s="569"/>
      <c r="J4" s="578" t="s">
        <v>389</v>
      </c>
      <c r="K4" s="569"/>
      <c r="L4" s="569"/>
      <c r="M4" s="569"/>
      <c r="N4" s="570"/>
      <c r="O4" s="573" t="s">
        <v>458</v>
      </c>
      <c r="P4" s="574"/>
      <c r="Q4" s="574"/>
      <c r="R4" s="574"/>
      <c r="S4" s="574"/>
      <c r="T4" s="574"/>
      <c r="U4" s="356"/>
    </row>
    <row r="5" spans="1:21" ht="13.5">
      <c r="A5" s="571"/>
      <c r="B5" s="571"/>
      <c r="C5" s="571"/>
      <c r="D5" s="571"/>
      <c r="E5" s="572"/>
      <c r="F5" s="579"/>
      <c r="G5" s="571"/>
      <c r="H5" s="571"/>
      <c r="I5" s="571"/>
      <c r="J5" s="579"/>
      <c r="K5" s="571"/>
      <c r="L5" s="571"/>
      <c r="M5" s="571"/>
      <c r="N5" s="572"/>
      <c r="O5" s="575"/>
      <c r="P5" s="576"/>
      <c r="Q5" s="576"/>
      <c r="R5" s="576"/>
      <c r="S5" s="576"/>
      <c r="T5" s="576"/>
      <c r="U5" s="356"/>
    </row>
    <row r="6" spans="1:21" ht="19.5" customHeight="1">
      <c r="A6" s="583" t="s">
        <v>302</v>
      </c>
      <c r="B6" s="583"/>
      <c r="C6" s="583"/>
      <c r="D6" s="583"/>
      <c r="E6" s="583"/>
      <c r="F6" s="581">
        <v>1767</v>
      </c>
      <c r="G6" s="580"/>
      <c r="H6" s="580"/>
      <c r="I6" s="580"/>
      <c r="J6" s="580">
        <v>1876</v>
      </c>
      <c r="K6" s="580"/>
      <c r="L6" s="580"/>
      <c r="M6" s="580"/>
      <c r="N6" s="580"/>
      <c r="O6" s="577">
        <v>1620</v>
      </c>
      <c r="P6" s="577"/>
      <c r="Q6" s="577"/>
      <c r="R6" s="577"/>
      <c r="S6" s="577"/>
      <c r="T6" s="577"/>
      <c r="U6" s="208"/>
    </row>
    <row r="7" spans="1:21" ht="19.5" customHeight="1">
      <c r="A7" s="568" t="s">
        <v>303</v>
      </c>
      <c r="B7" s="568"/>
      <c r="C7" s="568"/>
      <c r="D7" s="568"/>
      <c r="E7" s="568"/>
      <c r="F7" s="582">
        <v>0</v>
      </c>
      <c r="G7" s="567"/>
      <c r="H7" s="567"/>
      <c r="I7" s="567"/>
      <c r="J7" s="567">
        <v>0</v>
      </c>
      <c r="K7" s="567"/>
      <c r="L7" s="567"/>
      <c r="M7" s="567"/>
      <c r="N7" s="567"/>
      <c r="O7" s="566">
        <v>3</v>
      </c>
      <c r="P7" s="566"/>
      <c r="Q7" s="566"/>
      <c r="R7" s="566"/>
      <c r="S7" s="566"/>
      <c r="T7" s="566"/>
      <c r="U7" s="208"/>
    </row>
    <row r="8" spans="1:21" ht="19.5" customHeight="1">
      <c r="A8" s="568" t="s">
        <v>241</v>
      </c>
      <c r="B8" s="568"/>
      <c r="C8" s="568"/>
      <c r="D8" s="568"/>
      <c r="E8" s="568"/>
      <c r="F8" s="582">
        <v>6717</v>
      </c>
      <c r="G8" s="567"/>
      <c r="H8" s="567"/>
      <c r="I8" s="567"/>
      <c r="J8" s="567">
        <v>6725</v>
      </c>
      <c r="K8" s="567"/>
      <c r="L8" s="567"/>
      <c r="M8" s="567"/>
      <c r="N8" s="567"/>
      <c r="O8" s="566">
        <v>6047</v>
      </c>
      <c r="P8" s="566"/>
      <c r="Q8" s="566"/>
      <c r="R8" s="566"/>
      <c r="S8" s="566"/>
      <c r="T8" s="566"/>
      <c r="U8" s="208"/>
    </row>
    <row r="9" spans="1:21" ht="19.5" customHeight="1">
      <c r="A9" s="568" t="s">
        <v>242</v>
      </c>
      <c r="B9" s="568"/>
      <c r="C9" s="568"/>
      <c r="D9" s="568"/>
      <c r="E9" s="568"/>
      <c r="F9" s="582">
        <v>2</v>
      </c>
      <c r="G9" s="567"/>
      <c r="H9" s="567"/>
      <c r="I9" s="567"/>
      <c r="J9" s="567">
        <v>0</v>
      </c>
      <c r="K9" s="567"/>
      <c r="L9" s="567"/>
      <c r="M9" s="567"/>
      <c r="N9" s="567"/>
      <c r="O9" s="566">
        <v>2</v>
      </c>
      <c r="P9" s="566"/>
      <c r="Q9" s="566"/>
      <c r="R9" s="566"/>
      <c r="S9" s="566"/>
      <c r="T9" s="566"/>
      <c r="U9" s="208"/>
    </row>
    <row r="10" spans="1:21" ht="19.5" customHeight="1">
      <c r="A10" s="568" t="s">
        <v>304</v>
      </c>
      <c r="B10" s="568"/>
      <c r="C10" s="568"/>
      <c r="D10" s="568"/>
      <c r="E10" s="568"/>
      <c r="F10" s="582">
        <v>8608</v>
      </c>
      <c r="G10" s="567"/>
      <c r="H10" s="567"/>
      <c r="I10" s="567"/>
      <c r="J10" s="567">
        <v>8784</v>
      </c>
      <c r="K10" s="567"/>
      <c r="L10" s="567"/>
      <c r="M10" s="567"/>
      <c r="N10" s="567"/>
      <c r="O10" s="566">
        <v>4677</v>
      </c>
      <c r="P10" s="566"/>
      <c r="Q10" s="566"/>
      <c r="R10" s="566"/>
      <c r="S10" s="566"/>
      <c r="T10" s="566"/>
      <c r="U10" s="208"/>
    </row>
    <row r="11" spans="1:21" ht="19.5" customHeight="1">
      <c r="A11" s="568" t="s">
        <v>305</v>
      </c>
      <c r="B11" s="568"/>
      <c r="C11" s="568"/>
      <c r="D11" s="568"/>
      <c r="E11" s="568"/>
      <c r="F11" s="582">
        <v>0</v>
      </c>
      <c r="G11" s="567"/>
      <c r="H11" s="567"/>
      <c r="I11" s="567"/>
      <c r="J11" s="567">
        <v>0</v>
      </c>
      <c r="K11" s="567"/>
      <c r="L11" s="567"/>
      <c r="M11" s="567"/>
      <c r="N11" s="567"/>
      <c r="O11" s="566">
        <v>0</v>
      </c>
      <c r="P11" s="566"/>
      <c r="Q11" s="566"/>
      <c r="R11" s="566"/>
      <c r="S11" s="566"/>
      <c r="T11" s="566"/>
      <c r="U11" s="208"/>
    </row>
    <row r="12" spans="1:21" ht="19.5" customHeight="1">
      <c r="A12" s="568" t="s">
        <v>306</v>
      </c>
      <c r="B12" s="568"/>
      <c r="C12" s="568"/>
      <c r="D12" s="568"/>
      <c r="E12" s="568"/>
      <c r="F12" s="582">
        <v>0</v>
      </c>
      <c r="G12" s="567"/>
      <c r="H12" s="567"/>
      <c r="I12" s="567"/>
      <c r="J12" s="567">
        <v>0</v>
      </c>
      <c r="K12" s="567"/>
      <c r="L12" s="567"/>
      <c r="M12" s="567"/>
      <c r="N12" s="567"/>
      <c r="O12" s="566">
        <v>0</v>
      </c>
      <c r="P12" s="566"/>
      <c r="Q12" s="566"/>
      <c r="R12" s="566"/>
      <c r="S12" s="566"/>
      <c r="T12" s="566"/>
      <c r="U12" s="208"/>
    </row>
    <row r="13" spans="1:21" ht="19.5" customHeight="1">
      <c r="A13" s="568" t="s">
        <v>435</v>
      </c>
      <c r="B13" s="568"/>
      <c r="C13" s="568"/>
      <c r="D13" s="568"/>
      <c r="E13" s="584"/>
      <c r="F13" s="582">
        <v>1641</v>
      </c>
      <c r="G13" s="567"/>
      <c r="H13" s="567"/>
      <c r="I13" s="567"/>
      <c r="J13" s="567">
        <v>1637</v>
      </c>
      <c r="K13" s="567"/>
      <c r="L13" s="567"/>
      <c r="M13" s="567"/>
      <c r="N13" s="567"/>
      <c r="O13" s="566">
        <v>1469</v>
      </c>
      <c r="P13" s="566"/>
      <c r="Q13" s="566"/>
      <c r="R13" s="566"/>
      <c r="S13" s="566"/>
      <c r="T13" s="566"/>
      <c r="U13" s="208"/>
    </row>
    <row r="14" spans="1:21" ht="19.5" customHeight="1">
      <c r="A14" s="568" t="s">
        <v>441</v>
      </c>
      <c r="B14" s="568"/>
      <c r="C14" s="568"/>
      <c r="D14" s="568"/>
      <c r="E14" s="568"/>
      <c r="F14" s="582">
        <v>26230</v>
      </c>
      <c r="G14" s="567"/>
      <c r="H14" s="567"/>
      <c r="I14" s="567"/>
      <c r="J14" s="567">
        <v>37728</v>
      </c>
      <c r="K14" s="567"/>
      <c r="L14" s="567"/>
      <c r="M14" s="567"/>
      <c r="N14" s="567"/>
      <c r="O14" s="566">
        <v>30644</v>
      </c>
      <c r="P14" s="566"/>
      <c r="Q14" s="566"/>
      <c r="R14" s="566"/>
      <c r="S14" s="566"/>
      <c r="T14" s="566"/>
      <c r="U14" s="208"/>
    </row>
    <row r="15" spans="1:21" ht="19.5" customHeight="1">
      <c r="A15" s="568" t="s">
        <v>436</v>
      </c>
      <c r="B15" s="568"/>
      <c r="C15" s="568"/>
      <c r="D15" s="568"/>
      <c r="E15" s="568"/>
      <c r="F15" s="582">
        <v>1960</v>
      </c>
      <c r="G15" s="567"/>
      <c r="H15" s="567"/>
      <c r="I15" s="567"/>
      <c r="J15" s="567">
        <v>2945</v>
      </c>
      <c r="K15" s="567"/>
      <c r="L15" s="567"/>
      <c r="M15" s="567"/>
      <c r="N15" s="567"/>
      <c r="O15" s="566">
        <v>2439</v>
      </c>
      <c r="P15" s="566"/>
      <c r="Q15" s="566"/>
      <c r="R15" s="566"/>
      <c r="S15" s="566"/>
      <c r="T15" s="566"/>
      <c r="U15" s="208"/>
    </row>
    <row r="16" spans="1:21" ht="19.5" customHeight="1">
      <c r="A16" s="568" t="s">
        <v>328</v>
      </c>
      <c r="B16" s="568"/>
      <c r="C16" s="568"/>
      <c r="D16" s="568"/>
      <c r="E16" s="568"/>
      <c r="F16" s="582">
        <v>1741</v>
      </c>
      <c r="G16" s="567"/>
      <c r="H16" s="567"/>
      <c r="I16" s="567"/>
      <c r="J16" s="567">
        <v>1661</v>
      </c>
      <c r="K16" s="567"/>
      <c r="L16" s="567"/>
      <c r="M16" s="567"/>
      <c r="N16" s="567"/>
      <c r="O16" s="566">
        <v>1571</v>
      </c>
      <c r="P16" s="566"/>
      <c r="Q16" s="566"/>
      <c r="R16" s="566"/>
      <c r="S16" s="566"/>
      <c r="T16" s="566"/>
      <c r="U16" s="208"/>
    </row>
    <row r="17" spans="1:21" ht="19.5" customHeight="1">
      <c r="A17" s="568" t="s">
        <v>329</v>
      </c>
      <c r="B17" s="568"/>
      <c r="C17" s="568"/>
      <c r="D17" s="568"/>
      <c r="E17" s="568"/>
      <c r="F17" s="582">
        <v>1962</v>
      </c>
      <c r="G17" s="567"/>
      <c r="H17" s="567"/>
      <c r="I17" s="567"/>
      <c r="J17" s="567">
        <v>1990</v>
      </c>
      <c r="K17" s="567"/>
      <c r="L17" s="567"/>
      <c r="M17" s="567"/>
      <c r="N17" s="567"/>
      <c r="O17" s="566">
        <v>1955</v>
      </c>
      <c r="P17" s="566"/>
      <c r="Q17" s="566"/>
      <c r="R17" s="566"/>
      <c r="S17" s="566"/>
      <c r="T17" s="566"/>
      <c r="U17" s="208"/>
    </row>
    <row r="18" spans="1:21" ht="19.5" customHeight="1">
      <c r="A18" s="568" t="s">
        <v>307</v>
      </c>
      <c r="B18" s="568"/>
      <c r="C18" s="568"/>
      <c r="D18" s="568"/>
      <c r="E18" s="568"/>
      <c r="F18" s="582">
        <v>150</v>
      </c>
      <c r="G18" s="567"/>
      <c r="H18" s="567"/>
      <c r="I18" s="567"/>
      <c r="J18" s="567">
        <v>326</v>
      </c>
      <c r="K18" s="567"/>
      <c r="L18" s="567"/>
      <c r="M18" s="567"/>
      <c r="N18" s="567"/>
      <c r="O18" s="566">
        <v>1031</v>
      </c>
      <c r="P18" s="566"/>
      <c r="Q18" s="566"/>
      <c r="R18" s="566"/>
      <c r="S18" s="566"/>
      <c r="T18" s="566"/>
      <c r="U18" s="208"/>
    </row>
    <row r="19" spans="1:21" ht="19.5" customHeight="1">
      <c r="A19" s="568" t="s">
        <v>308</v>
      </c>
      <c r="B19" s="568"/>
      <c r="C19" s="568"/>
      <c r="D19" s="568"/>
      <c r="E19" s="568"/>
      <c r="F19" s="582">
        <v>6473</v>
      </c>
      <c r="G19" s="567"/>
      <c r="H19" s="567"/>
      <c r="I19" s="567"/>
      <c r="J19" s="567">
        <v>6561</v>
      </c>
      <c r="K19" s="567"/>
      <c r="L19" s="567"/>
      <c r="M19" s="567"/>
      <c r="N19" s="567"/>
      <c r="O19" s="566">
        <v>6097</v>
      </c>
      <c r="P19" s="566"/>
      <c r="Q19" s="566"/>
      <c r="R19" s="566"/>
      <c r="S19" s="566"/>
      <c r="T19" s="566"/>
      <c r="U19" s="208"/>
    </row>
    <row r="20" spans="1:21" ht="19.5" customHeight="1">
      <c r="A20" s="568" t="s">
        <v>309</v>
      </c>
      <c r="B20" s="568"/>
      <c r="C20" s="568"/>
      <c r="D20" s="568"/>
      <c r="E20" s="568"/>
      <c r="F20" s="582">
        <v>6603</v>
      </c>
      <c r="G20" s="567"/>
      <c r="H20" s="567"/>
      <c r="I20" s="567"/>
      <c r="J20" s="567">
        <v>6548</v>
      </c>
      <c r="K20" s="567"/>
      <c r="L20" s="567"/>
      <c r="M20" s="567"/>
      <c r="N20" s="567"/>
      <c r="O20" s="566">
        <v>6086</v>
      </c>
      <c r="P20" s="566"/>
      <c r="Q20" s="566"/>
      <c r="R20" s="566"/>
      <c r="S20" s="566"/>
      <c r="T20" s="566"/>
      <c r="U20" s="208"/>
    </row>
    <row r="21" spans="1:21" ht="19.5" customHeight="1">
      <c r="A21" s="568" t="s">
        <v>273</v>
      </c>
      <c r="B21" s="568"/>
      <c r="C21" s="568"/>
      <c r="D21" s="568"/>
      <c r="E21" s="568"/>
      <c r="F21" s="582">
        <v>3444</v>
      </c>
      <c r="G21" s="567"/>
      <c r="H21" s="567"/>
      <c r="I21" s="567"/>
      <c r="J21" s="567">
        <v>3466</v>
      </c>
      <c r="K21" s="567"/>
      <c r="L21" s="567"/>
      <c r="M21" s="567"/>
      <c r="N21" s="567"/>
      <c r="O21" s="566">
        <v>3044</v>
      </c>
      <c r="P21" s="566"/>
      <c r="Q21" s="566"/>
      <c r="R21" s="566"/>
      <c r="S21" s="566"/>
      <c r="T21" s="566"/>
      <c r="U21" s="208"/>
    </row>
    <row r="22" spans="1:20" ht="19.5" customHeight="1">
      <c r="A22" s="568" t="s">
        <v>327</v>
      </c>
      <c r="B22" s="568"/>
      <c r="C22" s="568"/>
      <c r="D22" s="568"/>
      <c r="E22" s="584"/>
      <c r="F22" s="582">
        <v>4828</v>
      </c>
      <c r="G22" s="567"/>
      <c r="H22" s="567"/>
      <c r="I22" s="567"/>
      <c r="J22" s="567">
        <v>4753</v>
      </c>
      <c r="K22" s="567"/>
      <c r="L22" s="567"/>
      <c r="M22" s="567"/>
      <c r="N22" s="567"/>
      <c r="O22" s="566">
        <v>4508</v>
      </c>
      <c r="P22" s="566"/>
      <c r="Q22" s="566"/>
      <c r="R22" s="566"/>
      <c r="S22" s="566"/>
      <c r="T22" s="566"/>
    </row>
    <row r="23" spans="1:20" ht="19.5" customHeight="1">
      <c r="A23" s="568" t="s">
        <v>437</v>
      </c>
      <c r="B23" s="568"/>
      <c r="C23" s="568"/>
      <c r="D23" s="568"/>
      <c r="E23" s="584"/>
      <c r="F23" s="582" t="s">
        <v>438</v>
      </c>
      <c r="G23" s="567"/>
      <c r="H23" s="567"/>
      <c r="I23" s="567"/>
      <c r="J23" s="567">
        <v>697</v>
      </c>
      <c r="K23" s="567"/>
      <c r="L23" s="567"/>
      <c r="M23" s="567"/>
      <c r="N23" s="567"/>
      <c r="O23" s="566">
        <v>1651</v>
      </c>
      <c r="P23" s="566"/>
      <c r="Q23" s="566"/>
      <c r="R23" s="566"/>
      <c r="S23" s="566"/>
      <c r="T23" s="566"/>
    </row>
    <row r="24" spans="1:20" ht="19.5" customHeight="1" thickBot="1">
      <c r="A24" s="585" t="s">
        <v>439</v>
      </c>
      <c r="B24" s="585"/>
      <c r="C24" s="585"/>
      <c r="D24" s="585"/>
      <c r="E24" s="586"/>
      <c r="F24" s="587" t="s">
        <v>440</v>
      </c>
      <c r="G24" s="588"/>
      <c r="H24" s="588"/>
      <c r="I24" s="588"/>
      <c r="J24" s="588">
        <v>722</v>
      </c>
      <c r="K24" s="588"/>
      <c r="L24" s="588"/>
      <c r="M24" s="588"/>
      <c r="N24" s="588"/>
      <c r="O24" s="589">
        <v>1998</v>
      </c>
      <c r="P24" s="589"/>
      <c r="Q24" s="589"/>
      <c r="R24" s="589"/>
      <c r="S24" s="589"/>
      <c r="T24" s="589"/>
    </row>
    <row r="25" spans="1:20" ht="14.25" thickTop="1">
      <c r="A25" s="357" t="s">
        <v>349</v>
      </c>
      <c r="B25" s="319"/>
      <c r="C25" s="319"/>
      <c r="D25" s="319"/>
      <c r="E25" s="319"/>
      <c r="F25" s="319"/>
      <c r="G25" s="319"/>
      <c r="H25" s="319"/>
      <c r="I25" s="31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3.5">
      <c r="A26" s="358" t="s">
        <v>473</v>
      </c>
      <c r="B26" s="319"/>
      <c r="C26" s="319"/>
      <c r="D26" s="319"/>
      <c r="E26" s="319"/>
      <c r="F26" s="319"/>
      <c r="G26" s="319"/>
      <c r="H26" s="319"/>
      <c r="I26" s="31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1:20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12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</sheetData>
  <sheetProtection/>
  <mergeCells count="80">
    <mergeCell ref="A24:E24"/>
    <mergeCell ref="F24:I24"/>
    <mergeCell ref="J24:N24"/>
    <mergeCell ref="O24:T24"/>
    <mergeCell ref="A22:E22"/>
    <mergeCell ref="F22:I22"/>
    <mergeCell ref="J22:N22"/>
    <mergeCell ref="O22:T22"/>
    <mergeCell ref="A23:E23"/>
    <mergeCell ref="F23:I23"/>
    <mergeCell ref="O23:T23"/>
    <mergeCell ref="F10:I10"/>
    <mergeCell ref="O20:T20"/>
    <mergeCell ref="O21:T21"/>
    <mergeCell ref="F14:I14"/>
    <mergeCell ref="F15:I15"/>
    <mergeCell ref="O12:T12"/>
    <mergeCell ref="O13:T13"/>
    <mergeCell ref="F16:I16"/>
    <mergeCell ref="F12:I12"/>
    <mergeCell ref="F19:I19"/>
    <mergeCell ref="F11:I11"/>
    <mergeCell ref="F13:I13"/>
    <mergeCell ref="J23:N23"/>
    <mergeCell ref="A21:E21"/>
    <mergeCell ref="A16:E16"/>
    <mergeCell ref="A13:E13"/>
    <mergeCell ref="A14:E14"/>
    <mergeCell ref="F17:I17"/>
    <mergeCell ref="A17:E17"/>
    <mergeCell ref="O11:T11"/>
    <mergeCell ref="A18:E18"/>
    <mergeCell ref="A19:E19"/>
    <mergeCell ref="A20:E20"/>
    <mergeCell ref="A11:E11"/>
    <mergeCell ref="F21:I21"/>
    <mergeCell ref="F20:I20"/>
    <mergeCell ref="F18:I18"/>
    <mergeCell ref="J12:N12"/>
    <mergeCell ref="J11:N11"/>
    <mergeCell ref="A15:E15"/>
    <mergeCell ref="F6:I6"/>
    <mergeCell ref="F7:I7"/>
    <mergeCell ref="F8:I8"/>
    <mergeCell ref="F9:I9"/>
    <mergeCell ref="A6:E6"/>
    <mergeCell ref="A12:E12"/>
    <mergeCell ref="O4:T5"/>
    <mergeCell ref="O6:T6"/>
    <mergeCell ref="O7:T7"/>
    <mergeCell ref="O8:T8"/>
    <mergeCell ref="O9:T9"/>
    <mergeCell ref="F4:I5"/>
    <mergeCell ref="J9:N9"/>
    <mergeCell ref="J4:N5"/>
    <mergeCell ref="J6:N6"/>
    <mergeCell ref="J7:N7"/>
    <mergeCell ref="J8:N8"/>
    <mergeCell ref="J13:N13"/>
    <mergeCell ref="A7:E7"/>
    <mergeCell ref="A8:E8"/>
    <mergeCell ref="A9:E9"/>
    <mergeCell ref="A4:E5"/>
    <mergeCell ref="A10:E10"/>
    <mergeCell ref="J17:N17"/>
    <mergeCell ref="J18:N18"/>
    <mergeCell ref="J19:N19"/>
    <mergeCell ref="J14:N14"/>
    <mergeCell ref="J15:N15"/>
    <mergeCell ref="J10:N10"/>
    <mergeCell ref="O10:T10"/>
    <mergeCell ref="J20:N20"/>
    <mergeCell ref="J21:N21"/>
    <mergeCell ref="O14:T14"/>
    <mergeCell ref="O15:T15"/>
    <mergeCell ref="O16:T16"/>
    <mergeCell ref="O17:T17"/>
    <mergeCell ref="O18:T18"/>
    <mergeCell ref="O19:T19"/>
    <mergeCell ref="J16:N16"/>
  </mergeCells>
  <printOptions/>
  <pageMargins left="0.5511811023622047" right="0.15748031496062992" top="0.8661417322834646" bottom="0.5118110236220472" header="0.3937007874015748" footer="0.472440944881889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6"/>
  <sheetViews>
    <sheetView workbookViewId="0" topLeftCell="A25">
      <selection activeCell="C21" sqref="C21:G21"/>
    </sheetView>
  </sheetViews>
  <sheetFormatPr defaultColWidth="9.00390625" defaultRowHeight="13.5"/>
  <cols>
    <col min="1" max="1" width="9.50390625" style="15" customWidth="1"/>
    <col min="2" max="2" width="5.25390625" style="15" customWidth="1"/>
    <col min="3" max="3" width="3.125" style="15" customWidth="1"/>
    <col min="4" max="4" width="5.625" style="15" customWidth="1"/>
    <col min="5" max="5" width="3.125" style="15" customWidth="1"/>
    <col min="6" max="7" width="6.25390625" style="15" customWidth="1"/>
    <col min="8" max="8" width="5.25390625" style="15" customWidth="1"/>
    <col min="9" max="10" width="3.125" style="15" customWidth="1"/>
    <col min="11" max="11" width="6.25390625" style="15" customWidth="1"/>
    <col min="12" max="12" width="5.25390625" style="15" customWidth="1"/>
    <col min="13" max="15" width="3.125" style="15" customWidth="1"/>
    <col min="16" max="16" width="5.25390625" style="15" customWidth="1"/>
    <col min="17" max="17" width="4.00390625" style="15" customWidth="1"/>
    <col min="18" max="18" width="5.25390625" style="15" customWidth="1"/>
    <col min="19" max="19" width="4.125" style="15" customWidth="1"/>
    <col min="20" max="20" width="5.25390625" style="15" customWidth="1"/>
    <col min="21" max="16384" width="9.00390625" style="15" customWidth="1"/>
  </cols>
  <sheetData>
    <row r="1" ht="10.5" customHeight="1"/>
    <row r="2" s="18" customFormat="1" ht="27" customHeight="1" thickBot="1">
      <c r="A2" s="24" t="s">
        <v>399</v>
      </c>
    </row>
    <row r="3" spans="1:21" s="19" customFormat="1" ht="21" customHeight="1" thickTop="1">
      <c r="A3" s="641" t="s">
        <v>23</v>
      </c>
      <c r="B3" s="644"/>
      <c r="C3" s="602" t="s">
        <v>11</v>
      </c>
      <c r="D3" s="530"/>
      <c r="E3" s="530"/>
      <c r="F3" s="450"/>
      <c r="G3" s="602" t="s">
        <v>269</v>
      </c>
      <c r="H3" s="530"/>
      <c r="I3" s="530"/>
      <c r="J3" s="530"/>
      <c r="K3" s="530"/>
      <c r="L3" s="530"/>
      <c r="M3" s="530"/>
      <c r="N3" s="450"/>
      <c r="O3" s="640" t="s">
        <v>130</v>
      </c>
      <c r="P3" s="641"/>
      <c r="Q3" s="644"/>
      <c r="R3" s="640" t="s">
        <v>131</v>
      </c>
      <c r="S3" s="641"/>
      <c r="T3" s="641"/>
      <c r="U3" s="126"/>
    </row>
    <row r="4" spans="1:21" s="19" customFormat="1" ht="21" customHeight="1">
      <c r="A4" s="564"/>
      <c r="B4" s="565"/>
      <c r="C4" s="643" t="s">
        <v>12</v>
      </c>
      <c r="D4" s="452"/>
      <c r="E4" s="643" t="s">
        <v>13</v>
      </c>
      <c r="F4" s="452"/>
      <c r="G4" s="173" t="s">
        <v>270</v>
      </c>
      <c r="H4" s="643" t="s">
        <v>271</v>
      </c>
      <c r="I4" s="452"/>
      <c r="J4" s="643" t="s">
        <v>272</v>
      </c>
      <c r="K4" s="452"/>
      <c r="L4" s="173" t="s">
        <v>0</v>
      </c>
      <c r="M4" s="643" t="s">
        <v>14</v>
      </c>
      <c r="N4" s="452"/>
      <c r="O4" s="642"/>
      <c r="P4" s="564"/>
      <c r="Q4" s="565"/>
      <c r="R4" s="642"/>
      <c r="S4" s="564"/>
      <c r="T4" s="564"/>
      <c r="U4" s="126"/>
    </row>
    <row r="5" spans="1:22" s="56" customFormat="1" ht="21" customHeight="1">
      <c r="A5" s="439" t="s">
        <v>360</v>
      </c>
      <c r="B5" s="440"/>
      <c r="C5" s="621">
        <v>366</v>
      </c>
      <c r="D5" s="622"/>
      <c r="E5" s="622">
        <v>77</v>
      </c>
      <c r="F5" s="622"/>
      <c r="G5" s="348">
        <v>4287</v>
      </c>
      <c r="H5" s="622">
        <v>4252</v>
      </c>
      <c r="I5" s="622"/>
      <c r="J5" s="622">
        <v>612</v>
      </c>
      <c r="K5" s="622"/>
      <c r="L5" s="241" t="s">
        <v>301</v>
      </c>
      <c r="M5" s="622">
        <f>SUM(G5:L5)</f>
        <v>9151</v>
      </c>
      <c r="N5" s="622"/>
      <c r="O5" s="622">
        <v>513</v>
      </c>
      <c r="P5" s="622"/>
      <c r="Q5" s="622"/>
      <c r="R5" s="622">
        <f>SUM(M5:Q5)</f>
        <v>9664</v>
      </c>
      <c r="S5" s="622"/>
      <c r="T5" s="622"/>
      <c r="U5" s="242"/>
      <c r="V5" s="90"/>
    </row>
    <row r="6" spans="1:22" s="22" customFormat="1" ht="21" customHeight="1">
      <c r="A6" s="439" t="s">
        <v>387</v>
      </c>
      <c r="B6" s="440"/>
      <c r="C6" s="646">
        <v>365</v>
      </c>
      <c r="D6" s="647"/>
      <c r="E6" s="647">
        <v>73</v>
      </c>
      <c r="F6" s="647"/>
      <c r="G6" s="321">
        <v>625</v>
      </c>
      <c r="H6" s="647">
        <v>769</v>
      </c>
      <c r="I6" s="647"/>
      <c r="J6" s="647">
        <v>208</v>
      </c>
      <c r="K6" s="647"/>
      <c r="L6" s="323" t="s">
        <v>301</v>
      </c>
      <c r="M6" s="647">
        <f>SUM(G6:L6)</f>
        <v>1602</v>
      </c>
      <c r="N6" s="647"/>
      <c r="O6" s="647">
        <v>306</v>
      </c>
      <c r="P6" s="647"/>
      <c r="Q6" s="647"/>
      <c r="R6" s="622">
        <f>SUM(M6:Q6)</f>
        <v>1908</v>
      </c>
      <c r="S6" s="622"/>
      <c r="T6" s="622"/>
      <c r="U6" s="242"/>
      <c r="V6" s="84"/>
    </row>
    <row r="7" spans="1:22" s="56" customFormat="1" ht="21" customHeight="1" thickBot="1">
      <c r="A7" s="441" t="s">
        <v>459</v>
      </c>
      <c r="B7" s="442"/>
      <c r="C7" s="616">
        <v>365</v>
      </c>
      <c r="D7" s="617"/>
      <c r="E7" s="617">
        <v>73</v>
      </c>
      <c r="F7" s="617"/>
      <c r="G7" s="349">
        <v>996</v>
      </c>
      <c r="H7" s="617">
        <v>1092</v>
      </c>
      <c r="I7" s="617"/>
      <c r="J7" s="617">
        <v>249</v>
      </c>
      <c r="K7" s="617"/>
      <c r="L7" s="359" t="s">
        <v>301</v>
      </c>
      <c r="M7" s="617">
        <f>SUM(G7:L7)</f>
        <v>2337</v>
      </c>
      <c r="N7" s="617"/>
      <c r="O7" s="617">
        <v>308</v>
      </c>
      <c r="P7" s="617"/>
      <c r="Q7" s="617"/>
      <c r="R7" s="645">
        <f>SUM(M7:Q7)</f>
        <v>2645</v>
      </c>
      <c r="S7" s="645"/>
      <c r="T7" s="645"/>
      <c r="U7" s="242"/>
      <c r="V7" s="90"/>
    </row>
    <row r="8" ht="18" customHeight="1" thickTop="1">
      <c r="A8" s="62" t="s">
        <v>347</v>
      </c>
    </row>
    <row r="9" ht="18" customHeight="1">
      <c r="A9" s="36" t="s">
        <v>376</v>
      </c>
    </row>
    <row r="10" ht="24.75" customHeight="1"/>
    <row r="11" s="18" customFormat="1" ht="27" customHeight="1" thickBot="1">
      <c r="A11" s="24" t="s">
        <v>400</v>
      </c>
    </row>
    <row r="12" spans="1:19" s="19" customFormat="1" ht="21" customHeight="1" thickTop="1">
      <c r="A12" s="641" t="s">
        <v>23</v>
      </c>
      <c r="B12" s="644"/>
      <c r="C12" s="640" t="s">
        <v>132</v>
      </c>
      <c r="D12" s="641"/>
      <c r="E12" s="641"/>
      <c r="F12" s="174"/>
      <c r="G12" s="174"/>
      <c r="H12" s="174"/>
      <c r="I12" s="174"/>
      <c r="J12" s="165"/>
      <c r="K12" s="165"/>
      <c r="L12" s="165"/>
      <c r="M12" s="640" t="s">
        <v>2</v>
      </c>
      <c r="N12" s="641"/>
      <c r="O12" s="644"/>
      <c r="P12" s="648" t="s">
        <v>355</v>
      </c>
      <c r="Q12" s="649"/>
      <c r="R12" s="649"/>
      <c r="S12" s="25"/>
    </row>
    <row r="13" spans="1:19" s="19" customFormat="1" ht="21" customHeight="1">
      <c r="A13" s="564"/>
      <c r="B13" s="565"/>
      <c r="C13" s="642"/>
      <c r="D13" s="564"/>
      <c r="E13" s="564"/>
      <c r="F13" s="643" t="s">
        <v>353</v>
      </c>
      <c r="G13" s="452"/>
      <c r="H13" s="652" t="s">
        <v>354</v>
      </c>
      <c r="I13" s="653"/>
      <c r="J13" s="654"/>
      <c r="K13" s="652" t="s">
        <v>133</v>
      </c>
      <c r="L13" s="654"/>
      <c r="M13" s="650" t="s">
        <v>356</v>
      </c>
      <c r="N13" s="651"/>
      <c r="O13" s="655"/>
      <c r="P13" s="650"/>
      <c r="Q13" s="651"/>
      <c r="R13" s="651"/>
      <c r="S13" s="25"/>
    </row>
    <row r="14" spans="1:19" s="19" customFormat="1" ht="21" customHeight="1">
      <c r="A14" s="439" t="s">
        <v>360</v>
      </c>
      <c r="B14" s="440"/>
      <c r="C14" s="658">
        <v>2508</v>
      </c>
      <c r="D14" s="656"/>
      <c r="E14" s="656"/>
      <c r="F14" s="656">
        <v>104</v>
      </c>
      <c r="G14" s="656"/>
      <c r="H14" s="629">
        <v>2404</v>
      </c>
      <c r="I14" s="629"/>
      <c r="J14" s="629"/>
      <c r="K14" s="656">
        <v>0</v>
      </c>
      <c r="L14" s="656"/>
      <c r="M14" s="657">
        <v>982.4</v>
      </c>
      <c r="N14" s="657"/>
      <c r="O14" s="657"/>
      <c r="P14" s="657">
        <v>102.3</v>
      </c>
      <c r="Q14" s="657"/>
      <c r="R14" s="657"/>
      <c r="S14" s="25"/>
    </row>
    <row r="15" spans="1:19" s="22" customFormat="1" ht="21" customHeight="1">
      <c r="A15" s="439" t="s">
        <v>387</v>
      </c>
      <c r="B15" s="440"/>
      <c r="C15" s="658">
        <v>3106</v>
      </c>
      <c r="D15" s="656"/>
      <c r="E15" s="656"/>
      <c r="F15" s="656">
        <v>147</v>
      </c>
      <c r="G15" s="656"/>
      <c r="H15" s="629">
        <v>2959</v>
      </c>
      <c r="I15" s="629"/>
      <c r="J15" s="629"/>
      <c r="K15" s="656">
        <v>0</v>
      </c>
      <c r="L15" s="656"/>
      <c r="M15" s="657">
        <v>1213</v>
      </c>
      <c r="N15" s="657"/>
      <c r="O15" s="657"/>
      <c r="P15" s="657">
        <f>M15/M14*100</f>
        <v>123.47312703583061</v>
      </c>
      <c r="Q15" s="657"/>
      <c r="R15" s="657"/>
      <c r="S15" s="324"/>
    </row>
    <row r="16" spans="1:19" s="56" customFormat="1" ht="21" customHeight="1" thickBot="1">
      <c r="A16" s="441" t="s">
        <v>459</v>
      </c>
      <c r="B16" s="442"/>
      <c r="C16" s="660">
        <v>2489</v>
      </c>
      <c r="D16" s="661"/>
      <c r="E16" s="661"/>
      <c r="F16" s="661">
        <v>151</v>
      </c>
      <c r="G16" s="661"/>
      <c r="H16" s="662">
        <v>2338</v>
      </c>
      <c r="I16" s="662"/>
      <c r="J16" s="662"/>
      <c r="K16" s="661">
        <v>0</v>
      </c>
      <c r="L16" s="661"/>
      <c r="M16" s="659">
        <v>965.4</v>
      </c>
      <c r="N16" s="659"/>
      <c r="O16" s="659"/>
      <c r="P16" s="659">
        <f>M16/M15*100</f>
        <v>79.58779884583677</v>
      </c>
      <c r="Q16" s="659"/>
      <c r="R16" s="659"/>
      <c r="S16" s="243"/>
    </row>
    <row r="17" spans="1:12" ht="18" customHeight="1" thickTop="1">
      <c r="A17" s="64" t="s">
        <v>347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4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s="18" customFormat="1" ht="27" customHeight="1" thickBot="1">
      <c r="A19" s="51" t="s">
        <v>401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46" s="19" customFormat="1" ht="28.5" customHeight="1" thickTop="1">
      <c r="A20" s="598" t="s">
        <v>23</v>
      </c>
      <c r="B20" s="639"/>
      <c r="C20" s="602" t="s">
        <v>4</v>
      </c>
      <c r="D20" s="530"/>
      <c r="E20" s="530"/>
      <c r="F20" s="530"/>
      <c r="G20" s="450"/>
      <c r="H20" s="602" t="s">
        <v>5</v>
      </c>
      <c r="I20" s="530"/>
      <c r="J20" s="530"/>
      <c r="K20" s="530"/>
      <c r="L20" s="597" t="s">
        <v>1</v>
      </c>
      <c r="M20" s="598"/>
      <c r="N20" s="598"/>
      <c r="O20" s="598"/>
      <c r="P20" s="598"/>
      <c r="Q20" s="597" t="s">
        <v>3</v>
      </c>
      <c r="R20" s="598"/>
      <c r="S20" s="598"/>
      <c r="T20" s="598"/>
      <c r="U20" s="209"/>
      <c r="V20" s="209"/>
      <c r="W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1" s="19" customFormat="1" ht="21" customHeight="1">
      <c r="A21" s="563" t="s">
        <v>360</v>
      </c>
      <c r="B21" s="482"/>
      <c r="C21" s="599">
        <v>2787</v>
      </c>
      <c r="D21" s="600"/>
      <c r="E21" s="600"/>
      <c r="F21" s="600"/>
      <c r="G21" s="601"/>
      <c r="H21" s="599">
        <v>279</v>
      </c>
      <c r="I21" s="600"/>
      <c r="J21" s="600"/>
      <c r="K21" s="601"/>
      <c r="L21" s="599">
        <v>2508</v>
      </c>
      <c r="M21" s="600"/>
      <c r="N21" s="600"/>
      <c r="O21" s="600"/>
      <c r="P21" s="601"/>
      <c r="Q21" s="603">
        <f>(H21/(H21+L21))*100</f>
        <v>10.010764262648008</v>
      </c>
      <c r="R21" s="604"/>
      <c r="S21" s="604"/>
      <c r="T21" s="604"/>
      <c r="U21" s="207"/>
      <c r="V21" s="207"/>
      <c r="W21" s="25"/>
      <c r="AO21" s="22"/>
    </row>
    <row r="22" spans="1:23" s="19" customFormat="1" ht="21" customHeight="1">
      <c r="A22" s="439"/>
      <c r="B22" s="440"/>
      <c r="C22" s="623">
        <v>-2664</v>
      </c>
      <c r="D22" s="624"/>
      <c r="E22" s="624"/>
      <c r="F22" s="624"/>
      <c r="G22" s="625"/>
      <c r="H22" s="594">
        <v>-260</v>
      </c>
      <c r="I22" s="595"/>
      <c r="J22" s="595"/>
      <c r="K22" s="596"/>
      <c r="L22" s="594">
        <v>-2404</v>
      </c>
      <c r="M22" s="595"/>
      <c r="N22" s="595"/>
      <c r="O22" s="595"/>
      <c r="P22" s="596"/>
      <c r="Q22" s="605">
        <f>-(H22/(H22+L22))*100</f>
        <v>-9.75975975975976</v>
      </c>
      <c r="R22" s="606"/>
      <c r="S22" s="606"/>
      <c r="T22" s="606"/>
      <c r="U22" s="207"/>
      <c r="V22" s="207"/>
      <c r="W22" s="25"/>
    </row>
    <row r="23" spans="1:23" s="22" customFormat="1" ht="21" customHeight="1">
      <c r="A23" s="563" t="s">
        <v>387</v>
      </c>
      <c r="B23" s="482"/>
      <c r="C23" s="626">
        <v>3516</v>
      </c>
      <c r="D23" s="627"/>
      <c r="E23" s="627"/>
      <c r="F23" s="627"/>
      <c r="G23" s="628"/>
      <c r="H23" s="607">
        <v>410</v>
      </c>
      <c r="I23" s="608"/>
      <c r="J23" s="608"/>
      <c r="K23" s="609"/>
      <c r="L23" s="607">
        <v>3106</v>
      </c>
      <c r="M23" s="608"/>
      <c r="N23" s="608"/>
      <c r="O23" s="608"/>
      <c r="P23" s="609"/>
      <c r="Q23" s="590">
        <f>(H23/(H23+L23))*100</f>
        <v>11.660978384527873</v>
      </c>
      <c r="R23" s="591"/>
      <c r="S23" s="591"/>
      <c r="T23" s="591"/>
      <c r="U23" s="207"/>
      <c r="V23" s="207"/>
      <c r="W23" s="27"/>
    </row>
    <row r="24" spans="1:23" s="22" customFormat="1" ht="21" customHeight="1">
      <c r="A24" s="439"/>
      <c r="B24" s="440"/>
      <c r="C24" s="610">
        <v>-3352</v>
      </c>
      <c r="D24" s="611"/>
      <c r="E24" s="611"/>
      <c r="F24" s="611"/>
      <c r="G24" s="612"/>
      <c r="H24" s="610">
        <v>-393</v>
      </c>
      <c r="I24" s="611"/>
      <c r="J24" s="611"/>
      <c r="K24" s="612"/>
      <c r="L24" s="610">
        <v>-2959</v>
      </c>
      <c r="M24" s="611"/>
      <c r="N24" s="611"/>
      <c r="O24" s="611"/>
      <c r="P24" s="612"/>
      <c r="Q24" s="592">
        <f>-(H24/(H24+L24))*100</f>
        <v>-11.724343675417662</v>
      </c>
      <c r="R24" s="593"/>
      <c r="S24" s="593"/>
      <c r="T24" s="593"/>
      <c r="U24" s="207"/>
      <c r="V24" s="207"/>
      <c r="W24" s="27"/>
    </row>
    <row r="25" spans="1:41" s="56" customFormat="1" ht="21" customHeight="1">
      <c r="A25" s="635" t="s">
        <v>459</v>
      </c>
      <c r="B25" s="636"/>
      <c r="C25" s="613">
        <v>2806</v>
      </c>
      <c r="D25" s="614"/>
      <c r="E25" s="614"/>
      <c r="F25" s="614"/>
      <c r="G25" s="615"/>
      <c r="H25" s="613">
        <v>317</v>
      </c>
      <c r="I25" s="614"/>
      <c r="J25" s="614"/>
      <c r="K25" s="615"/>
      <c r="L25" s="613">
        <v>2489</v>
      </c>
      <c r="M25" s="614"/>
      <c r="N25" s="614"/>
      <c r="O25" s="614"/>
      <c r="P25" s="615"/>
      <c r="Q25" s="637">
        <f>(H25/(H25+L25))*100</f>
        <v>11.297220242337849</v>
      </c>
      <c r="R25" s="638"/>
      <c r="S25" s="638"/>
      <c r="T25" s="638"/>
      <c r="U25" s="210"/>
      <c r="V25" s="210"/>
      <c r="W25" s="63"/>
      <c r="AO25" s="61"/>
    </row>
    <row r="26" spans="1:23" s="56" customFormat="1" ht="21" customHeight="1" thickBot="1">
      <c r="A26" s="441"/>
      <c r="B26" s="442"/>
      <c r="C26" s="618">
        <v>-2621</v>
      </c>
      <c r="D26" s="619"/>
      <c r="E26" s="619"/>
      <c r="F26" s="619"/>
      <c r="G26" s="620"/>
      <c r="H26" s="618">
        <v>-283</v>
      </c>
      <c r="I26" s="619"/>
      <c r="J26" s="619"/>
      <c r="K26" s="620"/>
      <c r="L26" s="618">
        <v>-2338</v>
      </c>
      <c r="M26" s="619"/>
      <c r="N26" s="619"/>
      <c r="O26" s="619"/>
      <c r="P26" s="620"/>
      <c r="Q26" s="633">
        <f>-(H26/(H26+L26))*100</f>
        <v>-10.79740557039298</v>
      </c>
      <c r="R26" s="634"/>
      <c r="S26" s="634"/>
      <c r="T26" s="634"/>
      <c r="U26" s="210"/>
      <c r="V26" s="210"/>
      <c r="W26" s="63"/>
    </row>
    <row r="27" spans="1:21" ht="18" customHeight="1" thickTop="1">
      <c r="A27" s="64" t="s">
        <v>347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28"/>
      <c r="R27" s="27"/>
      <c r="S27" s="27"/>
      <c r="T27" s="27"/>
      <c r="U27" s="25"/>
    </row>
    <row r="28" spans="1:24" ht="18" customHeight="1">
      <c r="A28" s="304" t="s">
        <v>370</v>
      </c>
      <c r="D28" s="27"/>
      <c r="E28" s="27"/>
      <c r="F28" s="27"/>
      <c r="G28" s="27"/>
      <c r="H28" s="27"/>
      <c r="I28" s="29"/>
      <c r="J28" s="27"/>
      <c r="K28" s="27"/>
      <c r="L28" s="27"/>
      <c r="M28" s="27"/>
      <c r="N28" s="27"/>
      <c r="O28" s="25"/>
      <c r="P28" s="28"/>
      <c r="Q28" s="28"/>
      <c r="R28" s="28"/>
      <c r="S28" s="28"/>
      <c r="T28" s="28"/>
      <c r="U28" s="28"/>
      <c r="V28" s="28"/>
      <c r="W28" s="28"/>
      <c r="X28" s="28"/>
    </row>
    <row r="29" ht="24.75" customHeight="1"/>
    <row r="30" s="18" customFormat="1" ht="27" customHeight="1" thickBot="1">
      <c r="A30" s="70" t="s">
        <v>402</v>
      </c>
    </row>
    <row r="31" spans="1:18" s="19" customFormat="1" ht="41.25" customHeight="1" thickTop="1">
      <c r="A31" s="131" t="s">
        <v>23</v>
      </c>
      <c r="B31" s="630" t="s">
        <v>128</v>
      </c>
      <c r="C31" s="631"/>
      <c r="D31" s="631"/>
      <c r="E31" s="632"/>
      <c r="F31" s="630" t="s">
        <v>263</v>
      </c>
      <c r="G31" s="631"/>
      <c r="H31" s="631"/>
      <c r="I31" s="632"/>
      <c r="J31" s="630" t="s">
        <v>377</v>
      </c>
      <c r="K31" s="631"/>
      <c r="L31" s="631"/>
      <c r="M31" s="631"/>
      <c r="N31" s="630" t="s">
        <v>274</v>
      </c>
      <c r="O31" s="631"/>
      <c r="P31" s="631"/>
      <c r="Q31" s="631"/>
      <c r="R31" s="631"/>
    </row>
    <row r="32" spans="1:18" s="19" customFormat="1" ht="30" customHeight="1">
      <c r="A32" s="134" t="s">
        <v>469</v>
      </c>
      <c r="B32" s="621">
        <v>365832</v>
      </c>
      <c r="C32" s="622"/>
      <c r="D32" s="622"/>
      <c r="E32" s="622"/>
      <c r="F32" s="622">
        <v>630224360</v>
      </c>
      <c r="G32" s="622"/>
      <c r="H32" s="622"/>
      <c r="I32" s="622"/>
      <c r="J32" s="622">
        <v>27367</v>
      </c>
      <c r="K32" s="622"/>
      <c r="L32" s="622"/>
      <c r="M32" s="622"/>
      <c r="N32" s="629">
        <v>1723</v>
      </c>
      <c r="O32" s="629"/>
      <c r="P32" s="629"/>
      <c r="Q32" s="629"/>
      <c r="R32" s="629"/>
    </row>
    <row r="33" spans="1:18" s="22" customFormat="1" ht="30" customHeight="1">
      <c r="A33" s="134" t="s">
        <v>387</v>
      </c>
      <c r="B33" s="621">
        <v>289139</v>
      </c>
      <c r="C33" s="622"/>
      <c r="D33" s="622"/>
      <c r="E33" s="622"/>
      <c r="F33" s="622">
        <v>517559120</v>
      </c>
      <c r="G33" s="622"/>
      <c r="H33" s="622"/>
      <c r="I33" s="622"/>
      <c r="J33" s="622">
        <v>20972</v>
      </c>
      <c r="K33" s="622"/>
      <c r="L33" s="622"/>
      <c r="M33" s="622"/>
      <c r="N33" s="629">
        <v>1790</v>
      </c>
      <c r="O33" s="629"/>
      <c r="P33" s="629"/>
      <c r="Q33" s="629"/>
      <c r="R33" s="629"/>
    </row>
    <row r="34" spans="1:18" s="16" customFormat="1" ht="30" customHeight="1" thickBot="1">
      <c r="A34" s="182" t="s">
        <v>459</v>
      </c>
      <c r="B34" s="616">
        <v>328074</v>
      </c>
      <c r="C34" s="617"/>
      <c r="D34" s="617"/>
      <c r="E34" s="617"/>
      <c r="F34" s="617">
        <v>610192947</v>
      </c>
      <c r="G34" s="617"/>
      <c r="H34" s="617"/>
      <c r="I34" s="617"/>
      <c r="J34" s="617">
        <v>25100</v>
      </c>
      <c r="K34" s="617"/>
      <c r="L34" s="617"/>
      <c r="M34" s="617"/>
      <c r="N34" s="516">
        <v>1860</v>
      </c>
      <c r="O34" s="516"/>
      <c r="P34" s="516"/>
      <c r="Q34" s="516"/>
      <c r="R34" s="516"/>
    </row>
    <row r="35" ht="18" customHeight="1" thickTop="1">
      <c r="A35" s="64" t="s">
        <v>229</v>
      </c>
    </row>
    <row r="36" ht="13.5">
      <c r="A36" s="211"/>
    </row>
  </sheetData>
  <sheetProtection/>
  <mergeCells count="111">
    <mergeCell ref="P16:R16"/>
    <mergeCell ref="A16:B16"/>
    <mergeCell ref="C16:E16"/>
    <mergeCell ref="F16:G16"/>
    <mergeCell ref="H16:J16"/>
    <mergeCell ref="K16:L16"/>
    <mergeCell ref="M16:O16"/>
    <mergeCell ref="J6:K6"/>
    <mergeCell ref="J7:K7"/>
    <mergeCell ref="A7:B7"/>
    <mergeCell ref="P15:R15"/>
    <mergeCell ref="A14:B14"/>
    <mergeCell ref="C14:E14"/>
    <mergeCell ref="F14:G14"/>
    <mergeCell ref="H14:J14"/>
    <mergeCell ref="P14:R14"/>
    <mergeCell ref="F15:G15"/>
    <mergeCell ref="K14:L14"/>
    <mergeCell ref="M14:O14"/>
    <mergeCell ref="A15:B15"/>
    <mergeCell ref="C15:E15"/>
    <mergeCell ref="A12:B13"/>
    <mergeCell ref="C12:E13"/>
    <mergeCell ref="M12:O12"/>
    <mergeCell ref="K15:L15"/>
    <mergeCell ref="M15:O15"/>
    <mergeCell ref="H15:J15"/>
    <mergeCell ref="P12:R13"/>
    <mergeCell ref="F13:G13"/>
    <mergeCell ref="H13:J13"/>
    <mergeCell ref="K13:L13"/>
    <mergeCell ref="M13:O13"/>
    <mergeCell ref="C7:D7"/>
    <mergeCell ref="E7:F7"/>
    <mergeCell ref="H7:I7"/>
    <mergeCell ref="M7:N7"/>
    <mergeCell ref="O7:Q7"/>
    <mergeCell ref="R5:T5"/>
    <mergeCell ref="R6:T6"/>
    <mergeCell ref="R7:T7"/>
    <mergeCell ref="A6:B6"/>
    <mergeCell ref="C6:D6"/>
    <mergeCell ref="E6:F6"/>
    <mergeCell ref="H6:I6"/>
    <mergeCell ref="M6:N6"/>
    <mergeCell ref="O6:Q6"/>
    <mergeCell ref="A5:B5"/>
    <mergeCell ref="C5:D5"/>
    <mergeCell ref="H5:I5"/>
    <mergeCell ref="M5:N5"/>
    <mergeCell ref="O5:Q5"/>
    <mergeCell ref="A3:B4"/>
    <mergeCell ref="C3:F3"/>
    <mergeCell ref="G3:N3"/>
    <mergeCell ref="O3:Q4"/>
    <mergeCell ref="J5:K5"/>
    <mergeCell ref="A23:B24"/>
    <mergeCell ref="A20:B20"/>
    <mergeCell ref="A21:B22"/>
    <mergeCell ref="R3:T4"/>
    <mergeCell ref="C4:D4"/>
    <mergeCell ref="E4:F4"/>
    <mergeCell ref="H4:I4"/>
    <mergeCell ref="J4:K4"/>
    <mergeCell ref="M4:N4"/>
    <mergeCell ref="E5:F5"/>
    <mergeCell ref="B31:E31"/>
    <mergeCell ref="F31:I31"/>
    <mergeCell ref="J31:M31"/>
    <mergeCell ref="N31:R31"/>
    <mergeCell ref="Q26:T26"/>
    <mergeCell ref="A25:B26"/>
    <mergeCell ref="Q25:T25"/>
    <mergeCell ref="J32:M32"/>
    <mergeCell ref="N32:R32"/>
    <mergeCell ref="B33:E33"/>
    <mergeCell ref="F33:I33"/>
    <mergeCell ref="J33:M33"/>
    <mergeCell ref="N33:R33"/>
    <mergeCell ref="C21:G21"/>
    <mergeCell ref="C22:G22"/>
    <mergeCell ref="C23:G23"/>
    <mergeCell ref="C24:G24"/>
    <mergeCell ref="C25:G25"/>
    <mergeCell ref="C20:G20"/>
    <mergeCell ref="B34:E34"/>
    <mergeCell ref="F34:I34"/>
    <mergeCell ref="J34:M34"/>
    <mergeCell ref="C26:G26"/>
    <mergeCell ref="H25:K25"/>
    <mergeCell ref="H26:K26"/>
    <mergeCell ref="L26:P26"/>
    <mergeCell ref="N34:R34"/>
    <mergeCell ref="B32:E32"/>
    <mergeCell ref="F32:I32"/>
    <mergeCell ref="L24:P24"/>
    <mergeCell ref="L25:P25"/>
    <mergeCell ref="H21:K21"/>
    <mergeCell ref="H22:K22"/>
    <mergeCell ref="H23:K23"/>
    <mergeCell ref="H24:K24"/>
    <mergeCell ref="Q23:T23"/>
    <mergeCell ref="Q24:T24"/>
    <mergeCell ref="L22:P22"/>
    <mergeCell ref="L20:P20"/>
    <mergeCell ref="L21:P21"/>
    <mergeCell ref="H20:K20"/>
    <mergeCell ref="Q20:T20"/>
    <mergeCell ref="Q21:T21"/>
    <mergeCell ref="Q22:T22"/>
    <mergeCell ref="L23:P23"/>
  </mergeCells>
  <printOptions/>
  <pageMargins left="0.5511811023622047" right="0.15748031496062992" top="0.8661417322834646" bottom="0.5118110236220472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25">
      <selection activeCell="C21" sqref="C21:D21"/>
    </sheetView>
  </sheetViews>
  <sheetFormatPr defaultColWidth="9.00390625" defaultRowHeight="13.5"/>
  <cols>
    <col min="1" max="10" width="9.125" style="31" customWidth="1"/>
    <col min="11" max="16384" width="9.00390625" style="31" customWidth="1"/>
  </cols>
  <sheetData>
    <row r="1" s="72" customFormat="1" ht="27" customHeight="1" thickBot="1">
      <c r="A1" s="71" t="s">
        <v>403</v>
      </c>
    </row>
    <row r="2" spans="1:12" ht="21" customHeight="1" thickTop="1">
      <c r="A2" s="676" t="s">
        <v>113</v>
      </c>
      <c r="B2" s="677"/>
      <c r="C2" s="682" t="s">
        <v>114</v>
      </c>
      <c r="D2" s="683"/>
      <c r="E2" s="683"/>
      <c r="F2" s="683"/>
      <c r="G2" s="682" t="s">
        <v>115</v>
      </c>
      <c r="H2" s="683"/>
      <c r="I2" s="683"/>
      <c r="J2" s="683"/>
      <c r="K2" s="30"/>
      <c r="L2" s="30"/>
    </row>
    <row r="3" spans="1:12" ht="21" customHeight="1">
      <c r="A3" s="678"/>
      <c r="B3" s="679"/>
      <c r="C3" s="684" t="s">
        <v>390</v>
      </c>
      <c r="D3" s="685"/>
      <c r="E3" s="686" t="s">
        <v>460</v>
      </c>
      <c r="F3" s="687"/>
      <c r="G3" s="684" t="s">
        <v>390</v>
      </c>
      <c r="H3" s="685"/>
      <c r="I3" s="686" t="s">
        <v>460</v>
      </c>
      <c r="J3" s="687"/>
      <c r="K3" s="30"/>
      <c r="L3" s="30"/>
    </row>
    <row r="4" spans="1:12" ht="21" customHeight="1">
      <c r="A4" s="680"/>
      <c r="B4" s="681"/>
      <c r="C4" s="333" t="s">
        <v>116</v>
      </c>
      <c r="D4" s="334" t="s">
        <v>117</v>
      </c>
      <c r="E4" s="200" t="s">
        <v>116</v>
      </c>
      <c r="F4" s="201" t="s">
        <v>117</v>
      </c>
      <c r="G4" s="333" t="s">
        <v>116</v>
      </c>
      <c r="H4" s="334" t="s">
        <v>117</v>
      </c>
      <c r="I4" s="200" t="s">
        <v>116</v>
      </c>
      <c r="J4" s="201" t="s">
        <v>117</v>
      </c>
      <c r="K4" s="30"/>
      <c r="L4" s="30"/>
    </row>
    <row r="5" spans="1:12" ht="19.5" customHeight="1">
      <c r="A5" s="675" t="s">
        <v>118</v>
      </c>
      <c r="B5" s="675"/>
      <c r="C5" s="410">
        <v>94263</v>
      </c>
      <c r="D5" s="315">
        <v>258.3</v>
      </c>
      <c r="E5" s="414">
        <v>96700</v>
      </c>
      <c r="F5" s="360">
        <f>E5/365</f>
        <v>264.93150684931504</v>
      </c>
      <c r="G5" s="418">
        <v>192288</v>
      </c>
      <c r="H5" s="315">
        <f>ROUND(G5/243,2)</f>
        <v>791.31</v>
      </c>
      <c r="I5" s="422">
        <v>212725</v>
      </c>
      <c r="J5" s="360">
        <f>I5/242</f>
        <v>879.0289256198347</v>
      </c>
      <c r="K5" s="30"/>
      <c r="L5" s="30"/>
    </row>
    <row r="6" spans="1:12" ht="19.5" customHeight="1">
      <c r="A6" s="667" t="s">
        <v>251</v>
      </c>
      <c r="B6" s="667"/>
      <c r="C6" s="411" t="s">
        <v>181</v>
      </c>
      <c r="D6" s="316" t="s">
        <v>181</v>
      </c>
      <c r="E6" s="415">
        <v>0</v>
      </c>
      <c r="F6" s="361">
        <f>E6/365</f>
        <v>0</v>
      </c>
      <c r="G6" s="419">
        <v>7874</v>
      </c>
      <c r="H6" s="316">
        <f>ROUND(G6/243,2)</f>
        <v>32.4</v>
      </c>
      <c r="I6" s="423">
        <v>9114</v>
      </c>
      <c r="J6" s="361">
        <f aca="true" t="shared" si="0" ref="J6:J30">I6/242</f>
        <v>37.66115702479339</v>
      </c>
      <c r="K6" s="30"/>
      <c r="L6" s="30"/>
    </row>
    <row r="7" spans="1:12" ht="19.5" customHeight="1">
      <c r="A7" s="667" t="s">
        <v>252</v>
      </c>
      <c r="B7" s="667"/>
      <c r="C7" s="411">
        <v>3592</v>
      </c>
      <c r="D7" s="316">
        <v>9.841095890410958</v>
      </c>
      <c r="E7" s="415">
        <v>4267</v>
      </c>
      <c r="F7" s="361">
        <f>E7/365</f>
        <v>11.69041095890411</v>
      </c>
      <c r="G7" s="419">
        <v>7845</v>
      </c>
      <c r="H7" s="316">
        <f aca="true" t="shared" si="1" ref="H7:H29">ROUND(G7/243,2)</f>
        <v>32.28</v>
      </c>
      <c r="I7" s="423">
        <v>7589</v>
      </c>
      <c r="J7" s="361">
        <f t="shared" si="0"/>
        <v>31.359504132231404</v>
      </c>
      <c r="K7" s="30"/>
      <c r="L7" s="30"/>
    </row>
    <row r="8" spans="1:12" ht="19.5" customHeight="1">
      <c r="A8" s="667" t="s">
        <v>253</v>
      </c>
      <c r="B8" s="667"/>
      <c r="C8" s="411">
        <v>9576</v>
      </c>
      <c r="D8" s="316">
        <v>26.235616438356164</v>
      </c>
      <c r="E8" s="415">
        <v>12738</v>
      </c>
      <c r="F8" s="361">
        <f aca="true" t="shared" si="2" ref="F8:F30">E8/365</f>
        <v>34.8986301369863</v>
      </c>
      <c r="G8" s="419">
        <v>9886</v>
      </c>
      <c r="H8" s="316">
        <f t="shared" si="1"/>
        <v>40.68</v>
      </c>
      <c r="I8" s="423">
        <v>11491</v>
      </c>
      <c r="J8" s="361">
        <f t="shared" si="0"/>
        <v>47.48347107438016</v>
      </c>
      <c r="K8" s="30"/>
      <c r="L8" s="30"/>
    </row>
    <row r="9" spans="1:12" ht="19.5" customHeight="1">
      <c r="A9" s="667" t="s">
        <v>254</v>
      </c>
      <c r="B9" s="667"/>
      <c r="C9" s="411">
        <v>16515</v>
      </c>
      <c r="D9" s="316">
        <v>45.24657534246575</v>
      </c>
      <c r="E9" s="415">
        <v>16024</v>
      </c>
      <c r="F9" s="361">
        <f>E9/365</f>
        <v>43.9013698630137</v>
      </c>
      <c r="G9" s="419">
        <v>20183</v>
      </c>
      <c r="H9" s="316">
        <f t="shared" si="1"/>
        <v>83.06</v>
      </c>
      <c r="I9" s="423">
        <v>22419</v>
      </c>
      <c r="J9" s="361">
        <f t="shared" si="0"/>
        <v>92.64049586776859</v>
      </c>
      <c r="K9" s="30"/>
      <c r="L9" s="30"/>
    </row>
    <row r="10" spans="1:12" ht="19.5" customHeight="1">
      <c r="A10" s="667" t="s">
        <v>255</v>
      </c>
      <c r="B10" s="667"/>
      <c r="C10" s="411">
        <v>3911</v>
      </c>
      <c r="D10" s="316">
        <v>10.715068493150685</v>
      </c>
      <c r="E10" s="415">
        <v>3618</v>
      </c>
      <c r="F10" s="361">
        <f t="shared" si="2"/>
        <v>9.912328767123288</v>
      </c>
      <c r="G10" s="419">
        <v>17033</v>
      </c>
      <c r="H10" s="316">
        <f t="shared" si="1"/>
        <v>70.09</v>
      </c>
      <c r="I10" s="423">
        <v>17496</v>
      </c>
      <c r="J10" s="361">
        <f t="shared" si="0"/>
        <v>72.29752066115702</v>
      </c>
      <c r="K10" s="30"/>
      <c r="L10" s="30"/>
    </row>
    <row r="11" spans="1:12" ht="19.5" customHeight="1">
      <c r="A11" s="667" t="s">
        <v>256</v>
      </c>
      <c r="B11" s="667"/>
      <c r="C11" s="411">
        <v>8699</v>
      </c>
      <c r="D11" s="316">
        <v>23.832876712328765</v>
      </c>
      <c r="E11" s="415">
        <v>7049</v>
      </c>
      <c r="F11" s="361">
        <f t="shared" si="2"/>
        <v>19.312328767123287</v>
      </c>
      <c r="G11" s="419">
        <v>12965</v>
      </c>
      <c r="H11" s="316">
        <f t="shared" si="1"/>
        <v>53.35</v>
      </c>
      <c r="I11" s="423">
        <v>12489</v>
      </c>
      <c r="J11" s="361">
        <f t="shared" si="0"/>
        <v>51.607438016528924</v>
      </c>
      <c r="K11" s="30"/>
      <c r="L11" s="30"/>
    </row>
    <row r="12" spans="1:12" ht="19.5" customHeight="1">
      <c r="A12" s="674" t="s">
        <v>257</v>
      </c>
      <c r="B12" s="674"/>
      <c r="C12" s="411">
        <v>4707</v>
      </c>
      <c r="D12" s="316">
        <v>12.895890410958904</v>
      </c>
      <c r="E12" s="415">
        <v>3556</v>
      </c>
      <c r="F12" s="361">
        <f t="shared" si="2"/>
        <v>9.742465753424657</v>
      </c>
      <c r="G12" s="419">
        <v>6299</v>
      </c>
      <c r="H12" s="316">
        <f t="shared" si="1"/>
        <v>25.92</v>
      </c>
      <c r="I12" s="423">
        <v>6781</v>
      </c>
      <c r="J12" s="361">
        <f t="shared" si="0"/>
        <v>28.020661157024794</v>
      </c>
      <c r="K12" s="30"/>
      <c r="L12" s="30"/>
    </row>
    <row r="13" spans="1:12" ht="19.5" customHeight="1">
      <c r="A13" s="667" t="s">
        <v>258</v>
      </c>
      <c r="B13" s="667"/>
      <c r="C13" s="411">
        <v>2746</v>
      </c>
      <c r="D13" s="316">
        <v>7.523287671232877</v>
      </c>
      <c r="E13" s="415">
        <v>2330</v>
      </c>
      <c r="F13" s="361">
        <f t="shared" si="2"/>
        <v>6.383561643835616</v>
      </c>
      <c r="G13" s="419">
        <v>5590</v>
      </c>
      <c r="H13" s="316">
        <f t="shared" si="1"/>
        <v>23</v>
      </c>
      <c r="I13" s="423">
        <v>6695</v>
      </c>
      <c r="J13" s="361">
        <f t="shared" si="0"/>
        <v>27.665289256198346</v>
      </c>
      <c r="K13" s="30"/>
      <c r="L13" s="30"/>
    </row>
    <row r="14" spans="1:12" ht="19.5" customHeight="1">
      <c r="A14" s="667" t="s">
        <v>119</v>
      </c>
      <c r="B14" s="667"/>
      <c r="C14" s="411">
        <v>4879</v>
      </c>
      <c r="D14" s="316">
        <v>13.367123287671232</v>
      </c>
      <c r="E14" s="415">
        <v>5551</v>
      </c>
      <c r="F14" s="361">
        <f t="shared" si="2"/>
        <v>15.208219178082192</v>
      </c>
      <c r="G14" s="419">
        <v>11499</v>
      </c>
      <c r="H14" s="316">
        <f t="shared" si="1"/>
        <v>47.32</v>
      </c>
      <c r="I14" s="423">
        <v>14769</v>
      </c>
      <c r="J14" s="361">
        <f t="shared" si="0"/>
        <v>61.02892561983471</v>
      </c>
      <c r="K14" s="30"/>
      <c r="L14" s="30"/>
    </row>
    <row r="15" spans="1:12" ht="19.5" customHeight="1">
      <c r="A15" s="667" t="s">
        <v>120</v>
      </c>
      <c r="B15" s="667"/>
      <c r="C15" s="411">
        <v>7072</v>
      </c>
      <c r="D15" s="316">
        <v>19.375342465753423</v>
      </c>
      <c r="E15" s="415">
        <v>7591</v>
      </c>
      <c r="F15" s="361">
        <f t="shared" si="2"/>
        <v>20.797260273972604</v>
      </c>
      <c r="G15" s="419">
        <v>7014</v>
      </c>
      <c r="H15" s="316">
        <f t="shared" si="1"/>
        <v>28.86</v>
      </c>
      <c r="I15" s="423">
        <v>7134</v>
      </c>
      <c r="J15" s="361">
        <f t="shared" si="0"/>
        <v>29.479338842975206</v>
      </c>
      <c r="K15" s="30"/>
      <c r="L15" s="30"/>
    </row>
    <row r="16" spans="1:12" ht="19.5" customHeight="1">
      <c r="A16" s="667" t="s">
        <v>259</v>
      </c>
      <c r="B16" s="667"/>
      <c r="C16" s="411">
        <v>1005</v>
      </c>
      <c r="D16" s="316">
        <v>2.7534246575342465</v>
      </c>
      <c r="E16" s="415">
        <v>1394</v>
      </c>
      <c r="F16" s="361">
        <f t="shared" si="2"/>
        <v>3.819178082191781</v>
      </c>
      <c r="G16" s="419">
        <v>1368</v>
      </c>
      <c r="H16" s="316">
        <f t="shared" si="1"/>
        <v>5.63</v>
      </c>
      <c r="I16" s="423">
        <v>2049</v>
      </c>
      <c r="J16" s="361">
        <f t="shared" si="0"/>
        <v>8.46694214876033</v>
      </c>
      <c r="K16" s="30"/>
      <c r="L16" s="30"/>
    </row>
    <row r="17" spans="1:12" ht="19.5" customHeight="1">
      <c r="A17" s="667" t="s">
        <v>121</v>
      </c>
      <c r="B17" s="667"/>
      <c r="C17" s="411">
        <v>12583</v>
      </c>
      <c r="D17" s="316">
        <v>34.47397260273973</v>
      </c>
      <c r="E17" s="415">
        <v>14859</v>
      </c>
      <c r="F17" s="361">
        <f t="shared" si="2"/>
        <v>40.70958904109589</v>
      </c>
      <c r="G17" s="419">
        <v>14092</v>
      </c>
      <c r="H17" s="316">
        <f t="shared" si="1"/>
        <v>57.99</v>
      </c>
      <c r="I17" s="423">
        <v>15968</v>
      </c>
      <c r="J17" s="361">
        <f t="shared" si="0"/>
        <v>65.98347107438016</v>
      </c>
      <c r="K17" s="30"/>
      <c r="L17" s="30"/>
    </row>
    <row r="18" spans="1:12" ht="19.5" customHeight="1">
      <c r="A18" s="667" t="s">
        <v>122</v>
      </c>
      <c r="B18" s="667"/>
      <c r="C18" s="411">
        <v>2204</v>
      </c>
      <c r="D18" s="316">
        <v>6.038356164383561</v>
      </c>
      <c r="E18" s="415">
        <v>1661</v>
      </c>
      <c r="F18" s="361">
        <f t="shared" si="2"/>
        <v>4.550684931506849</v>
      </c>
      <c r="G18" s="419">
        <v>2074</v>
      </c>
      <c r="H18" s="316">
        <f t="shared" si="1"/>
        <v>8.53</v>
      </c>
      <c r="I18" s="423">
        <v>1698</v>
      </c>
      <c r="J18" s="361">
        <f t="shared" si="0"/>
        <v>7.016528925619835</v>
      </c>
      <c r="K18" s="30"/>
      <c r="L18" s="30"/>
    </row>
    <row r="19" spans="1:12" ht="19.5" customHeight="1">
      <c r="A19" s="667" t="s">
        <v>288</v>
      </c>
      <c r="B19" s="667"/>
      <c r="C19" s="411">
        <v>1079</v>
      </c>
      <c r="D19" s="316">
        <v>3</v>
      </c>
      <c r="E19" s="415">
        <v>853</v>
      </c>
      <c r="F19" s="361">
        <f t="shared" si="2"/>
        <v>2.336986301369863</v>
      </c>
      <c r="G19" s="419">
        <v>5370</v>
      </c>
      <c r="H19" s="316">
        <f t="shared" si="1"/>
        <v>22.1</v>
      </c>
      <c r="I19" s="423">
        <v>5855</v>
      </c>
      <c r="J19" s="361">
        <f t="shared" si="0"/>
        <v>24.194214876033058</v>
      </c>
      <c r="K19" s="30"/>
      <c r="L19" s="30"/>
    </row>
    <row r="20" spans="1:11" ht="18" customHeight="1">
      <c r="A20" s="667" t="s">
        <v>366</v>
      </c>
      <c r="B20" s="667"/>
      <c r="C20" s="411">
        <v>263</v>
      </c>
      <c r="D20" s="316">
        <v>0.7</v>
      </c>
      <c r="E20" s="415">
        <v>303</v>
      </c>
      <c r="F20" s="361">
        <f t="shared" si="2"/>
        <v>0.8301369863013699</v>
      </c>
      <c r="G20" s="419">
        <v>2147</v>
      </c>
      <c r="H20" s="316">
        <f t="shared" si="1"/>
        <v>8.84</v>
      </c>
      <c r="I20" s="423">
        <v>2334</v>
      </c>
      <c r="J20" s="361">
        <f t="shared" si="0"/>
        <v>9.644628099173554</v>
      </c>
      <c r="K20" s="30"/>
    </row>
    <row r="21" spans="1:11" ht="18" customHeight="1">
      <c r="A21" s="667" t="s">
        <v>123</v>
      </c>
      <c r="B21" s="667"/>
      <c r="C21" s="411">
        <v>1224</v>
      </c>
      <c r="D21" s="316">
        <v>3.3534246575342466</v>
      </c>
      <c r="E21" s="415">
        <v>853</v>
      </c>
      <c r="F21" s="361">
        <f t="shared" si="2"/>
        <v>2.336986301369863</v>
      </c>
      <c r="G21" s="419">
        <v>8544</v>
      </c>
      <c r="H21" s="316">
        <f t="shared" si="1"/>
        <v>35.16</v>
      </c>
      <c r="I21" s="423">
        <v>9049</v>
      </c>
      <c r="J21" s="361">
        <f t="shared" si="0"/>
        <v>37.392561983471076</v>
      </c>
      <c r="K21" s="30"/>
    </row>
    <row r="22" spans="1:11" ht="18" customHeight="1">
      <c r="A22" s="667" t="s">
        <v>124</v>
      </c>
      <c r="B22" s="667"/>
      <c r="C22" s="411">
        <v>4757</v>
      </c>
      <c r="D22" s="316">
        <v>13.032876712328767</v>
      </c>
      <c r="E22" s="415">
        <v>4038</v>
      </c>
      <c r="F22" s="361">
        <f t="shared" si="2"/>
        <v>11.063013698630137</v>
      </c>
      <c r="G22" s="419">
        <v>13225</v>
      </c>
      <c r="H22" s="316">
        <f t="shared" si="1"/>
        <v>54.42</v>
      </c>
      <c r="I22" s="423">
        <v>13936</v>
      </c>
      <c r="J22" s="361">
        <f t="shared" si="0"/>
        <v>57.586776859504134</v>
      </c>
      <c r="K22" s="30"/>
    </row>
    <row r="23" spans="1:11" ht="18" customHeight="1">
      <c r="A23" s="667" t="s">
        <v>125</v>
      </c>
      <c r="B23" s="667"/>
      <c r="C23" s="411">
        <v>5733</v>
      </c>
      <c r="D23" s="316">
        <v>15.706849315068494</v>
      </c>
      <c r="E23" s="415">
        <v>6152</v>
      </c>
      <c r="F23" s="361">
        <f t="shared" si="2"/>
        <v>16.854794520547944</v>
      </c>
      <c r="G23" s="419">
        <v>9936</v>
      </c>
      <c r="H23" s="316">
        <f t="shared" si="1"/>
        <v>40.89</v>
      </c>
      <c r="I23" s="423">
        <v>11523</v>
      </c>
      <c r="J23" s="361">
        <f t="shared" si="0"/>
        <v>47.61570247933884</v>
      </c>
      <c r="K23" s="30"/>
    </row>
    <row r="24" spans="1:11" ht="18" customHeight="1">
      <c r="A24" s="667" t="s">
        <v>126</v>
      </c>
      <c r="B24" s="667"/>
      <c r="C24" s="411">
        <v>1975</v>
      </c>
      <c r="D24" s="316">
        <v>5.410958904109589</v>
      </c>
      <c r="E24" s="415">
        <v>1448</v>
      </c>
      <c r="F24" s="361">
        <f t="shared" si="2"/>
        <v>3.967123287671233</v>
      </c>
      <c r="G24" s="419">
        <v>10378</v>
      </c>
      <c r="H24" s="316">
        <f t="shared" si="1"/>
        <v>42.71</v>
      </c>
      <c r="I24" s="423">
        <v>11465</v>
      </c>
      <c r="J24" s="361">
        <f t="shared" si="0"/>
        <v>47.37603305785124</v>
      </c>
      <c r="K24" s="30"/>
    </row>
    <row r="25" spans="1:11" ht="18" customHeight="1">
      <c r="A25" s="667" t="s">
        <v>127</v>
      </c>
      <c r="B25" s="667"/>
      <c r="C25" s="411">
        <v>1502</v>
      </c>
      <c r="D25" s="316">
        <v>4.115068493150685</v>
      </c>
      <c r="E25" s="415">
        <v>1985</v>
      </c>
      <c r="F25" s="361">
        <f t="shared" si="2"/>
        <v>5.438356164383562</v>
      </c>
      <c r="G25" s="419">
        <v>6247</v>
      </c>
      <c r="H25" s="316">
        <f t="shared" si="1"/>
        <v>25.71</v>
      </c>
      <c r="I25" s="423">
        <v>7614</v>
      </c>
      <c r="J25" s="361">
        <f t="shared" si="0"/>
        <v>31.462809917355372</v>
      </c>
      <c r="K25" s="30"/>
    </row>
    <row r="26" spans="1:11" ht="18" customHeight="1">
      <c r="A26" s="667" t="s">
        <v>425</v>
      </c>
      <c r="B26" s="667"/>
      <c r="C26" s="411">
        <v>241</v>
      </c>
      <c r="D26" s="316">
        <v>0.6602739726027397</v>
      </c>
      <c r="E26" s="415">
        <v>430</v>
      </c>
      <c r="F26" s="361">
        <f t="shared" si="2"/>
        <v>1.178082191780822</v>
      </c>
      <c r="G26" s="419">
        <v>6288</v>
      </c>
      <c r="H26" s="316">
        <f t="shared" si="1"/>
        <v>25.88</v>
      </c>
      <c r="I26" s="423">
        <v>8761</v>
      </c>
      <c r="J26" s="361">
        <f t="shared" si="0"/>
        <v>36.20247933884298</v>
      </c>
      <c r="K26" s="30"/>
    </row>
    <row r="27" spans="1:11" ht="18" customHeight="1">
      <c r="A27" s="667" t="s">
        <v>260</v>
      </c>
      <c r="B27" s="667"/>
      <c r="C27" s="412" t="s">
        <v>181</v>
      </c>
      <c r="D27" s="316" t="s">
        <v>181</v>
      </c>
      <c r="E27" s="416">
        <v>0</v>
      </c>
      <c r="F27" s="361">
        <f t="shared" si="2"/>
        <v>0</v>
      </c>
      <c r="G27" s="419">
        <v>2981</v>
      </c>
      <c r="H27" s="316">
        <f t="shared" si="1"/>
        <v>12.27</v>
      </c>
      <c r="I27" s="423">
        <v>3065</v>
      </c>
      <c r="J27" s="361">
        <f t="shared" si="0"/>
        <v>12.665289256198347</v>
      </c>
      <c r="K27" s="30"/>
    </row>
    <row r="28" spans="1:11" ht="18" customHeight="1">
      <c r="A28" s="667" t="s">
        <v>299</v>
      </c>
      <c r="B28" s="667"/>
      <c r="C28" s="412" t="s">
        <v>181</v>
      </c>
      <c r="D28" s="316" t="s">
        <v>181</v>
      </c>
      <c r="E28" s="416">
        <v>0</v>
      </c>
      <c r="F28" s="361">
        <f t="shared" si="2"/>
        <v>0</v>
      </c>
      <c r="G28" s="419">
        <v>1593</v>
      </c>
      <c r="H28" s="316">
        <f t="shared" si="1"/>
        <v>6.56</v>
      </c>
      <c r="I28" s="423">
        <v>1781</v>
      </c>
      <c r="J28" s="361">
        <f t="shared" si="0"/>
        <v>7.359504132231405</v>
      </c>
      <c r="K28" s="30"/>
    </row>
    <row r="29" spans="1:11" ht="18" customHeight="1">
      <c r="A29" s="667" t="s">
        <v>300</v>
      </c>
      <c r="B29" s="667"/>
      <c r="C29" s="412" t="s">
        <v>181</v>
      </c>
      <c r="D29" s="316" t="s">
        <v>181</v>
      </c>
      <c r="E29" s="416">
        <v>0</v>
      </c>
      <c r="F29" s="361">
        <f t="shared" si="2"/>
        <v>0</v>
      </c>
      <c r="G29" s="419">
        <v>1799</v>
      </c>
      <c r="H29" s="316">
        <f t="shared" si="1"/>
        <v>7.4</v>
      </c>
      <c r="I29" s="423">
        <v>1550</v>
      </c>
      <c r="J29" s="361">
        <f t="shared" si="0"/>
        <v>6.404958677685951</v>
      </c>
      <c r="K29" s="30"/>
    </row>
    <row r="30" spans="1:11" ht="18" customHeight="1">
      <c r="A30" s="667" t="s">
        <v>261</v>
      </c>
      <c r="B30" s="667"/>
      <c r="C30" s="412" t="s">
        <v>181</v>
      </c>
      <c r="D30" s="316" t="s">
        <v>181</v>
      </c>
      <c r="E30" s="416">
        <v>0</v>
      </c>
      <c r="F30" s="361">
        <f t="shared" si="2"/>
        <v>0</v>
      </c>
      <c r="G30" s="420" t="s">
        <v>181</v>
      </c>
      <c r="H30" s="317" t="s">
        <v>181</v>
      </c>
      <c r="I30" s="416">
        <v>0</v>
      </c>
      <c r="J30" s="361">
        <f t="shared" si="0"/>
        <v>0</v>
      </c>
      <c r="K30" s="30"/>
    </row>
    <row r="31" spans="1:11" ht="16.5" customHeight="1" thickBot="1">
      <c r="A31" s="668" t="s">
        <v>262</v>
      </c>
      <c r="B31" s="668"/>
      <c r="C31" s="413" t="s">
        <v>181</v>
      </c>
      <c r="D31" s="318" t="s">
        <v>181</v>
      </c>
      <c r="E31" s="417">
        <v>0</v>
      </c>
      <c r="F31" s="362">
        <f>E31/365</f>
        <v>0</v>
      </c>
      <c r="G31" s="421">
        <v>58</v>
      </c>
      <c r="H31" s="318">
        <f>ROUND(G31/243,2)</f>
        <v>0.24</v>
      </c>
      <c r="I31" s="424">
        <v>100</v>
      </c>
      <c r="J31" s="362">
        <f>I31/242</f>
        <v>0.4132231404958678</v>
      </c>
      <c r="K31" s="30"/>
    </row>
    <row r="32" spans="1:13" s="15" customFormat="1" ht="18" customHeight="1" thickTop="1">
      <c r="A32" s="669" t="s">
        <v>367</v>
      </c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81"/>
      <c r="M32" s="81"/>
    </row>
    <row r="33" spans="1:13" s="15" customFormat="1" ht="9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81"/>
      <c r="M33" s="81"/>
    </row>
    <row r="34" spans="1:11" s="72" customFormat="1" ht="24.75" customHeight="1" thickBot="1">
      <c r="A34" s="24" t="s">
        <v>404</v>
      </c>
      <c r="B34" s="24"/>
      <c r="C34" s="24"/>
      <c r="D34" s="24"/>
      <c r="E34" s="24"/>
      <c r="F34" s="24"/>
      <c r="G34" s="24"/>
      <c r="H34" s="24"/>
      <c r="I34" s="24"/>
      <c r="J34" s="247"/>
      <c r="K34" s="73"/>
    </row>
    <row r="35" spans="1:11" s="75" customFormat="1" ht="21.75" customHeight="1" thickTop="1">
      <c r="A35" s="459" t="s">
        <v>23</v>
      </c>
      <c r="B35" s="670"/>
      <c r="C35" s="459" t="s">
        <v>17</v>
      </c>
      <c r="D35" s="670"/>
      <c r="E35" s="673" t="s">
        <v>18</v>
      </c>
      <c r="F35" s="670"/>
      <c r="G35" s="673" t="s">
        <v>19</v>
      </c>
      <c r="H35" s="670"/>
      <c r="I35" s="673" t="s">
        <v>20</v>
      </c>
      <c r="J35" s="457"/>
      <c r="K35" s="30"/>
    </row>
    <row r="36" spans="1:11" s="75" customFormat="1" ht="21.75" customHeight="1">
      <c r="A36" s="671"/>
      <c r="B36" s="672"/>
      <c r="C36" s="178" t="s">
        <v>21</v>
      </c>
      <c r="D36" s="148" t="s">
        <v>22</v>
      </c>
      <c r="E36" s="148" t="s">
        <v>21</v>
      </c>
      <c r="F36" s="148" t="s">
        <v>22</v>
      </c>
      <c r="G36" s="148" t="s">
        <v>21</v>
      </c>
      <c r="H36" s="148" t="s">
        <v>22</v>
      </c>
      <c r="I36" s="148" t="s">
        <v>21</v>
      </c>
      <c r="J36" s="179" t="s">
        <v>22</v>
      </c>
      <c r="K36" s="30"/>
    </row>
    <row r="37" spans="1:10" s="78" customFormat="1" ht="21.75" customHeight="1">
      <c r="A37" s="663" t="s">
        <v>475</v>
      </c>
      <c r="B37" s="664"/>
      <c r="C37" s="350">
        <v>301</v>
      </c>
      <c r="D37" s="350">
        <v>1648</v>
      </c>
      <c r="E37" s="350">
        <v>7</v>
      </c>
      <c r="F37" s="350">
        <v>1614</v>
      </c>
      <c r="G37" s="350">
        <v>162</v>
      </c>
      <c r="H37" s="350">
        <v>34</v>
      </c>
      <c r="I37" s="350">
        <v>132</v>
      </c>
      <c r="J37" s="409" t="s">
        <v>427</v>
      </c>
    </row>
    <row r="38" spans="1:10" s="75" customFormat="1" ht="21.75" customHeight="1">
      <c r="A38" s="663" t="s">
        <v>391</v>
      </c>
      <c r="B38" s="664"/>
      <c r="C38" s="332">
        <v>300</v>
      </c>
      <c r="D38" s="350">
        <v>1648</v>
      </c>
      <c r="E38" s="350">
        <v>7</v>
      </c>
      <c r="F38" s="350">
        <v>1614</v>
      </c>
      <c r="G38" s="350">
        <v>162</v>
      </c>
      <c r="H38" s="350">
        <v>34</v>
      </c>
      <c r="I38" s="350">
        <v>131</v>
      </c>
      <c r="J38" s="347" t="s">
        <v>427</v>
      </c>
    </row>
    <row r="39" spans="1:10" s="78" customFormat="1" ht="21.75" customHeight="1" thickBot="1">
      <c r="A39" s="665" t="s">
        <v>467</v>
      </c>
      <c r="B39" s="666"/>
      <c r="C39" s="363">
        <v>302</v>
      </c>
      <c r="D39" s="364">
        <v>1648</v>
      </c>
      <c r="E39" s="364">
        <v>7</v>
      </c>
      <c r="F39" s="364">
        <v>1614</v>
      </c>
      <c r="G39" s="364">
        <v>165</v>
      </c>
      <c r="H39" s="364">
        <v>34</v>
      </c>
      <c r="I39" s="364">
        <v>130</v>
      </c>
      <c r="J39" s="365" t="s">
        <v>346</v>
      </c>
    </row>
    <row r="40" spans="1:11" ht="18" customHeight="1" thickTop="1">
      <c r="A40" s="33" t="s">
        <v>348</v>
      </c>
      <c r="B40" s="20"/>
      <c r="C40" s="20"/>
      <c r="D40" s="20"/>
      <c r="E40" s="20"/>
      <c r="F40" s="20"/>
      <c r="G40" s="20"/>
      <c r="H40" s="20"/>
      <c r="I40" s="20"/>
      <c r="J40" s="32"/>
      <c r="K40" s="75"/>
    </row>
    <row r="41" ht="13.5">
      <c r="A41" s="304" t="s">
        <v>371</v>
      </c>
    </row>
  </sheetData>
  <sheetProtection/>
  <mergeCells count="43">
    <mergeCell ref="A2:B4"/>
    <mergeCell ref="C2:F2"/>
    <mergeCell ref="G2:J2"/>
    <mergeCell ref="C3:D3"/>
    <mergeCell ref="E3:F3"/>
    <mergeCell ref="G3:H3"/>
    <mergeCell ref="I3:J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5:H35"/>
    <mergeCell ref="I35:J35"/>
    <mergeCell ref="A23:B23"/>
    <mergeCell ref="A24:B24"/>
    <mergeCell ref="A25:B25"/>
    <mergeCell ref="A26:B26"/>
    <mergeCell ref="A27:B27"/>
    <mergeCell ref="A28:B28"/>
    <mergeCell ref="A37:B37"/>
    <mergeCell ref="A38:B38"/>
    <mergeCell ref="A39:B39"/>
    <mergeCell ref="A29:B29"/>
    <mergeCell ref="A30:B30"/>
    <mergeCell ref="A31:B31"/>
    <mergeCell ref="A32:K32"/>
    <mergeCell ref="A35:B36"/>
    <mergeCell ref="C35:D35"/>
    <mergeCell ref="E35:F35"/>
  </mergeCells>
  <printOptions horizontalCentered="1"/>
  <pageMargins left="0.5511811023622047" right="0.5511811023622047" top="0.8661417322834646" bottom="0.5118110236220472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zoomScaleSheetLayoutView="100" workbookViewId="0" topLeftCell="A1">
      <selection activeCell="B21" sqref="B21:D21"/>
    </sheetView>
  </sheetViews>
  <sheetFormatPr defaultColWidth="9.00390625" defaultRowHeight="13.5"/>
  <cols>
    <col min="1" max="1" width="4.625" style="15" customWidth="1"/>
    <col min="2" max="2" width="7.625" style="15" customWidth="1"/>
    <col min="3" max="4" width="6.50390625" style="15" customWidth="1"/>
    <col min="5" max="10" width="7.25390625" style="15" customWidth="1"/>
    <col min="11" max="11" width="7.875" style="15" customWidth="1"/>
    <col min="12" max="12" width="8.00390625" style="15" customWidth="1"/>
    <col min="13" max="13" width="7.375" style="15" customWidth="1"/>
    <col min="14" max="19" width="3.50390625" style="15" customWidth="1"/>
    <col min="20" max="23" width="7.00390625" style="15" customWidth="1"/>
    <col min="24" max="24" width="3.50390625" style="15" customWidth="1"/>
    <col min="25" max="28" width="7.00390625" style="15" customWidth="1"/>
    <col min="29" max="16384" width="9.00390625" style="15" customWidth="1"/>
  </cols>
  <sheetData>
    <row r="1" spans="1:28" s="85" customFormat="1" ht="27" customHeight="1" thickBot="1">
      <c r="A1" s="289" t="s">
        <v>405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  <c r="U1" s="84"/>
      <c r="V1" s="84"/>
      <c r="W1" s="84"/>
      <c r="X1" s="84"/>
      <c r="Y1" s="84"/>
      <c r="Z1" s="84"/>
      <c r="AA1" s="84"/>
      <c r="AB1" s="84"/>
    </row>
    <row r="2" spans="1:23" s="85" customFormat="1" ht="35.25" customHeight="1" thickTop="1">
      <c r="A2" s="700" t="s">
        <v>23</v>
      </c>
      <c r="B2" s="701"/>
      <c r="C2" s="696" t="s">
        <v>16</v>
      </c>
      <c r="D2" s="697"/>
      <c r="E2" s="290" t="s">
        <v>169</v>
      </c>
      <c r="F2" s="290" t="s">
        <v>24</v>
      </c>
      <c r="G2" s="290" t="s">
        <v>25</v>
      </c>
      <c r="H2" s="290" t="s">
        <v>26</v>
      </c>
      <c r="I2" s="290" t="s">
        <v>27</v>
      </c>
      <c r="J2" s="290" t="s">
        <v>28</v>
      </c>
      <c r="K2" s="290" t="s">
        <v>264</v>
      </c>
      <c r="L2" s="290" t="s">
        <v>170</v>
      </c>
      <c r="M2" s="291" t="s">
        <v>29</v>
      </c>
      <c r="N2" s="84"/>
      <c r="O2" s="84"/>
      <c r="P2" s="84"/>
      <c r="Q2" s="84"/>
      <c r="R2" s="86"/>
      <c r="S2" s="84"/>
      <c r="T2" s="84"/>
      <c r="U2" s="84"/>
      <c r="V2" s="84"/>
      <c r="W2" s="84"/>
    </row>
    <row r="3" spans="1:22" s="85" customFormat="1" ht="26.25" customHeight="1">
      <c r="A3" s="467" t="s">
        <v>363</v>
      </c>
      <c r="B3" s="468"/>
      <c r="C3" s="704">
        <v>1781</v>
      </c>
      <c r="D3" s="705"/>
      <c r="E3" s="260">
        <v>11</v>
      </c>
      <c r="F3" s="5">
        <v>114</v>
      </c>
      <c r="G3" s="5">
        <v>390</v>
      </c>
      <c r="H3" s="5">
        <v>664</v>
      </c>
      <c r="I3" s="5">
        <v>480</v>
      </c>
      <c r="J3" s="5">
        <v>118</v>
      </c>
      <c r="K3" s="5">
        <v>4</v>
      </c>
      <c r="L3" s="260" t="s">
        <v>346</v>
      </c>
      <c r="M3" s="260" t="s">
        <v>346</v>
      </c>
      <c r="N3" s="84"/>
      <c r="O3" s="84"/>
      <c r="P3" s="84"/>
      <c r="Q3" s="84"/>
      <c r="R3" s="87"/>
      <c r="S3" s="84"/>
      <c r="T3" s="84"/>
      <c r="U3" s="84"/>
      <c r="V3" s="84"/>
    </row>
    <row r="4" spans="1:22" s="85" customFormat="1" ht="26.25" customHeight="1">
      <c r="A4" s="467" t="s">
        <v>455</v>
      </c>
      <c r="B4" s="468"/>
      <c r="C4" s="704">
        <v>1593</v>
      </c>
      <c r="D4" s="705"/>
      <c r="E4" s="260">
        <v>9</v>
      </c>
      <c r="F4" s="5">
        <v>93</v>
      </c>
      <c r="G4" s="5">
        <v>338</v>
      </c>
      <c r="H4" s="5">
        <v>560</v>
      </c>
      <c r="I4" s="5">
        <v>457</v>
      </c>
      <c r="J4" s="5">
        <v>133</v>
      </c>
      <c r="K4" s="5">
        <v>3</v>
      </c>
      <c r="L4" s="260" t="s">
        <v>346</v>
      </c>
      <c r="M4" s="260" t="s">
        <v>346</v>
      </c>
      <c r="N4" s="84"/>
      <c r="O4" s="84"/>
      <c r="P4" s="84"/>
      <c r="Q4" s="84"/>
      <c r="R4" s="87"/>
      <c r="S4" s="84"/>
      <c r="T4" s="84"/>
      <c r="U4" s="84"/>
      <c r="V4" s="84"/>
    </row>
    <row r="5" spans="1:22" s="90" customFormat="1" ht="26.25" customHeight="1" thickBot="1">
      <c r="A5" s="455" t="s">
        <v>389</v>
      </c>
      <c r="B5" s="456"/>
      <c r="C5" s="698">
        <f>SUM(E5:M5)</f>
        <v>1539</v>
      </c>
      <c r="D5" s="699"/>
      <c r="E5" s="366">
        <v>7</v>
      </c>
      <c r="F5" s="220">
        <v>105</v>
      </c>
      <c r="G5" s="220">
        <v>328</v>
      </c>
      <c r="H5" s="220">
        <v>543</v>
      </c>
      <c r="I5" s="220">
        <v>446</v>
      </c>
      <c r="J5" s="220">
        <v>104</v>
      </c>
      <c r="K5" s="220">
        <v>5</v>
      </c>
      <c r="L5" s="366">
        <v>1</v>
      </c>
      <c r="M5" s="366" t="s">
        <v>181</v>
      </c>
      <c r="N5" s="88"/>
      <c r="O5" s="88"/>
      <c r="P5" s="88"/>
      <c r="Q5" s="88"/>
      <c r="R5" s="89"/>
      <c r="S5" s="88"/>
      <c r="T5" s="88"/>
      <c r="U5" s="88"/>
      <c r="V5" s="88"/>
    </row>
    <row r="6" spans="1:22" s="69" customFormat="1" ht="18" customHeight="1" thickTop="1">
      <c r="A6" s="292" t="s">
        <v>468</v>
      </c>
      <c r="B6" s="91"/>
      <c r="C6" s="293"/>
      <c r="D6" s="293"/>
      <c r="E6" s="92"/>
      <c r="F6" s="68"/>
      <c r="G6" s="68"/>
      <c r="H6" s="68"/>
      <c r="I6" s="68"/>
      <c r="J6" s="68"/>
      <c r="K6" s="93"/>
      <c r="L6" s="94"/>
      <c r="M6" s="94"/>
      <c r="N6" s="95"/>
      <c r="O6" s="95"/>
      <c r="P6" s="95"/>
      <c r="Q6" s="95"/>
      <c r="R6" s="87"/>
      <c r="S6" s="95"/>
      <c r="T6" s="95"/>
      <c r="U6" s="95"/>
      <c r="V6" s="95"/>
    </row>
    <row r="7" spans="1:22" s="69" customFormat="1" ht="36" customHeight="1">
      <c r="A7" s="212"/>
      <c r="B7" s="91"/>
      <c r="C7" s="92"/>
      <c r="D7" s="92"/>
      <c r="E7" s="92"/>
      <c r="F7" s="68"/>
      <c r="G7" s="68"/>
      <c r="H7" s="68"/>
      <c r="I7" s="68"/>
      <c r="J7" s="68"/>
      <c r="K7" s="93"/>
      <c r="L7" s="94"/>
      <c r="M7" s="94"/>
      <c r="N7" s="95"/>
      <c r="O7" s="95"/>
      <c r="P7" s="95"/>
      <c r="Q7" s="95"/>
      <c r="R7" s="87"/>
      <c r="S7" s="95"/>
      <c r="T7" s="95"/>
      <c r="U7" s="95"/>
      <c r="V7" s="95"/>
    </row>
    <row r="8" spans="2:27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34"/>
      <c r="U8" s="35"/>
      <c r="V8" s="35"/>
      <c r="W8" s="35"/>
      <c r="X8" s="35"/>
      <c r="Y8" s="35"/>
      <c r="Z8" s="35"/>
      <c r="AA8" s="35"/>
    </row>
    <row r="9" spans="1:19" s="19" customFormat="1" ht="27" customHeight="1" thickBot="1">
      <c r="A9" s="24" t="s">
        <v>406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7"/>
    </row>
    <row r="10" spans="1:21" s="19" customFormat="1" ht="27" customHeight="1" thickTop="1">
      <c r="A10" s="459" t="s">
        <v>23</v>
      </c>
      <c r="B10" s="673"/>
      <c r="C10" s="673"/>
      <c r="D10" s="690"/>
      <c r="E10" s="702" t="s">
        <v>363</v>
      </c>
      <c r="F10" s="703"/>
      <c r="G10" s="706"/>
      <c r="H10" s="702" t="s">
        <v>364</v>
      </c>
      <c r="I10" s="703"/>
      <c r="J10" s="703"/>
      <c r="K10" s="702" t="s">
        <v>389</v>
      </c>
      <c r="L10" s="703"/>
      <c r="M10" s="703"/>
      <c r="N10" s="98"/>
      <c r="O10" s="98"/>
      <c r="P10" s="98"/>
      <c r="Q10" s="22"/>
      <c r="R10" s="98"/>
      <c r="S10" s="22"/>
      <c r="T10" s="22"/>
      <c r="U10" s="22"/>
    </row>
    <row r="11" spans="1:21" s="19" customFormat="1" ht="27" customHeight="1">
      <c r="A11" s="671"/>
      <c r="B11" s="691"/>
      <c r="C11" s="691"/>
      <c r="D11" s="692"/>
      <c r="E11" s="294" t="s">
        <v>16</v>
      </c>
      <c r="F11" s="295" t="s">
        <v>30</v>
      </c>
      <c r="G11" s="296" t="s">
        <v>31</v>
      </c>
      <c r="H11" s="294" t="s">
        <v>16</v>
      </c>
      <c r="I11" s="295" t="s">
        <v>30</v>
      </c>
      <c r="J11" s="296" t="s">
        <v>31</v>
      </c>
      <c r="K11" s="294" t="s">
        <v>16</v>
      </c>
      <c r="L11" s="295" t="s">
        <v>30</v>
      </c>
      <c r="M11" s="296" t="s">
        <v>31</v>
      </c>
      <c r="N11" s="22"/>
      <c r="O11" s="22"/>
      <c r="P11" s="99"/>
      <c r="Q11" s="22"/>
      <c r="R11" s="22"/>
      <c r="S11" s="22"/>
      <c r="T11" s="22"/>
      <c r="U11" s="22"/>
    </row>
    <row r="12" spans="1:21" s="19" customFormat="1" ht="24.75" customHeight="1">
      <c r="A12" s="297" t="s">
        <v>16</v>
      </c>
      <c r="B12" s="297"/>
      <c r="C12" s="297"/>
      <c r="D12" s="298"/>
      <c r="E12" s="344">
        <f>SUM(F12:G12)</f>
        <v>1781</v>
      </c>
      <c r="F12" s="5">
        <f>SUM(F13:F22)</f>
        <v>910</v>
      </c>
      <c r="G12" s="5">
        <f>SUM(G13:G22)</f>
        <v>871</v>
      </c>
      <c r="H12" s="344">
        <f>SUM(I12:J12)</f>
        <v>1593</v>
      </c>
      <c r="I12" s="5">
        <v>854</v>
      </c>
      <c r="J12" s="5">
        <v>739</v>
      </c>
      <c r="K12" s="351">
        <f>SUM(L12:M12)</f>
        <v>1539</v>
      </c>
      <c r="L12" s="193">
        <f>SUM(L13:L22)</f>
        <v>777</v>
      </c>
      <c r="M12" s="193">
        <f>SUM(M13:M22)</f>
        <v>762</v>
      </c>
      <c r="N12" s="22"/>
      <c r="O12" s="22"/>
      <c r="P12" s="100"/>
      <c r="Q12" s="22"/>
      <c r="R12" s="22"/>
      <c r="S12" s="22"/>
      <c r="T12" s="22"/>
      <c r="U12" s="22"/>
    </row>
    <row r="13" spans="1:21" s="19" customFormat="1" ht="24.75" customHeight="1">
      <c r="A13" s="76"/>
      <c r="B13" s="299" t="s">
        <v>213</v>
      </c>
      <c r="C13" s="299"/>
      <c r="D13" s="300"/>
      <c r="E13" s="345" t="s">
        <v>346</v>
      </c>
      <c r="F13" s="260" t="s">
        <v>346</v>
      </c>
      <c r="G13" s="260" t="s">
        <v>346</v>
      </c>
      <c r="H13" s="345" t="s">
        <v>346</v>
      </c>
      <c r="I13" s="260" t="s">
        <v>346</v>
      </c>
      <c r="J13" s="260" t="s">
        <v>346</v>
      </c>
      <c r="K13" s="367" t="s">
        <v>181</v>
      </c>
      <c r="L13" s="261" t="s">
        <v>181</v>
      </c>
      <c r="M13" s="261" t="s">
        <v>181</v>
      </c>
      <c r="N13" s="22"/>
      <c r="O13" s="22"/>
      <c r="P13" s="100"/>
      <c r="Q13" s="22"/>
      <c r="R13" s="22"/>
      <c r="S13" s="22"/>
      <c r="T13" s="22"/>
      <c r="U13" s="22"/>
    </row>
    <row r="14" spans="1:21" s="19" customFormat="1" ht="24.75" customHeight="1">
      <c r="A14" s="76"/>
      <c r="B14" s="693" t="s">
        <v>234</v>
      </c>
      <c r="C14" s="694"/>
      <c r="D14" s="695"/>
      <c r="E14" s="344">
        <v>6</v>
      </c>
      <c r="F14" s="5">
        <v>3</v>
      </c>
      <c r="G14" s="5">
        <v>3</v>
      </c>
      <c r="H14" s="344">
        <v>2</v>
      </c>
      <c r="I14" s="5">
        <v>1</v>
      </c>
      <c r="J14" s="5">
        <v>1</v>
      </c>
      <c r="K14" s="351">
        <f>SUM(L14:M14)</f>
        <v>2</v>
      </c>
      <c r="L14" s="193">
        <v>2</v>
      </c>
      <c r="M14" s="193">
        <v>0</v>
      </c>
      <c r="N14" s="22"/>
      <c r="O14" s="22"/>
      <c r="P14" s="100"/>
      <c r="Q14" s="22"/>
      <c r="R14" s="22"/>
      <c r="S14" s="22"/>
      <c r="T14" s="22"/>
      <c r="U14" s="22"/>
    </row>
    <row r="15" spans="2:21" s="19" customFormat="1" ht="24.75" customHeight="1">
      <c r="B15" s="693" t="s">
        <v>211</v>
      </c>
      <c r="C15" s="694"/>
      <c r="D15" s="695"/>
      <c r="E15" s="344">
        <v>8</v>
      </c>
      <c r="F15" s="5">
        <v>5</v>
      </c>
      <c r="G15" s="5">
        <v>3</v>
      </c>
      <c r="H15" s="344">
        <v>6</v>
      </c>
      <c r="I15" s="5">
        <v>1</v>
      </c>
      <c r="J15" s="5">
        <v>5</v>
      </c>
      <c r="K15" s="351">
        <f aca="true" t="shared" si="0" ref="K15:K21">SUM(L15:M15)</f>
        <v>4</v>
      </c>
      <c r="L15" s="193">
        <v>2</v>
      </c>
      <c r="M15" s="193">
        <v>2</v>
      </c>
      <c r="N15" s="22"/>
      <c r="O15" s="22"/>
      <c r="P15" s="100"/>
      <c r="Q15" s="22"/>
      <c r="R15" s="22"/>
      <c r="S15" s="22"/>
      <c r="T15" s="22"/>
      <c r="U15" s="22"/>
    </row>
    <row r="16" spans="2:21" s="19" customFormat="1" ht="24.75" customHeight="1">
      <c r="B16" s="693" t="s">
        <v>32</v>
      </c>
      <c r="C16" s="694"/>
      <c r="D16" s="695"/>
      <c r="E16" s="344">
        <v>21</v>
      </c>
      <c r="F16" s="5">
        <v>11</v>
      </c>
      <c r="G16" s="5">
        <v>10</v>
      </c>
      <c r="H16" s="344">
        <v>17</v>
      </c>
      <c r="I16" s="5">
        <v>8</v>
      </c>
      <c r="J16" s="5">
        <v>9</v>
      </c>
      <c r="K16" s="351">
        <f t="shared" si="0"/>
        <v>12</v>
      </c>
      <c r="L16" s="193">
        <v>10</v>
      </c>
      <c r="M16" s="193">
        <v>2</v>
      </c>
      <c r="N16" s="22"/>
      <c r="O16" s="22"/>
      <c r="P16" s="100"/>
      <c r="Q16" s="22"/>
      <c r="R16" s="22"/>
      <c r="S16" s="22"/>
      <c r="T16" s="22"/>
      <c r="U16" s="22"/>
    </row>
    <row r="17" spans="2:21" s="19" customFormat="1" ht="24.75" customHeight="1">
      <c r="B17" s="693" t="s">
        <v>33</v>
      </c>
      <c r="C17" s="694"/>
      <c r="D17" s="695"/>
      <c r="E17" s="344">
        <v>120</v>
      </c>
      <c r="F17" s="5">
        <v>47</v>
      </c>
      <c r="G17" s="5">
        <v>73</v>
      </c>
      <c r="H17" s="344">
        <v>90</v>
      </c>
      <c r="I17" s="5">
        <v>37</v>
      </c>
      <c r="J17" s="5">
        <v>53</v>
      </c>
      <c r="K17" s="351">
        <f t="shared" si="0"/>
        <v>106</v>
      </c>
      <c r="L17" s="193">
        <v>43</v>
      </c>
      <c r="M17" s="193">
        <v>63</v>
      </c>
      <c r="N17" s="22"/>
      <c r="O17" s="22"/>
      <c r="P17" s="100"/>
      <c r="Q17" s="22"/>
      <c r="R17" s="22"/>
      <c r="S17" s="22"/>
      <c r="T17" s="22"/>
      <c r="U17" s="22"/>
    </row>
    <row r="18" spans="2:21" s="19" customFormat="1" ht="24.75" customHeight="1">
      <c r="B18" s="693" t="s">
        <v>34</v>
      </c>
      <c r="C18" s="694"/>
      <c r="D18" s="695"/>
      <c r="E18" s="344">
        <v>695</v>
      </c>
      <c r="F18" s="5">
        <v>311</v>
      </c>
      <c r="G18" s="5">
        <v>384</v>
      </c>
      <c r="H18" s="344">
        <v>622</v>
      </c>
      <c r="I18" s="5">
        <v>301</v>
      </c>
      <c r="J18" s="5">
        <v>321</v>
      </c>
      <c r="K18" s="351">
        <f t="shared" si="0"/>
        <v>606</v>
      </c>
      <c r="L18" s="193">
        <v>255</v>
      </c>
      <c r="M18" s="193">
        <v>351</v>
      </c>
      <c r="N18" s="22"/>
      <c r="O18" s="22"/>
      <c r="P18" s="100"/>
      <c r="Q18" s="22"/>
      <c r="R18" s="22"/>
      <c r="S18" s="22"/>
      <c r="T18" s="22"/>
      <c r="U18" s="22"/>
    </row>
    <row r="19" spans="2:21" s="19" customFormat="1" ht="24.75" customHeight="1">
      <c r="B19" s="693" t="s">
        <v>35</v>
      </c>
      <c r="C19" s="694"/>
      <c r="D19" s="695"/>
      <c r="E19" s="344">
        <v>753</v>
      </c>
      <c r="F19" s="5">
        <v>424</v>
      </c>
      <c r="G19" s="5">
        <v>329</v>
      </c>
      <c r="H19" s="344">
        <v>681</v>
      </c>
      <c r="I19" s="5">
        <v>394</v>
      </c>
      <c r="J19" s="5">
        <v>287</v>
      </c>
      <c r="K19" s="351">
        <f t="shared" si="0"/>
        <v>650</v>
      </c>
      <c r="L19" s="193">
        <v>369</v>
      </c>
      <c r="M19" s="193">
        <v>281</v>
      </c>
      <c r="N19" s="22"/>
      <c r="O19" s="22"/>
      <c r="P19" s="100"/>
      <c r="Q19" s="22"/>
      <c r="R19" s="22"/>
      <c r="S19" s="22"/>
      <c r="T19" s="22"/>
      <c r="U19" s="22"/>
    </row>
    <row r="20" spans="2:21" s="19" customFormat="1" ht="24.75" customHeight="1">
      <c r="B20" s="693" t="s">
        <v>36</v>
      </c>
      <c r="C20" s="694"/>
      <c r="D20" s="695"/>
      <c r="E20" s="344">
        <v>171</v>
      </c>
      <c r="F20" s="5">
        <v>104</v>
      </c>
      <c r="G20" s="5">
        <v>67</v>
      </c>
      <c r="H20" s="344">
        <v>165</v>
      </c>
      <c r="I20" s="5">
        <v>105</v>
      </c>
      <c r="J20" s="5">
        <v>60</v>
      </c>
      <c r="K20" s="351">
        <f t="shared" si="0"/>
        <v>145</v>
      </c>
      <c r="L20" s="193">
        <v>87</v>
      </c>
      <c r="M20" s="193">
        <v>58</v>
      </c>
      <c r="N20" s="22"/>
      <c r="O20" s="22"/>
      <c r="P20" s="100"/>
      <c r="Q20" s="22"/>
      <c r="R20" s="22"/>
      <c r="S20" s="22"/>
      <c r="T20" s="22"/>
      <c r="U20" s="22"/>
    </row>
    <row r="21" spans="2:21" s="19" customFormat="1" ht="24.75" customHeight="1">
      <c r="B21" s="693" t="s">
        <v>235</v>
      </c>
      <c r="C21" s="694"/>
      <c r="D21" s="695"/>
      <c r="E21" s="344">
        <v>7</v>
      </c>
      <c r="F21" s="5">
        <v>5</v>
      </c>
      <c r="G21" s="5">
        <v>2</v>
      </c>
      <c r="H21" s="344">
        <v>10</v>
      </c>
      <c r="I21" s="5">
        <v>7</v>
      </c>
      <c r="J21" s="5">
        <v>3</v>
      </c>
      <c r="K21" s="351">
        <f t="shared" si="0"/>
        <v>14</v>
      </c>
      <c r="L21" s="193">
        <v>9</v>
      </c>
      <c r="M21" s="193">
        <v>5</v>
      </c>
      <c r="N21" s="22"/>
      <c r="O21" s="22"/>
      <c r="P21" s="100"/>
      <c r="Q21" s="22"/>
      <c r="R21" s="22"/>
      <c r="S21" s="22"/>
      <c r="T21" s="22"/>
      <c r="U21" s="22"/>
    </row>
    <row r="22" spans="1:21" s="19" customFormat="1" ht="24.75" customHeight="1" thickBot="1">
      <c r="A22" s="688" t="s">
        <v>29</v>
      </c>
      <c r="B22" s="688"/>
      <c r="C22" s="688"/>
      <c r="D22" s="689"/>
      <c r="E22" s="346" t="s">
        <v>346</v>
      </c>
      <c r="F22" s="263" t="s">
        <v>346</v>
      </c>
      <c r="G22" s="263" t="s">
        <v>346</v>
      </c>
      <c r="H22" s="346" t="s">
        <v>346</v>
      </c>
      <c r="I22" s="263" t="s">
        <v>346</v>
      </c>
      <c r="J22" s="263" t="s">
        <v>346</v>
      </c>
      <c r="K22" s="368" t="s">
        <v>181</v>
      </c>
      <c r="L22" s="366" t="s">
        <v>181</v>
      </c>
      <c r="M22" s="366" t="s">
        <v>181</v>
      </c>
      <c r="N22" s="22"/>
      <c r="O22" s="22"/>
      <c r="P22" s="14"/>
      <c r="Q22" s="22"/>
      <c r="R22" s="22"/>
      <c r="S22" s="22"/>
      <c r="T22" s="22"/>
      <c r="U22" s="22"/>
    </row>
    <row r="23" spans="1:11" s="19" customFormat="1" ht="18" customHeight="1" thickTop="1">
      <c r="A23" s="62" t="s">
        <v>461</v>
      </c>
      <c r="K23" s="22"/>
    </row>
    <row r="24" ht="13.5">
      <c r="A24" s="62"/>
    </row>
  </sheetData>
  <sheetProtection/>
  <mergeCells count="21">
    <mergeCell ref="H10:J10"/>
    <mergeCell ref="K10:M10"/>
    <mergeCell ref="C3:D3"/>
    <mergeCell ref="C4:D4"/>
    <mergeCell ref="A3:B3"/>
    <mergeCell ref="E10:G10"/>
    <mergeCell ref="C2:D2"/>
    <mergeCell ref="A4:B4"/>
    <mergeCell ref="B19:D19"/>
    <mergeCell ref="B15:D15"/>
    <mergeCell ref="B16:D16"/>
    <mergeCell ref="B14:D14"/>
    <mergeCell ref="A5:B5"/>
    <mergeCell ref="C5:D5"/>
    <mergeCell ref="A2:B2"/>
    <mergeCell ref="A22:D22"/>
    <mergeCell ref="A10:D11"/>
    <mergeCell ref="B21:D21"/>
    <mergeCell ref="B20:D20"/>
    <mergeCell ref="B17:D17"/>
    <mergeCell ref="B18:D18"/>
  </mergeCells>
  <printOptions horizontalCentered="1"/>
  <pageMargins left="0.5905511811023623" right="0.5511811023622047" top="0.8661417322834646" bottom="0.5118110236220472" header="0.393700787401574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selection activeCell="C21" sqref="C21:D21"/>
    </sheetView>
  </sheetViews>
  <sheetFormatPr defaultColWidth="9.00390625" defaultRowHeight="13.5"/>
  <cols>
    <col min="1" max="1" width="2.75390625" style="15" customWidth="1"/>
    <col min="2" max="2" width="6.375" style="15" customWidth="1"/>
    <col min="3" max="15" width="6.875" style="15" customWidth="1"/>
    <col min="16" max="17" width="6.375" style="15" customWidth="1"/>
    <col min="18" max="16384" width="9.00390625" style="15" customWidth="1"/>
  </cols>
  <sheetData>
    <row r="1" s="18" customFormat="1" ht="27" customHeight="1">
      <c r="A1" s="24" t="s">
        <v>407</v>
      </c>
    </row>
    <row r="2" spans="1:17" ht="15" customHeight="1" thickBot="1">
      <c r="A2" s="101"/>
      <c r="K2" s="278"/>
      <c r="L2" s="735"/>
      <c r="M2" s="735"/>
      <c r="N2" s="735"/>
      <c r="O2" s="735"/>
      <c r="P2" s="102"/>
      <c r="Q2" s="103"/>
    </row>
    <row r="3" spans="1:21" s="19" customFormat="1" ht="21.75" customHeight="1" thickTop="1">
      <c r="A3" s="555" t="s">
        <v>113</v>
      </c>
      <c r="B3" s="738"/>
      <c r="C3" s="457" t="s">
        <v>374</v>
      </c>
      <c r="D3" s="458"/>
      <c r="E3" s="458"/>
      <c r="F3" s="458"/>
      <c r="G3" s="458"/>
      <c r="H3" s="458"/>
      <c r="I3" s="459"/>
      <c r="J3" s="457" t="s">
        <v>375</v>
      </c>
      <c r="K3" s="458"/>
      <c r="L3" s="458"/>
      <c r="M3" s="458"/>
      <c r="N3" s="458"/>
      <c r="O3" s="458"/>
      <c r="P3" s="2"/>
      <c r="Q3" s="14"/>
      <c r="R3" s="14"/>
      <c r="S3" s="2"/>
      <c r="T3" s="14"/>
      <c r="U3" s="14"/>
    </row>
    <row r="4" spans="1:21" s="19" customFormat="1" ht="58.5" customHeight="1">
      <c r="A4" s="556"/>
      <c r="B4" s="739"/>
      <c r="C4" s="736" t="s">
        <v>118</v>
      </c>
      <c r="D4" s="737"/>
      <c r="E4" s="671"/>
      <c r="F4" s="253" t="s">
        <v>138</v>
      </c>
      <c r="G4" s="253" t="s">
        <v>139</v>
      </c>
      <c r="H4" s="152" t="s">
        <v>294</v>
      </c>
      <c r="I4" s="279" t="s">
        <v>140</v>
      </c>
      <c r="J4" s="736" t="s">
        <v>118</v>
      </c>
      <c r="K4" s="737"/>
      <c r="L4" s="671"/>
      <c r="M4" s="253" t="s">
        <v>138</v>
      </c>
      <c r="N4" s="253" t="s">
        <v>139</v>
      </c>
      <c r="O4" s="280" t="s">
        <v>295</v>
      </c>
      <c r="P4" s="2"/>
      <c r="Q4" s="14"/>
      <c r="R4" s="2"/>
      <c r="S4" s="2"/>
      <c r="T4" s="14"/>
      <c r="U4" s="2"/>
    </row>
    <row r="5" spans="1:21" s="19" customFormat="1" ht="19.5" customHeight="1">
      <c r="A5" s="723" t="s">
        <v>442</v>
      </c>
      <c r="B5" s="724"/>
      <c r="C5" s="725">
        <v>1807</v>
      </c>
      <c r="D5" s="726"/>
      <c r="E5" s="166"/>
      <c r="F5" s="166">
        <v>900</v>
      </c>
      <c r="G5" s="166">
        <v>907</v>
      </c>
      <c r="H5" s="167">
        <v>9.8</v>
      </c>
      <c r="I5" s="282" t="s">
        <v>141</v>
      </c>
      <c r="J5" s="725">
        <v>848</v>
      </c>
      <c r="K5" s="726"/>
      <c r="L5" s="281"/>
      <c r="M5" s="281">
        <v>456</v>
      </c>
      <c r="N5" s="281">
        <v>392</v>
      </c>
      <c r="O5" s="167">
        <v>4.6</v>
      </c>
      <c r="P5" s="3"/>
      <c r="Q5" s="3"/>
      <c r="R5" s="80"/>
      <c r="S5" s="3"/>
      <c r="T5" s="3"/>
      <c r="U5" s="80"/>
    </row>
    <row r="6" spans="1:21" s="19" customFormat="1" ht="19.5" customHeight="1">
      <c r="A6" s="723" t="s">
        <v>142</v>
      </c>
      <c r="B6" s="724"/>
      <c r="C6" s="725">
        <v>1654</v>
      </c>
      <c r="D6" s="726"/>
      <c r="E6" s="166"/>
      <c r="F6" s="166">
        <v>856</v>
      </c>
      <c r="G6" s="166">
        <v>798</v>
      </c>
      <c r="H6" s="167">
        <v>8.2</v>
      </c>
      <c r="I6" s="282" t="s">
        <v>141</v>
      </c>
      <c r="J6" s="725">
        <v>956</v>
      </c>
      <c r="K6" s="726"/>
      <c r="L6" s="281"/>
      <c r="M6" s="281">
        <v>515</v>
      </c>
      <c r="N6" s="281">
        <v>441</v>
      </c>
      <c r="O6" s="167">
        <v>4.7</v>
      </c>
      <c r="P6" s="3"/>
      <c r="Q6" s="3"/>
      <c r="R6" s="80"/>
      <c r="S6" s="3"/>
      <c r="T6" s="3"/>
      <c r="U6" s="80"/>
    </row>
    <row r="7" spans="1:21" s="19" customFormat="1" ht="19.5" customHeight="1">
      <c r="A7" s="723" t="s">
        <v>143</v>
      </c>
      <c r="B7" s="724"/>
      <c r="C7" s="725">
        <v>1880</v>
      </c>
      <c r="D7" s="726"/>
      <c r="E7" s="166"/>
      <c r="F7" s="166">
        <v>917</v>
      </c>
      <c r="G7" s="166">
        <v>963</v>
      </c>
      <c r="H7" s="167">
        <v>8.8</v>
      </c>
      <c r="I7" s="282" t="s">
        <v>141</v>
      </c>
      <c r="J7" s="725">
        <v>1176</v>
      </c>
      <c r="K7" s="726"/>
      <c r="L7" s="281"/>
      <c r="M7" s="281">
        <v>686</v>
      </c>
      <c r="N7" s="281">
        <v>490</v>
      </c>
      <c r="O7" s="167">
        <v>5.5</v>
      </c>
      <c r="P7" s="3"/>
      <c r="Q7" s="3"/>
      <c r="R7" s="80"/>
      <c r="S7" s="3"/>
      <c r="T7" s="3"/>
      <c r="U7" s="80"/>
    </row>
    <row r="8" spans="1:21" s="19" customFormat="1" ht="19.5" customHeight="1">
      <c r="A8" s="723" t="s">
        <v>443</v>
      </c>
      <c r="B8" s="724"/>
      <c r="C8" s="725">
        <v>2084</v>
      </c>
      <c r="D8" s="726"/>
      <c r="E8" s="166"/>
      <c r="F8" s="166">
        <v>1037</v>
      </c>
      <c r="G8" s="166">
        <v>1047</v>
      </c>
      <c r="H8" s="167">
        <v>9.4</v>
      </c>
      <c r="I8" s="282">
        <v>1.26</v>
      </c>
      <c r="J8" s="725">
        <v>1311</v>
      </c>
      <c r="K8" s="726"/>
      <c r="L8" s="281"/>
      <c r="M8" s="281">
        <v>753</v>
      </c>
      <c r="N8" s="281">
        <v>558</v>
      </c>
      <c r="O8" s="167">
        <v>5.9</v>
      </c>
      <c r="P8" s="3"/>
      <c r="Q8" s="3"/>
      <c r="R8" s="80"/>
      <c r="S8" s="3"/>
      <c r="T8" s="3"/>
      <c r="U8" s="80"/>
    </row>
    <row r="9" spans="1:21" s="19" customFormat="1" ht="19.5" customHeight="1">
      <c r="A9" s="723" t="s">
        <v>444</v>
      </c>
      <c r="B9" s="724"/>
      <c r="C9" s="725">
        <v>1948</v>
      </c>
      <c r="D9" s="726"/>
      <c r="E9" s="166"/>
      <c r="F9" s="166">
        <v>939</v>
      </c>
      <c r="G9" s="166">
        <v>1009</v>
      </c>
      <c r="H9" s="167">
        <v>8.5</v>
      </c>
      <c r="I9" s="283">
        <v>1.15</v>
      </c>
      <c r="J9" s="725">
        <v>1645</v>
      </c>
      <c r="K9" s="726"/>
      <c r="L9" s="281"/>
      <c r="M9" s="281">
        <v>924</v>
      </c>
      <c r="N9" s="281">
        <v>721</v>
      </c>
      <c r="O9" s="167">
        <v>7.2</v>
      </c>
      <c r="P9" s="3"/>
      <c r="Q9" s="3"/>
      <c r="R9" s="80"/>
      <c r="S9" s="3"/>
      <c r="T9" s="3"/>
      <c r="U9" s="80"/>
    </row>
    <row r="10" spans="1:21" s="19" customFormat="1" ht="19.5" customHeight="1">
      <c r="A10" s="723" t="s">
        <v>445</v>
      </c>
      <c r="B10" s="724"/>
      <c r="C10" s="725">
        <v>2000</v>
      </c>
      <c r="D10" s="726"/>
      <c r="E10" s="166"/>
      <c r="F10" s="166">
        <v>1008</v>
      </c>
      <c r="G10" s="166">
        <v>992</v>
      </c>
      <c r="H10" s="167">
        <v>8.5</v>
      </c>
      <c r="I10" s="283">
        <v>1.29</v>
      </c>
      <c r="J10" s="725">
        <v>1754</v>
      </c>
      <c r="K10" s="726"/>
      <c r="L10" s="281"/>
      <c r="M10" s="281">
        <v>927</v>
      </c>
      <c r="N10" s="281">
        <v>827</v>
      </c>
      <c r="O10" s="167">
        <v>7.46</v>
      </c>
      <c r="P10" s="3"/>
      <c r="Q10" s="3"/>
      <c r="R10" s="80"/>
      <c r="S10" s="3"/>
      <c r="T10" s="3"/>
      <c r="U10" s="80"/>
    </row>
    <row r="11" spans="1:21" s="19" customFormat="1" ht="19.5" customHeight="1">
      <c r="A11" s="733" t="s">
        <v>446</v>
      </c>
      <c r="B11" s="734"/>
      <c r="C11" s="725">
        <v>2028</v>
      </c>
      <c r="D11" s="726"/>
      <c r="E11" s="166"/>
      <c r="F11" s="166">
        <v>1051</v>
      </c>
      <c r="G11" s="166">
        <v>977</v>
      </c>
      <c r="H11" s="167">
        <v>8.6</v>
      </c>
      <c r="I11" s="284">
        <v>1.3</v>
      </c>
      <c r="J11" s="725">
        <v>1932</v>
      </c>
      <c r="K11" s="726"/>
      <c r="L11" s="281"/>
      <c r="M11" s="281">
        <v>1047</v>
      </c>
      <c r="N11" s="281">
        <v>885</v>
      </c>
      <c r="O11" s="285">
        <v>8.2</v>
      </c>
      <c r="P11" s="3"/>
      <c r="Q11" s="3"/>
      <c r="R11" s="80"/>
      <c r="S11" s="3"/>
      <c r="T11" s="3"/>
      <c r="U11" s="80"/>
    </row>
    <row r="12" spans="1:21" s="19" customFormat="1" ht="20.25" customHeight="1">
      <c r="A12" s="733" t="s">
        <v>447</v>
      </c>
      <c r="B12" s="734"/>
      <c r="C12" s="725">
        <v>1946</v>
      </c>
      <c r="D12" s="726"/>
      <c r="E12" s="166"/>
      <c r="F12" s="166">
        <v>1013</v>
      </c>
      <c r="G12" s="166">
        <v>933</v>
      </c>
      <c r="H12" s="167">
        <v>8.2</v>
      </c>
      <c r="I12" s="284">
        <v>1.29</v>
      </c>
      <c r="J12" s="725">
        <v>1913</v>
      </c>
      <c r="K12" s="726"/>
      <c r="L12" s="281"/>
      <c r="M12" s="281">
        <v>1037</v>
      </c>
      <c r="N12" s="281">
        <v>876</v>
      </c>
      <c r="O12" s="285">
        <v>8.1</v>
      </c>
      <c r="P12" s="3"/>
      <c r="Q12" s="3"/>
      <c r="R12" s="80"/>
      <c r="S12" s="3"/>
      <c r="T12" s="3"/>
      <c r="U12" s="80"/>
    </row>
    <row r="13" spans="1:21" s="19" customFormat="1" ht="20.25" customHeight="1">
      <c r="A13" s="733" t="s">
        <v>448</v>
      </c>
      <c r="B13" s="734"/>
      <c r="C13" s="725">
        <v>2036</v>
      </c>
      <c r="D13" s="726"/>
      <c r="E13" s="166"/>
      <c r="F13" s="166">
        <v>1106</v>
      </c>
      <c r="G13" s="166">
        <v>930</v>
      </c>
      <c r="H13" s="167">
        <v>8.6</v>
      </c>
      <c r="I13" s="284">
        <v>1.41</v>
      </c>
      <c r="J13" s="725">
        <v>1956</v>
      </c>
      <c r="K13" s="726"/>
      <c r="L13" s="281"/>
      <c r="M13" s="281">
        <v>985</v>
      </c>
      <c r="N13" s="281">
        <v>971</v>
      </c>
      <c r="O13" s="285">
        <v>8.25</v>
      </c>
      <c r="P13" s="3"/>
      <c r="Q13" s="3"/>
      <c r="R13" s="80"/>
      <c r="S13" s="3"/>
      <c r="T13" s="3"/>
      <c r="U13" s="80"/>
    </row>
    <row r="14" spans="1:21" s="19" customFormat="1" ht="20.25" customHeight="1">
      <c r="A14" s="693" t="s">
        <v>449</v>
      </c>
      <c r="B14" s="727"/>
      <c r="C14" s="725">
        <v>1826</v>
      </c>
      <c r="D14" s="726"/>
      <c r="E14" s="166"/>
      <c r="F14" s="166">
        <v>961</v>
      </c>
      <c r="G14" s="166">
        <v>865</v>
      </c>
      <c r="H14" s="167">
        <v>7.7</v>
      </c>
      <c r="I14" s="283">
        <v>1.27</v>
      </c>
      <c r="J14" s="725">
        <v>1878</v>
      </c>
      <c r="K14" s="726"/>
      <c r="L14" s="281"/>
      <c r="M14" s="281">
        <v>1008</v>
      </c>
      <c r="N14" s="281">
        <v>870</v>
      </c>
      <c r="O14" s="285">
        <v>7.9</v>
      </c>
      <c r="P14" s="3"/>
      <c r="Q14" s="3"/>
      <c r="R14" s="80"/>
      <c r="S14" s="3"/>
      <c r="T14" s="3"/>
      <c r="U14" s="80"/>
    </row>
    <row r="15" spans="1:21" s="56" customFormat="1" ht="20.25" customHeight="1">
      <c r="A15" s="693" t="s">
        <v>450</v>
      </c>
      <c r="B15" s="727"/>
      <c r="C15" s="725">
        <v>1865</v>
      </c>
      <c r="D15" s="726"/>
      <c r="E15" s="166"/>
      <c r="F15" s="166">
        <v>941</v>
      </c>
      <c r="G15" s="166">
        <v>924</v>
      </c>
      <c r="H15" s="167">
        <v>7.8</v>
      </c>
      <c r="I15" s="283">
        <v>1.35</v>
      </c>
      <c r="J15" s="711">
        <v>1912</v>
      </c>
      <c r="K15" s="712"/>
      <c r="L15" s="281"/>
      <c r="M15" s="281">
        <v>1043</v>
      </c>
      <c r="N15" s="281">
        <v>869</v>
      </c>
      <c r="O15" s="285">
        <v>7.99</v>
      </c>
      <c r="P15" s="104"/>
      <c r="Q15" s="104"/>
      <c r="R15" s="105"/>
      <c r="S15" s="104"/>
      <c r="T15" s="104"/>
      <c r="U15" s="105"/>
    </row>
    <row r="16" spans="1:21" s="56" customFormat="1" ht="20.25" customHeight="1">
      <c r="A16" s="733" t="s">
        <v>451</v>
      </c>
      <c r="B16" s="734"/>
      <c r="C16" s="725">
        <v>1877</v>
      </c>
      <c r="D16" s="726"/>
      <c r="E16" s="166"/>
      <c r="F16" s="166">
        <v>934</v>
      </c>
      <c r="G16" s="166">
        <v>943</v>
      </c>
      <c r="H16" s="167">
        <v>7.8</v>
      </c>
      <c r="I16" s="283">
        <v>1.39</v>
      </c>
      <c r="J16" s="725">
        <v>2061</v>
      </c>
      <c r="K16" s="726"/>
      <c r="L16" s="281"/>
      <c r="M16" s="281">
        <v>1075</v>
      </c>
      <c r="N16" s="281">
        <v>986</v>
      </c>
      <c r="O16" s="285">
        <v>8.59</v>
      </c>
      <c r="P16" s="104"/>
      <c r="Q16" s="104"/>
      <c r="R16" s="105"/>
      <c r="S16" s="104"/>
      <c r="T16" s="104"/>
      <c r="U16" s="105"/>
    </row>
    <row r="17" spans="1:21" s="56" customFormat="1" ht="20.25" customHeight="1">
      <c r="A17" s="733" t="s">
        <v>452</v>
      </c>
      <c r="B17" s="734"/>
      <c r="C17" s="725">
        <v>1747</v>
      </c>
      <c r="D17" s="726"/>
      <c r="E17" s="166"/>
      <c r="F17" s="166">
        <v>877</v>
      </c>
      <c r="G17" s="166">
        <v>870</v>
      </c>
      <c r="H17" s="167">
        <v>7.3</v>
      </c>
      <c r="I17" s="283">
        <v>1.32</v>
      </c>
      <c r="J17" s="725">
        <v>2081</v>
      </c>
      <c r="K17" s="726"/>
      <c r="L17" s="281"/>
      <c r="M17" s="281">
        <v>1096</v>
      </c>
      <c r="N17" s="281">
        <v>985</v>
      </c>
      <c r="O17" s="285">
        <v>8.65</v>
      </c>
      <c r="P17" s="104"/>
      <c r="Q17" s="104"/>
      <c r="R17" s="105"/>
      <c r="S17" s="104"/>
      <c r="T17" s="104"/>
      <c r="U17" s="105"/>
    </row>
    <row r="18" spans="1:21" s="56" customFormat="1" ht="20.25" customHeight="1">
      <c r="A18" s="733" t="s">
        <v>453</v>
      </c>
      <c r="B18" s="734"/>
      <c r="C18" s="725">
        <v>1781</v>
      </c>
      <c r="D18" s="726"/>
      <c r="E18" s="166"/>
      <c r="F18" s="166">
        <v>910</v>
      </c>
      <c r="G18" s="166">
        <v>871</v>
      </c>
      <c r="H18" s="167">
        <v>7.4</v>
      </c>
      <c r="I18" s="283">
        <v>1.4</v>
      </c>
      <c r="J18" s="725">
        <v>2188</v>
      </c>
      <c r="K18" s="726"/>
      <c r="L18" s="281"/>
      <c r="M18" s="281">
        <v>1148</v>
      </c>
      <c r="N18" s="281">
        <v>1040</v>
      </c>
      <c r="O18" s="285">
        <v>9.04</v>
      </c>
      <c r="P18" s="104"/>
      <c r="Q18" s="104"/>
      <c r="R18" s="105"/>
      <c r="S18" s="104"/>
      <c r="T18" s="104"/>
      <c r="U18" s="105"/>
    </row>
    <row r="19" spans="1:21" s="19" customFormat="1" ht="20.25" customHeight="1">
      <c r="A19" s="733" t="s">
        <v>364</v>
      </c>
      <c r="B19" s="734"/>
      <c r="C19" s="711">
        <v>1593</v>
      </c>
      <c r="D19" s="712"/>
      <c r="E19" s="166"/>
      <c r="F19" s="166">
        <v>854</v>
      </c>
      <c r="G19" s="166">
        <v>739</v>
      </c>
      <c r="H19" s="167">
        <v>6.6</v>
      </c>
      <c r="I19" s="283">
        <v>1.26</v>
      </c>
      <c r="J19" s="711">
        <v>2177</v>
      </c>
      <c r="K19" s="712"/>
      <c r="L19" s="281"/>
      <c r="M19" s="281">
        <v>1141</v>
      </c>
      <c r="N19" s="281">
        <v>1036</v>
      </c>
      <c r="O19" s="285">
        <v>9</v>
      </c>
      <c r="P19" s="3"/>
      <c r="Q19" s="3"/>
      <c r="R19" s="80"/>
      <c r="S19" s="3"/>
      <c r="T19" s="3"/>
      <c r="U19" s="80"/>
    </row>
    <row r="20" spans="1:21" s="56" customFormat="1" ht="20.25" customHeight="1">
      <c r="A20" s="717" t="s">
        <v>389</v>
      </c>
      <c r="B20" s="718"/>
      <c r="C20" s="719">
        <v>1539</v>
      </c>
      <c r="D20" s="720"/>
      <c r="E20" s="369"/>
      <c r="F20" s="370">
        <v>777</v>
      </c>
      <c r="G20" s="369">
        <v>762</v>
      </c>
      <c r="H20" s="371">
        <v>6.3</v>
      </c>
      <c r="I20" s="372">
        <v>1.26</v>
      </c>
      <c r="J20" s="721">
        <v>2244</v>
      </c>
      <c r="K20" s="722"/>
      <c r="L20" s="373"/>
      <c r="M20" s="373">
        <v>1230</v>
      </c>
      <c r="N20" s="373">
        <v>1014</v>
      </c>
      <c r="O20" s="374">
        <v>9.26</v>
      </c>
      <c r="P20" s="104"/>
      <c r="Q20" s="104"/>
      <c r="R20" s="105"/>
      <c r="S20" s="104"/>
      <c r="T20" s="104"/>
      <c r="U20" s="105"/>
    </row>
    <row r="21" spans="1:21" s="56" customFormat="1" ht="19.5" customHeight="1">
      <c r="A21" s="713" t="s">
        <v>144</v>
      </c>
      <c r="B21" s="714"/>
      <c r="C21" s="731">
        <v>60865</v>
      </c>
      <c r="D21" s="732"/>
      <c r="E21" s="375"/>
      <c r="F21" s="375">
        <v>31276</v>
      </c>
      <c r="G21" s="375">
        <v>29589</v>
      </c>
      <c r="H21" s="376">
        <v>6.8</v>
      </c>
      <c r="I21" s="377">
        <v>1.26</v>
      </c>
      <c r="J21" s="731">
        <v>84601</v>
      </c>
      <c r="K21" s="732"/>
      <c r="L21" s="378"/>
      <c r="M21" s="378">
        <v>45362</v>
      </c>
      <c r="N21" s="378">
        <v>39239</v>
      </c>
      <c r="O21" s="379">
        <v>9.4</v>
      </c>
      <c r="P21" s="104"/>
      <c r="Q21" s="104"/>
      <c r="R21" s="105"/>
      <c r="S21" s="104"/>
      <c r="T21" s="104"/>
      <c r="U21" s="105"/>
    </row>
    <row r="22" spans="1:21" s="56" customFormat="1" ht="19.5" customHeight="1" thickBot="1">
      <c r="A22" s="729" t="s">
        <v>145</v>
      </c>
      <c r="B22" s="730"/>
      <c r="C22" s="715">
        <v>840835</v>
      </c>
      <c r="D22" s="716"/>
      <c r="E22" s="380"/>
      <c r="F22" s="381">
        <v>430713</v>
      </c>
      <c r="G22" s="381">
        <v>410122</v>
      </c>
      <c r="H22" s="382">
        <v>6.8</v>
      </c>
      <c r="I22" s="383">
        <v>1.33</v>
      </c>
      <c r="J22" s="715">
        <v>1372755</v>
      </c>
      <c r="K22" s="716"/>
      <c r="L22" s="384"/>
      <c r="M22" s="385">
        <v>706834</v>
      </c>
      <c r="N22" s="385">
        <v>665921</v>
      </c>
      <c r="O22" s="382">
        <v>11.1</v>
      </c>
      <c r="P22" s="104"/>
      <c r="Q22" s="104"/>
      <c r="R22" s="105"/>
      <c r="S22" s="104"/>
      <c r="T22" s="104"/>
      <c r="U22" s="105"/>
    </row>
    <row r="23" spans="1:13" ht="18" customHeight="1" thickTop="1">
      <c r="A23" s="62" t="s">
        <v>470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28" customFormat="1" ht="18" customHeight="1">
      <c r="A24" s="728" t="s">
        <v>381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20"/>
    </row>
    <row r="25" spans="1:13" ht="16.5" customHeight="1">
      <c r="A25" s="728"/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20"/>
    </row>
    <row r="26" spans="1:13" ht="24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="18" customFormat="1" ht="27" customHeight="1">
      <c r="A27" s="24" t="s">
        <v>471</v>
      </c>
    </row>
    <row r="28" spans="1:15" ht="15.75" customHeight="1" thickBot="1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</row>
    <row r="29" spans="1:15" s="19" customFormat="1" ht="27.75" customHeight="1" thickTop="1">
      <c r="A29" s="458" t="s">
        <v>113</v>
      </c>
      <c r="B29" s="459"/>
      <c r="C29" s="286" t="s">
        <v>118</v>
      </c>
      <c r="D29" s="287" t="s">
        <v>146</v>
      </c>
      <c r="E29" s="287" t="s">
        <v>147</v>
      </c>
      <c r="F29" s="287" t="s">
        <v>100</v>
      </c>
      <c r="G29" s="287" t="s">
        <v>101</v>
      </c>
      <c r="H29" s="287" t="s">
        <v>102</v>
      </c>
      <c r="I29" s="287" t="s">
        <v>103</v>
      </c>
      <c r="J29" s="287" t="s">
        <v>104</v>
      </c>
      <c r="K29" s="287" t="s">
        <v>105</v>
      </c>
      <c r="L29" s="287" t="s">
        <v>106</v>
      </c>
      <c r="M29" s="287" t="s">
        <v>107</v>
      </c>
      <c r="N29" s="287" t="s">
        <v>108</v>
      </c>
      <c r="O29" s="287" t="s">
        <v>109</v>
      </c>
    </row>
    <row r="30" spans="1:17" s="16" customFormat="1" ht="27.75" customHeight="1">
      <c r="A30" s="709" t="s">
        <v>118</v>
      </c>
      <c r="B30" s="710"/>
      <c r="C30" s="386">
        <f>SUM(C31:C32)</f>
        <v>1539</v>
      </c>
      <c r="D30" s="387">
        <f aca="true" t="shared" si="0" ref="D30:O30">SUM(D31:D32)</f>
        <v>136</v>
      </c>
      <c r="E30" s="387">
        <f t="shared" si="0"/>
        <v>114</v>
      </c>
      <c r="F30" s="387">
        <f t="shared" si="0"/>
        <v>110</v>
      </c>
      <c r="G30" s="387">
        <f t="shared" si="0"/>
        <v>145</v>
      </c>
      <c r="H30" s="387">
        <f t="shared" si="0"/>
        <v>121</v>
      </c>
      <c r="I30" s="387">
        <f t="shared" si="0"/>
        <v>143</v>
      </c>
      <c r="J30" s="387">
        <f t="shared" si="0"/>
        <v>163</v>
      </c>
      <c r="K30" s="387">
        <f t="shared" si="0"/>
        <v>125</v>
      </c>
      <c r="L30" s="387">
        <f t="shared" si="0"/>
        <v>136</v>
      </c>
      <c r="M30" s="387">
        <f t="shared" si="0"/>
        <v>120</v>
      </c>
      <c r="N30" s="387">
        <f t="shared" si="0"/>
        <v>112</v>
      </c>
      <c r="O30" s="387">
        <f t="shared" si="0"/>
        <v>114</v>
      </c>
      <c r="Q30" s="49"/>
    </row>
    <row r="31" spans="1:15" s="19" customFormat="1" ht="27.75" customHeight="1">
      <c r="A31" s="467" t="s">
        <v>138</v>
      </c>
      <c r="B31" s="468"/>
      <c r="C31" s="388">
        <f>SUM(D31:O31)</f>
        <v>777</v>
      </c>
      <c r="D31" s="389">
        <v>78</v>
      </c>
      <c r="E31" s="389">
        <v>54</v>
      </c>
      <c r="F31" s="389">
        <v>58</v>
      </c>
      <c r="G31" s="389">
        <v>73</v>
      </c>
      <c r="H31" s="389">
        <v>69</v>
      </c>
      <c r="I31" s="389">
        <v>67</v>
      </c>
      <c r="J31" s="389">
        <v>83</v>
      </c>
      <c r="K31" s="389">
        <v>72</v>
      </c>
      <c r="L31" s="389">
        <v>60</v>
      </c>
      <c r="M31" s="389">
        <v>56</v>
      </c>
      <c r="N31" s="389">
        <v>46</v>
      </c>
      <c r="O31" s="389">
        <v>61</v>
      </c>
    </row>
    <row r="32" spans="1:15" s="19" customFormat="1" ht="27.75" customHeight="1" thickBot="1">
      <c r="A32" s="707" t="s">
        <v>139</v>
      </c>
      <c r="B32" s="708"/>
      <c r="C32" s="390">
        <f>SUM(D32:O32)</f>
        <v>762</v>
      </c>
      <c r="D32" s="391">
        <v>58</v>
      </c>
      <c r="E32" s="391">
        <v>60</v>
      </c>
      <c r="F32" s="391">
        <v>52</v>
      </c>
      <c r="G32" s="391">
        <v>72</v>
      </c>
      <c r="H32" s="391">
        <v>52</v>
      </c>
      <c r="I32" s="391">
        <v>76</v>
      </c>
      <c r="J32" s="391">
        <v>80</v>
      </c>
      <c r="K32" s="391">
        <v>53</v>
      </c>
      <c r="L32" s="391">
        <v>76</v>
      </c>
      <c r="M32" s="391">
        <v>64</v>
      </c>
      <c r="N32" s="391">
        <v>66</v>
      </c>
      <c r="O32" s="391">
        <v>53</v>
      </c>
    </row>
    <row r="33" s="19" customFormat="1" ht="18" customHeight="1" thickTop="1">
      <c r="A33" s="62" t="s">
        <v>472</v>
      </c>
    </row>
    <row r="34" spans="1:15" ht="13.5">
      <c r="A34" s="62"/>
      <c r="O34" s="288"/>
    </row>
  </sheetData>
  <sheetProtection/>
  <mergeCells count="66">
    <mergeCell ref="J8:K8"/>
    <mergeCell ref="A24:L24"/>
    <mergeCell ref="J18:K18"/>
    <mergeCell ref="A18:B18"/>
    <mergeCell ref="J11:K11"/>
    <mergeCell ref="A11:B11"/>
    <mergeCell ref="A16:B16"/>
    <mergeCell ref="A17:B17"/>
    <mergeCell ref="J13:K13"/>
    <mergeCell ref="J9:K9"/>
    <mergeCell ref="J5:K5"/>
    <mergeCell ref="J3:O3"/>
    <mergeCell ref="A13:B13"/>
    <mergeCell ref="J21:K21"/>
    <mergeCell ref="C15:D15"/>
    <mergeCell ref="J16:K16"/>
    <mergeCell ref="C16:D16"/>
    <mergeCell ref="J17:K17"/>
    <mergeCell ref="A19:B19"/>
    <mergeCell ref="J12:K12"/>
    <mergeCell ref="L2:O2"/>
    <mergeCell ref="A5:B5"/>
    <mergeCell ref="C6:D6"/>
    <mergeCell ref="C5:D5"/>
    <mergeCell ref="J7:K7"/>
    <mergeCell ref="J6:K6"/>
    <mergeCell ref="J4:L4"/>
    <mergeCell ref="C3:I3"/>
    <mergeCell ref="A3:B4"/>
    <mergeCell ref="C4:E4"/>
    <mergeCell ref="A12:B12"/>
    <mergeCell ref="A6:B6"/>
    <mergeCell ref="A10:B10"/>
    <mergeCell ref="C7:D7"/>
    <mergeCell ref="C9:D9"/>
    <mergeCell ref="J10:K10"/>
    <mergeCell ref="A7:B7"/>
    <mergeCell ref="C12:D12"/>
    <mergeCell ref="C8:D8"/>
    <mergeCell ref="A8:B8"/>
    <mergeCell ref="C18:D18"/>
    <mergeCell ref="C22:D22"/>
    <mergeCell ref="C21:D21"/>
    <mergeCell ref="C14:D14"/>
    <mergeCell ref="C10:D10"/>
    <mergeCell ref="C11:D11"/>
    <mergeCell ref="A9:B9"/>
    <mergeCell ref="C13:D13"/>
    <mergeCell ref="C19:D19"/>
    <mergeCell ref="A14:B14"/>
    <mergeCell ref="A25:L25"/>
    <mergeCell ref="A22:B22"/>
    <mergeCell ref="A15:B15"/>
    <mergeCell ref="C17:D17"/>
    <mergeCell ref="J14:K14"/>
    <mergeCell ref="J15:K15"/>
    <mergeCell ref="A32:B32"/>
    <mergeCell ref="A31:B31"/>
    <mergeCell ref="A30:B30"/>
    <mergeCell ref="A29:B29"/>
    <mergeCell ref="J19:K19"/>
    <mergeCell ref="A21:B21"/>
    <mergeCell ref="J22:K22"/>
    <mergeCell ref="A20:B20"/>
    <mergeCell ref="C20:D20"/>
    <mergeCell ref="J20:K20"/>
  </mergeCells>
  <printOptions horizontalCentered="1"/>
  <pageMargins left="0.5511811023622047" right="0.5511811023622047" top="0.8661417322834646" bottom="0.5118110236220472" header="0.3937007874015748" footer="0.4724409448818898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2:G22"/>
  <sheetViews>
    <sheetView zoomScale="80" zoomScaleNormal="80" zoomScalePageLayoutView="0" workbookViewId="0" topLeftCell="A1">
      <selection activeCell="C21" sqref="C21:D21"/>
    </sheetView>
  </sheetViews>
  <sheetFormatPr defaultColWidth="9.00390625" defaultRowHeight="13.5"/>
  <cols>
    <col min="1" max="23" width="4.625" style="0" customWidth="1"/>
  </cols>
  <sheetData>
    <row r="22" spans="1:7" ht="13.5">
      <c r="A22" s="214"/>
      <c r="B22" s="214"/>
      <c r="C22" s="213"/>
      <c r="D22" s="213"/>
      <c r="E22" s="213"/>
      <c r="F22" s="213"/>
      <c r="G22" s="2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2023-03-30T06:01:30Z</cp:lastPrinted>
  <dcterms:created xsi:type="dcterms:W3CDTF">2000-02-23T02:23:38Z</dcterms:created>
  <dcterms:modified xsi:type="dcterms:W3CDTF">2023-03-30T06:01:40Z</dcterms:modified>
  <cp:category/>
  <cp:version/>
  <cp:contentType/>
  <cp:contentStatus/>
</cp:coreProperties>
</file>