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05_財政G\☆02_調査\000_データ類\07_財政状況資料集\H29決算\06_市町村からの回答\2回目(10月)\△09茅ヶ崎市\"/>
    </mc:Choice>
  </mc:AlternateContent>
  <bookViews>
    <workbookView xWindow="0" yWindow="12" windowWidth="20496" windowHeight="754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F88" i="12" l="1"/>
  <c r="AU63" i="12"/>
  <c r="AP63"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<sst xmlns="http://schemas.openxmlformats.org/spreadsheetml/2006/main" count="1070" uniqueCount="596">
  <si>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</si>
  <si>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</si>
  <si>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</si>
  <si>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</si>
  <si>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</si>
  <si>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</si>
  <si>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</si>
  <si>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</si>
  <si>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</si>
  <si>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</si>
  <si>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</si>
  <si>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</si>
  <si>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</si>
  <si>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</si>
  <si>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</si>
  <si>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</si>
  <si>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</si>
  <si>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</si>
  <si>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</si>
  <si>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</si>
  <si>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</si>
  <si>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</si>
  <si>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</si>
  <si>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</si>
  <si>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</si>
  <si>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</si>
  <si>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</si>
  <si>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</si>
  <si>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</si>
  <si>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</si>
  <si>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</si>
  <si>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</si>
  <si>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</si>
  <si>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</si>
  <si>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</si>
  <si>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</si>
  <si>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</si>
  <si>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</si>
  <si>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</si>
  <si>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</si>
  <si>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</si>
  <si>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</si>
  <si>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</si>
  <si>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</si>
  <si>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</si>
  <si>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(積立額が多い上位５基金を記載(H29年度末現在))</t>
    <rPh sb="1" eb="3">
      <t>ツミタテ</t>
    </rPh>
    <rPh sb="3" eb="4">
      <t>ガク</t>
    </rPh>
    <rPh sb="5" eb="6">
      <t>オオ</t>
    </rPh>
    <rPh sb="7" eb="9">
      <t>ジョウイ</t>
    </rPh>
    <rPh sb="10" eb="12">
      <t>キキン</t>
    </rPh>
    <rPh sb="13" eb="15">
      <t>キサイ</t>
    </rPh>
    <rPh sb="19" eb="22">
      <t>ネンドマツ</t>
    </rPh>
    <rPh sb="22" eb="24">
      <t>ゲンザイ</t>
    </rPh>
    <phoneticPr fontId="11"/>
  </si>
  <si>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</si>
  <si>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</si>
  <si>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</si>
  <si>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</si>
  <si>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</si>
  <si>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</si>
  <si>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</si>
  <si>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</si>
  <si>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</si>
  <si>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</si>
  <si>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</si>
  <si>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</si>
  <si>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</si>
  <si>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</si>
  <si>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</si>
  <si>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</si>
  <si>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</si>
  <si>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</si>
  <si>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</si>
  <si>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</si>
  <si>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</si>
  <si>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</si>
  <si>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</si>
  <si>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</si>
  <si>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</si>
  <si>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</si>
  <si>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</si>
  <si>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</si>
  <si>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</si>
  <si>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</si>
  <si>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</si>
  <si>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</si>
  <si>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</si>
  <si>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</si>
  <si>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</si>
  <si>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</si>
  <si>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</si>
  <si>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</si>
  <si>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</si>
  <si>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</si>
  <si>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</si>
  <si>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</si>
  <si>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</si>
  <si>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</si>
  <si>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</si>
  <si>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</si>
  <si>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</si>
  <si>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茅ヶ崎市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</si>
  <si>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</si>
  <si>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</si>
  <si>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</si>
  <si>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</si>
  <si>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</si>
  <si>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</si>
  <si>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</si>
  <si>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</si>
  <si>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</si>
  <si>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</si>
  <si>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</si>
  <si>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</si>
  <si>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</si>
  <si>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</si>
  <si>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</si>
  <si>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</si>
  <si>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</si>
  <si>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</si>
  <si>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</si>
  <si>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</si>
  <si>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</si>
  <si>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</si>
  <si>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</si>
  <si>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</si>
  <si>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</si>
  <si>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</si>
  <si>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</si>
  <si>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</si>
  <si>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</si>
  <si>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</si>
  <si>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</si>
  <si>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</si>
  <si>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</si>
  <si>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</si>
  <si>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</si>
  <si>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</si>
  <si>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</si>
  <si>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</si>
  <si>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</si>
  <si>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</si>
  <si>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</si>
  <si>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</si>
  <si>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</si>
  <si>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</si>
  <si>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</si>
  <si>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</si>
  <si>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</si>
  <si>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</si>
  <si>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</si>
  <si>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</si>
  <si>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</si>
  <si>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</si>
  <si>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</si>
  <si>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</si>
  <si>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</si>
  <si>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</si>
  <si>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</si>
  <si>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</si>
  <si>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</si>
  <si>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</si>
  <si>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</si>
  <si>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</si>
  <si>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</si>
  <si>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</si>
  <si>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</si>
  <si>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</si>
  <si>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</si>
  <si>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</si>
  <si>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</si>
  <si>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</si>
  <si>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</si>
  <si>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</si>
  <si>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</si>
  <si>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</si>
  <si>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</si>
  <si>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</si>
  <si>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</si>
  <si>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</si>
  <si>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</si>
  <si>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</si>
  <si>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</si>
  <si>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</si>
  <si>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</si>
  <si>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</si>
  <si>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</si>
  <si>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</si>
  <si>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</si>
  <si>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</si>
  <si>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</si>
  <si>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</si>
  <si>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</si>
  <si>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</si>
  <si>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</si>
  <si>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</si>
  <si>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</si>
  <si>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</si>
  <si>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</si>
  <si>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</si>
  <si>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</si>
  <si>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</si>
  <si>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</si>
  <si>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</si>
  <si>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</si>
  <si>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</si>
  <si>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</si>
  <si>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</si>
  <si>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</si>
  <si>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</si>
  <si>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</si>
  <si>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</si>
  <si>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</si>
  <si>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</si>
  <si>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</si>
  <si>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神奈川県茅ヶ崎市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</si>
  <si>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</si>
  <si>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</si>
  <si>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</si>
  <si>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</si>
  <si>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</si>
  <si>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</si>
  <si>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</si>
  <si>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</si>
  <si>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</si>
  <si>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</si>
  <si>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</si>
  <si>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</si>
  <si>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</si>
  <si>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</si>
  <si>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</si>
  <si>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</si>
  <si>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</si>
  <si>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</si>
  <si>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</si>
  <si>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</si>
  <si>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</si>
  <si>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</si>
  <si>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</si>
  <si>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</si>
  <si>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</si>
  <si>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</si>
  <si>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</si>
  <si>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</si>
  <si>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</si>
  <si>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</si>
  <si>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</si>
  <si>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</si>
  <si>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</si>
  <si>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</si>
  <si>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</si>
  <si>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</si>
  <si>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</si>
  <si>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</si>
  <si>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</si>
  <si>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</si>
  <si>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</si>
  <si>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</si>
  <si>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</si>
  <si>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</si>
  <si>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</si>
  <si>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</si>
  <si>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</si>
  <si>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</si>
  <si>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</si>
  <si>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</si>
  <si>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</si>
  <si>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</si>
  <si>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</si>
  <si>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</si>
  <si>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</si>
  <si>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</si>
  <si>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</si>
  <si>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</si>
  <si>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</si>
  <si>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</si>
  <si>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</si>
  <si>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</si>
  <si>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</si>
  <si>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</si>
  <si>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</si>
  <si>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</si>
  <si>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</si>
  <si>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</si>
  <si>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</si>
  <si>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</si>
  <si>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</si>
  <si>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</si>
  <si>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</si>
  <si>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</si>
  <si>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</si>
  <si>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</si>
  <si>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</si>
  <si>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</si>
  <si>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</si>
  <si>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</si>
  <si>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</si>
  <si>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</si>
  <si>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</si>
  <si>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</si>
  <si>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</si>
  <si>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</si>
  <si>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</si>
  <si>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</si>
  <si>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</si>
  <si>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</si>
  <si>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</si>
  <si>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</si>
  <si>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</si>
  <si>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</si>
  <si>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</si>
  <si>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</si>
  <si>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</si>
  <si>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</si>
  <si>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</si>
  <si>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</si>
  <si>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</si>
  <si>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</si>
  <si>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</si>
  <si>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</si>
  <si>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</si>
  <si>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</si>
  <si>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</si>
  <si>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</si>
  <si>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</si>
  <si>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</si>
  <si>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</si>
  <si>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</si>
  <si>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</si>
  <si>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</si>
  <si>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</si>
  <si>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</si>
  <si>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</si>
  <si>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</si>
  <si>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</si>
  <si>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</si>
  <si>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</si>
  <si>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</si>
  <si>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</si>
  <si>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</si>
  <si>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</si>
  <si>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</si>
  <si>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</si>
  <si>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</si>
  <si>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</si>
  <si>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</si>
  <si>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</si>
  <si>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</si>
  <si>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</si>
  <si>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</si>
  <si>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</si>
  <si>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</si>
  <si>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</si>
  <si>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</si>
  <si>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</si>
  <si>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</si>
  <si>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</si>
  <si>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</si>
  <si>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</si>
  <si>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</si>
  <si>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</si>
  <si>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</si>
  <si>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</si>
  <si>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</si>
  <si>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</si>
  <si>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神奈川県茅ヶ崎市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</si>
  <si>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</si>
  <si>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</si>
  <si>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</si>
  <si>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</si>
  <si>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</si>
  <si>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</si>
  <si>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</si>
  <si>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</si>
  <si>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</si>
  <si>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</si>
  <si>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</si>
  <si>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</si>
  <si>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</si>
  <si>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</si>
  <si>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</si>
  <si>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</si>
  <si>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</si>
  <si>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</si>
  <si>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</si>
  <si>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</si>
  <si>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</si>
  <si>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</si>
  <si>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</si>
  <si>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</si>
  <si>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</si>
  <si>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</si>
  <si>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</si>
  <si>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</si>
  <si>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</si>
  <si>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</si>
  <si>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</si>
  <si>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</si>
  <si>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</si>
  <si>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</si>
  <si>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</si>
  <si>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</si>
  <si>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</si>
  <si>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介護保険事業特別会計</t>
    <phoneticPr fontId="5"/>
  </si>
  <si>
    <t>公共下水道事業会計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</si>
  <si>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</si>
  <si>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</si>
  <si>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</si>
  <si>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</si>
  <si>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</si>
  <si>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</si>
  <si>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</si>
  <si>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</si>
  <si>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</si>
  <si>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</si>
  <si>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</si>
  <si>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</si>
  <si>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</si>
  <si>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</si>
  <si>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</si>
  <si>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</si>
  <si>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</si>
  <si>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</si>
  <si>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</si>
  <si>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</si>
  <si>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</si>
  <si>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</si>
  <si>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</si>
  <si>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</si>
  <si>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</si>
  <si>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</si>
  <si>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</si>
  <si>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</si>
  <si>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</si>
  <si>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</si>
  <si>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</si>
  <si>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</si>
  <si>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</si>
  <si>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</si>
  <si>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</si>
  <si>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</si>
  <si>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</si>
  <si>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</si>
  <si>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</si>
  <si>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</si>
  <si>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</si>
  <si>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</si>
  <si>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</si>
  <si>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</si>
  <si>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</si>
  <si>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</si>
  <si>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</si>
  <si>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</si>
  <si>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</si>
  <si>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</si>
  <si>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</si>
  <si>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</si>
  <si>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</si>
  <si>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</si>
  <si>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</si>
  <si>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</si>
  <si>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</si>
  <si>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</si>
  <si>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</si>
  <si>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</si>
  <si>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</si>
  <si>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</si>
  <si>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</si>
  <si>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</si>
  <si>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</si>
  <si>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</si>
  <si>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</si>
  <si>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</si>
  <si>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介護保険事業特別会計</t>
    <phoneticPr fontId="5"/>
  </si>
  <si>
    <t>-</t>
    <phoneticPr fontId="5"/>
  </si>
  <si>
    <t>-</t>
    <phoneticPr fontId="5"/>
  </si>
  <si>
    <t>-</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</si>
  <si>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</si>
  <si>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</si>
  <si>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</si>
  <si>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</si>
  <si>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</si>
  <si>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</si>
  <si>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</si>
  <si>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</si>
  <si>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</si>
  <si>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</si>
  <si>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</si>
  <si>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</si>
  <si>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</si>
  <si>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</si>
  <si>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</si>
  <si>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</si>
  <si>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</si>
  <si>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</si>
  <si>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</si>
  <si>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</si>
  <si>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</si>
  <si>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</si>
  <si>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</si>
  <si>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</si>
  <si>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</si>
  <si>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</si>
  <si>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</si>
  <si>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</si>
  <si>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</si>
  <si>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</si>
  <si>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</si>
  <si>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</si>
  <si>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</si>
  <si>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</si>
  <si>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</si>
  <si>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</si>
  <si>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</si>
  <si>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</si>
  <si>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</si>
  <si>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</si>
  <si>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</si>
  <si>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</si>
  <si>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</si>
  <si>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</si>
  <si>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</si>
  <si>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</si>
  <si>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</si>
  <si>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</si>
  <si>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</si>
  <si>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</si>
  <si>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</si>
  <si>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</si>
  <si>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</si>
  <si>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</si>
  <si>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</si>
  <si>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</si>
  <si>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</si>
  <si>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</si>
  <si>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</si>
  <si>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</si>
  <si>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</si>
  <si>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</si>
  <si>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</si>
  <si>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</si>
  <si>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</si>
  <si>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</si>
  <si>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</si>
  <si>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</si>
  <si>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</si>
  <si>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</si>
  <si>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</si>
  <si>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</si>
  <si>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</si>
  <si>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</si>
  <si>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</si>
  <si>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</si>
  <si>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</si>
  <si>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</si>
  <si>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</si>
  <si>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</si>
  <si>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</si>
  <si>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</si>
  <si>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</si>
  <si>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</si>
  <si>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</si>
  <si>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</si>
  <si>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</si>
  <si>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</si>
  <si>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2.46</t>
  </si>
  <si>
    <t>▲ 0.60</t>
  </si>
  <si>
    <t>一般会計</t>
  </si>
  <si>
    <t>病院事業会計</t>
  </si>
  <si>
    <t>公共下水道事業会計</t>
  </si>
  <si>
    <t>介護保険事業特別会計</t>
  </si>
  <si>
    <t>国民健康保険事業特別会計</t>
  </si>
  <si>
    <t>後期高齢者医療事業特別会計</t>
  </si>
  <si>
    <t>公共用地先行取得事業特別会計</t>
  </si>
  <si>
    <t>その他会計（赤字）</t>
  </si>
  <si>
    <t>その他会計（黒字）</t>
  </si>
  <si>
    <t>-</t>
    <phoneticPr fontId="2"/>
  </si>
  <si>
    <t>-</t>
    <phoneticPr fontId="2"/>
  </si>
  <si>
    <t>-</t>
    <phoneticPr fontId="2"/>
  </si>
  <si>
    <t>-</t>
    <phoneticPr fontId="2"/>
  </si>
  <si>
    <t>神奈川県後期高齢者医療広域連合（一般会計）</t>
    <rPh sb="0" eb="4">
      <t>カナガワケン</t>
    </rPh>
    <rPh sb="4" eb="6">
      <t>コウキ</t>
    </rPh>
    <rPh sb="6" eb="9">
      <t>コウレイシャ</t>
    </rPh>
    <rPh sb="9" eb="11">
      <t>イリョウ</t>
    </rPh>
    <rPh sb="11" eb="15">
      <t>コウイキレンゴウ</t>
    </rPh>
    <rPh sb="16" eb="18">
      <t>イッパン</t>
    </rPh>
    <rPh sb="18" eb="20">
      <t>カイケイ</t>
    </rPh>
    <phoneticPr fontId="2"/>
  </si>
  <si>
    <t>神奈川県後期高齢者医療広域連合（後期高齢者医療特別会計）</t>
    <rPh sb="0" eb="4">
      <t>カナガワケン</t>
    </rPh>
    <rPh sb="4" eb="6">
      <t>コウキ</t>
    </rPh>
    <rPh sb="6" eb="9">
      <t>コウレイシャ</t>
    </rPh>
    <rPh sb="9" eb="11">
      <t>イリョウ</t>
    </rPh>
    <rPh sb="11" eb="15">
      <t>コウイキレンゴウ</t>
    </rPh>
    <rPh sb="16" eb="18">
      <t>コウキ</t>
    </rPh>
    <rPh sb="18" eb="21">
      <t>コウレイシャ</t>
    </rPh>
    <rPh sb="21" eb="23">
      <t>イリョウ</t>
    </rPh>
    <rPh sb="23" eb="25">
      <t>トクベツ</t>
    </rPh>
    <rPh sb="25" eb="27">
      <t>カイケイ</t>
    </rPh>
    <phoneticPr fontId="2"/>
  </si>
  <si>
    <t>茅ヶ崎市文化・スポーツ振興財団</t>
    <rPh sb="0" eb="4">
      <t>チガサキシ</t>
    </rPh>
    <rPh sb="4" eb="6">
      <t>ブンカ</t>
    </rPh>
    <rPh sb="11" eb="13">
      <t>シンコウ</t>
    </rPh>
    <rPh sb="13" eb="15">
      <t>ザイダン</t>
    </rPh>
    <phoneticPr fontId="2"/>
  </si>
  <si>
    <t>茅ヶ崎市土地開発公社</t>
    <rPh sb="0" eb="4">
      <t>チガサキシ</t>
    </rPh>
    <rPh sb="4" eb="6">
      <t>トチ</t>
    </rPh>
    <rPh sb="6" eb="8">
      <t>カイハツ</t>
    </rPh>
    <rPh sb="8" eb="10">
      <t>コウシャ</t>
    </rPh>
    <phoneticPr fontId="2"/>
  </si>
  <si>
    <t>公益財団法人かながわ海岸美化財団</t>
    <rPh sb="0" eb="2">
      <t>コウエキ</t>
    </rPh>
    <rPh sb="2" eb="6">
      <t>ザイダンホウジン</t>
    </rPh>
    <rPh sb="10" eb="12">
      <t>カイガン</t>
    </rPh>
    <rPh sb="12" eb="14">
      <t>ビカ</t>
    </rPh>
    <rPh sb="14" eb="16">
      <t>ザイダン</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</si>
  <si>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</si>
  <si>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</si>
  <si>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</si>
  <si>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</si>
  <si>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</si>
  <si>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</si>
  <si>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</si>
  <si>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</si>
  <si>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有形固定資産減価償却率共に類似団体と比べて高い水準にある。これは、高度経済成長期に建築物系公共施設の整備量が増加し、昭和５０年代前半にピークを迎えたためである。建築物の更新の目安は６０年となり、築６０年を経過した建築物系公共施設はないものの、大規模修繕時期の築３０年を経過した建築物系公共施設が多く、老朽化が著しく進行していることが原因と考えられる。公共施設等総合管理計画において、老朽化した施設の予防保全による長寿命化を図っており、今後は有形固定資産減価償却率の上昇は緩やかになると考えられるが、新たな施設の建設や老朽化対策に係る大規模修繕を行う際に発行する起債額が増加するため、将来負担が一時的に増加していくと見込まれる。</t>
    <rPh sb="154" eb="155">
      <t>オオ</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</si>
  <si>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</si>
  <si>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</si>
  <si>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</si>
  <si>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</si>
  <si>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</si>
  <si>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</si>
  <si>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平成２９年度の本市の将来負担比率は３４．７%で、前年度の４４．５%から９．８ポイント改善した。改善した主な要因は、将来負担額の増以上に充当可能財源等及び標準財政規模の増が大きく、将来負担比率を押し下げたためである。充当可能財源等の増は、充当可能基金の増であり、標準財政規模の増は、標準税収入額等の増によるものである。また、平成２９年度の本市の実質公債費比率（３カ年平均）は０．５%で、前年度の０．４%から０．１ポイント悪化したが、早期健全化基準を大きく下回っている。悪化した主な要因は、公債費に準ずる債務負担行為に係る経費の増加があった影響によるものである。
　これらの指標の相関として、将来負担比率の上昇要因となっている地方債の償還が今後始まるため、実質公債費比率が上昇していく可能性があると分析する。　今後は老朽化する公共施設の整備・再編にあたり、基金の取り崩しや地方債の発行が増加することが見込まれるが、各財政指標に留意しつつ、財政の健全性を維持していく。</t>
    <rPh sb="42" eb="44">
      <t>カイゼン</t>
    </rPh>
    <rPh sb="47" eb="49">
      <t>カイゼン</t>
    </rPh>
    <rPh sb="57" eb="59">
      <t>ショウライ</t>
    </rPh>
    <rPh sb="59" eb="61">
      <t>フタン</t>
    </rPh>
    <rPh sb="61" eb="62">
      <t>ガク</t>
    </rPh>
    <rPh sb="63" eb="64">
      <t>ゾウ</t>
    </rPh>
    <rPh sb="64" eb="66">
      <t>イジョウ</t>
    </rPh>
    <rPh sb="67" eb="69">
      <t>ジュウトウ</t>
    </rPh>
    <rPh sb="69" eb="71">
      <t>カノウ</t>
    </rPh>
    <rPh sb="71" eb="73">
      <t>ザイゲン</t>
    </rPh>
    <rPh sb="73" eb="74">
      <t>トウ</t>
    </rPh>
    <rPh sb="74" eb="75">
      <t>オヨ</t>
    </rPh>
    <rPh sb="76" eb="78">
      <t>ヒョウジュン</t>
    </rPh>
    <rPh sb="78" eb="80">
      <t>ザイセイ</t>
    </rPh>
    <rPh sb="80" eb="82">
      <t>キボ</t>
    </rPh>
    <rPh sb="96" eb="97">
      <t>オ</t>
    </rPh>
    <rPh sb="98" eb="99">
      <t>サ</t>
    </rPh>
    <rPh sb="107" eb="109">
      <t>ジュウトウ</t>
    </rPh>
    <rPh sb="109" eb="111">
      <t>カノウ</t>
    </rPh>
    <rPh sb="111" eb="113">
      <t>ザイゲン</t>
    </rPh>
    <rPh sb="113" eb="114">
      <t>トウ</t>
    </rPh>
    <rPh sb="115" eb="116">
      <t>ゾウ</t>
    </rPh>
    <rPh sb="118" eb="120">
      <t>ジュウトウ</t>
    </rPh>
    <rPh sb="120" eb="122">
      <t>カノウ</t>
    </rPh>
    <rPh sb="122" eb="124">
      <t>キキン</t>
    </rPh>
    <rPh sb="125" eb="126">
      <t>ゾウ</t>
    </rPh>
    <rPh sb="130" eb="132">
      <t>ヒョウジュン</t>
    </rPh>
    <rPh sb="132" eb="134">
      <t>ザイセイ</t>
    </rPh>
    <rPh sb="134" eb="136">
      <t>キボ</t>
    </rPh>
    <rPh sb="137" eb="138">
      <t>ゾウ</t>
    </rPh>
    <rPh sb="140" eb="142">
      <t>ヒョウジュン</t>
    </rPh>
    <rPh sb="142" eb="143">
      <t>ゼイ</t>
    </rPh>
    <rPh sb="143" eb="145">
      <t>シュウニュウ</t>
    </rPh>
    <rPh sb="145" eb="146">
      <t>ガク</t>
    </rPh>
    <rPh sb="146" eb="147">
      <t>トウ</t>
    </rPh>
    <rPh sb="148" eb="149">
      <t>ゾウ</t>
    </rPh>
    <rPh sb="318" eb="320">
      <t>コンゴ</t>
    </rPh>
    <rPh sb="320" eb="321">
      <t>ハジ</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</si>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</sst>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14" fillId="0" borderId="41" xfId="16" applyFont="1" applyBorder="1" applyAlignment="1" applyProtection="1">
      <alignment horizontal="left" vertical="top" wrapText="1"/>
      <protection locked="0"/>
    </xf>
    <xf numFmtId="0" fontId="14" fillId="0" borderId="12" xfId="16" applyFont="1" applyBorder="1" applyAlignment="1" applyProtection="1">
      <alignment horizontal="left" vertical="top" wrapText="1"/>
      <protection locked="0"/>
    </xf>
    <xf numFmtId="0" fontId="14" fillId="0" borderId="46" xfId="16" applyFont="1" applyBorder="1" applyAlignment="1" applyProtection="1">
      <alignment horizontal="left" vertical="top" wrapText="1"/>
      <protection locked="0"/>
    </xf>
    <xf numFmtId="0" fontId="14" fillId="0" borderId="62" xfId="16" applyFont="1" applyBorder="1" applyAlignment="1" applyProtection="1">
      <alignment horizontal="left" vertical="top" wrapText="1"/>
      <protection locked="0"/>
    </xf>
    <xf numFmtId="0" fontId="14" fillId="0" borderId="0" xfId="16" applyFont="1" applyAlignment="1" applyProtection="1">
      <alignment horizontal="left" vertical="top" wrapText="1"/>
      <protection locked="0"/>
    </xf>
    <xf numFmtId="0" fontId="14" fillId="0" borderId="38" xfId="16" applyFont="1" applyBorder="1" applyAlignment="1" applyProtection="1">
      <alignment horizontal="left" vertical="top" wrapText="1"/>
      <protection locked="0"/>
    </xf>
    <xf numFmtId="0" fontId="14" fillId="0" borderId="37" xfId="16" applyFont="1" applyBorder="1" applyAlignment="1" applyProtection="1">
      <alignment horizontal="left" vertical="top" wrapText="1"/>
      <protection locked="0"/>
    </xf>
    <xf numFmtId="0" fontId="14" fillId="0" borderId="52" xfId="16" applyFont="1" applyBorder="1" applyAlignment="1" applyProtection="1">
      <alignment horizontal="left" vertical="top" wrapText="1"/>
      <protection locked="0"/>
    </xf>
    <xf numFmtId="0" fontId="14"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xmlns:c16r2="http://schemas.microsoft.com/office/drawing/2015/06/chart">
            <c:ext xmlns:c16="http://schemas.microsoft.com/office/drawing/2014/chart" uri="{C3380CC4-5D6E-409C-BE32-E72D297353CC}">
              <c16:uniqueId val="{00000000-1D0D-43DC-A414-DC69AA78665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21146</c:v>
                </c:pt>
                <c:pt idx="1">
                  <c:v>31767</c:v>
                </c:pt>
                <c:pt idx="2">
                  <c:v>42976</c:v>
                </c:pt>
                <c:pt idx="3">
                  <c:v>31271</c:v>
                </c:pt>
                <c:pt idx="4">
                  <c:v>35157</c:v>
                </c:pt>
              </c:numCache>
            </c:numRef>
          </c:val>
          <c:smooth val="0"/>
          <c:extLst xmlns:c16r2="http://schemas.microsoft.com/office/drawing/2015/06/chart">
            <c:ext xmlns:c16="http://schemas.microsoft.com/office/drawing/2014/chart" uri="{C3380CC4-5D6E-409C-BE32-E72D297353CC}">
              <c16:uniqueId val="{00000001-1D0D-43DC-A414-DC69AA78665A}"/>
            </c:ext>
          </c:extLst>
        </c:ser>
        <c:dLbls>
          <c:showLegendKey val="0"/>
          <c:showVal val="0"/>
          <c:showCatName val="0"/>
          <c:showSerName val="0"/>
          <c:showPercent val="0"/>
          <c:showBubbleSize val="0"/>
        </c:dLbls>
        <c:marker val="1"/>
        <c:smooth val="0"/>
        <c:axId val="866903576"/>
        <c:axId val="866906712"/>
      </c:lineChart>
      <c:catAx>
        <c:axId val="866903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6906712"/>
        <c:crosses val="autoZero"/>
        <c:auto val="1"/>
        <c:lblAlgn val="ctr"/>
        <c:lblOffset val="100"/>
        <c:tickLblSkip val="1"/>
        <c:tickMarkSkip val="1"/>
        <c:noMultiLvlLbl val="0"/>
      </c:catAx>
      <c:valAx>
        <c:axId val="86690671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66903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7.21</c:v>
                </c:pt>
                <c:pt idx="1">
                  <c:v>4.72</c:v>
                </c:pt>
                <c:pt idx="2">
                  <c:v>6.57</c:v>
                </c:pt>
                <c:pt idx="3">
                  <c:v>6.56</c:v>
                </c:pt>
                <c:pt idx="4">
                  <c:v>9.44</c:v>
                </c:pt>
              </c:numCache>
            </c:numRef>
          </c:val>
          <c:extLst xmlns:c16r2="http://schemas.microsoft.com/office/drawing/2015/06/chart">
            <c:ext xmlns:c16="http://schemas.microsoft.com/office/drawing/2014/chart" uri="{C3380CC4-5D6E-409C-BE32-E72D297353CC}">
              <c16:uniqueId val="{00000000-9A32-4620-8B12-B7D046A9D0F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13.36</c:v>
                </c:pt>
                <c:pt idx="1">
                  <c:v>13.38</c:v>
                </c:pt>
                <c:pt idx="2">
                  <c:v>10.77</c:v>
                </c:pt>
                <c:pt idx="3">
                  <c:v>10.64</c:v>
                </c:pt>
                <c:pt idx="4">
                  <c:v>10.38</c:v>
                </c:pt>
              </c:numCache>
            </c:numRef>
          </c:val>
          <c:extLst xmlns:c16r2="http://schemas.microsoft.com/office/drawing/2015/06/chart">
            <c:ext xmlns:c16="http://schemas.microsoft.com/office/drawing/2014/chart" uri="{C3380CC4-5D6E-409C-BE32-E72D297353CC}">
              <c16:uniqueId val="{00000001-9A32-4620-8B12-B7D046A9D0F6}"/>
            </c:ext>
          </c:extLst>
        </c:ser>
        <c:dLbls>
          <c:showLegendKey val="0"/>
          <c:showVal val="0"/>
          <c:showCatName val="0"/>
          <c:showSerName val="0"/>
          <c:showPercent val="0"/>
          <c:showBubbleSize val="0"/>
        </c:dLbls>
        <c:gapWidth val="250"/>
        <c:overlap val="100"/>
        <c:axId val="866904360"/>
        <c:axId val="866904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0.88</c:v>
                </c:pt>
                <c:pt idx="1">
                  <c:v>-2.46</c:v>
                </c:pt>
                <c:pt idx="2">
                  <c:v>-0.6</c:v>
                </c:pt>
                <c:pt idx="3">
                  <c:v>0.36</c:v>
                </c:pt>
                <c:pt idx="4">
                  <c:v>3.18</c:v>
                </c:pt>
              </c:numCache>
            </c:numRef>
          </c:val>
          <c:smooth val="0"/>
          <c:extLst xmlns:c16r2="http://schemas.microsoft.com/office/drawing/2015/06/chart">
            <c:ext xmlns:c16="http://schemas.microsoft.com/office/drawing/2014/chart" uri="{C3380CC4-5D6E-409C-BE32-E72D297353CC}">
              <c16:uniqueId val="{00000002-9A32-4620-8B12-B7D046A9D0F6}"/>
            </c:ext>
          </c:extLst>
        </c:ser>
        <c:dLbls>
          <c:showLegendKey val="0"/>
          <c:showVal val="0"/>
          <c:showCatName val="0"/>
          <c:showSerName val="0"/>
          <c:showPercent val="0"/>
          <c:showBubbleSize val="0"/>
        </c:dLbls>
        <c:marker val="1"/>
        <c:smooth val="0"/>
        <c:axId val="866904360"/>
        <c:axId val="866904752"/>
      </c:lineChart>
      <c:catAx>
        <c:axId val="866904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66904752"/>
        <c:crosses val="autoZero"/>
        <c:auto val="1"/>
        <c:lblAlgn val="ctr"/>
        <c:lblOffset val="100"/>
        <c:tickLblSkip val="1"/>
        <c:tickMarkSkip val="1"/>
        <c:noMultiLvlLbl val="0"/>
      </c:catAx>
      <c:valAx>
        <c:axId val="866904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904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47D4-45CA-B202-C44EFDEC166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7D4-45CA-B202-C44EFDEC166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7D4-45CA-B202-C44EFDEC1664}"/>
            </c:ext>
          </c:extLst>
        </c:ser>
        <c:ser>
          <c:idx val="3"/>
          <c:order val="3"/>
          <c:tx>
            <c:strRef>
              <c:f>データシート!$A$30</c:f>
              <c:strCache>
                <c:ptCount val="1"/>
                <c:pt idx="0">
                  <c:v>公共用地先行取得事業特別会計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47D4-45CA-B202-C44EFDEC1664}"/>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47D4-45CA-B202-C44EFDEC1664}"/>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1.71</c:v>
                </c:pt>
                <c:pt idx="2">
                  <c:v>#N/A</c:v>
                </c:pt>
                <c:pt idx="3">
                  <c:v>1.6</c:v>
                </c:pt>
                <c:pt idx="4">
                  <c:v>#N/A</c:v>
                </c:pt>
                <c:pt idx="5">
                  <c:v>1.56</c:v>
                </c:pt>
                <c:pt idx="6">
                  <c:v>#N/A</c:v>
                </c:pt>
                <c:pt idx="7">
                  <c:v>1.63</c:v>
                </c:pt>
                <c:pt idx="8">
                  <c:v>#N/A</c:v>
                </c:pt>
                <c:pt idx="9">
                  <c:v>1.43</c:v>
                </c:pt>
              </c:numCache>
            </c:numRef>
          </c:val>
          <c:extLst xmlns:c16r2="http://schemas.microsoft.com/office/drawing/2015/06/chart">
            <c:ext xmlns:c16="http://schemas.microsoft.com/office/drawing/2014/chart" uri="{C3380CC4-5D6E-409C-BE32-E72D297353CC}">
              <c16:uniqueId val="{00000005-47D4-45CA-B202-C44EFDEC1664}"/>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c:v>
                </c:pt>
                <c:pt idx="2">
                  <c:v>#N/A</c:v>
                </c:pt>
                <c:pt idx="3">
                  <c:v>0.5</c:v>
                </c:pt>
                <c:pt idx="4">
                  <c:v>#N/A</c:v>
                </c:pt>
                <c:pt idx="5">
                  <c:v>0.67</c:v>
                </c:pt>
                <c:pt idx="6">
                  <c:v>#N/A</c:v>
                </c:pt>
                <c:pt idx="7">
                  <c:v>1.07</c:v>
                </c:pt>
                <c:pt idx="8">
                  <c:v>#N/A</c:v>
                </c:pt>
                <c:pt idx="9">
                  <c:v>1.58</c:v>
                </c:pt>
              </c:numCache>
            </c:numRef>
          </c:val>
          <c:extLst xmlns:c16r2="http://schemas.microsoft.com/office/drawing/2015/06/chart">
            <c:ext xmlns:c16="http://schemas.microsoft.com/office/drawing/2014/chart" uri="{C3380CC4-5D6E-409C-BE32-E72D297353CC}">
              <c16:uniqueId val="{00000006-47D4-45CA-B202-C44EFDEC1664}"/>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2.54</c:v>
                </c:pt>
                <c:pt idx="2">
                  <c:v>#N/A</c:v>
                </c:pt>
                <c:pt idx="3">
                  <c:v>2.86</c:v>
                </c:pt>
                <c:pt idx="4">
                  <c:v>#N/A</c:v>
                </c:pt>
                <c:pt idx="5">
                  <c:v>2.83</c:v>
                </c:pt>
                <c:pt idx="6">
                  <c:v>#N/A</c:v>
                </c:pt>
                <c:pt idx="7">
                  <c:v>2.91</c:v>
                </c:pt>
                <c:pt idx="8">
                  <c:v>#N/A</c:v>
                </c:pt>
                <c:pt idx="9">
                  <c:v>3.34</c:v>
                </c:pt>
              </c:numCache>
            </c:numRef>
          </c:val>
          <c:extLst xmlns:c16r2="http://schemas.microsoft.com/office/drawing/2015/06/chart">
            <c:ext xmlns:c16="http://schemas.microsoft.com/office/drawing/2014/chart" uri="{C3380CC4-5D6E-409C-BE32-E72D297353CC}">
              <c16:uniqueId val="{00000007-47D4-45CA-B202-C44EFDEC1664}"/>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16.670000000000002</c:v>
                </c:pt>
                <c:pt idx="2">
                  <c:v>#N/A</c:v>
                </c:pt>
                <c:pt idx="3">
                  <c:v>16.05</c:v>
                </c:pt>
                <c:pt idx="4">
                  <c:v>#N/A</c:v>
                </c:pt>
                <c:pt idx="5">
                  <c:v>14.43</c:v>
                </c:pt>
                <c:pt idx="6">
                  <c:v>#N/A</c:v>
                </c:pt>
                <c:pt idx="7">
                  <c:v>11.34</c:v>
                </c:pt>
                <c:pt idx="8">
                  <c:v>#N/A</c:v>
                </c:pt>
                <c:pt idx="9">
                  <c:v>7.63</c:v>
                </c:pt>
              </c:numCache>
            </c:numRef>
          </c:val>
          <c:extLst xmlns:c16r2="http://schemas.microsoft.com/office/drawing/2015/06/chart">
            <c:ext xmlns:c16="http://schemas.microsoft.com/office/drawing/2014/chart" uri="{C3380CC4-5D6E-409C-BE32-E72D297353CC}">
              <c16:uniqueId val="{00000008-47D4-45CA-B202-C44EFDEC166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7.2</c:v>
                </c:pt>
                <c:pt idx="2">
                  <c:v>#N/A</c:v>
                </c:pt>
                <c:pt idx="3">
                  <c:v>4.72</c:v>
                </c:pt>
                <c:pt idx="4">
                  <c:v>#N/A</c:v>
                </c:pt>
                <c:pt idx="5">
                  <c:v>6.57</c:v>
                </c:pt>
                <c:pt idx="6">
                  <c:v>#N/A</c:v>
                </c:pt>
                <c:pt idx="7">
                  <c:v>6.55</c:v>
                </c:pt>
                <c:pt idx="8">
                  <c:v>#N/A</c:v>
                </c:pt>
                <c:pt idx="9">
                  <c:v>9.43</c:v>
                </c:pt>
              </c:numCache>
            </c:numRef>
          </c:val>
          <c:extLst xmlns:c16r2="http://schemas.microsoft.com/office/drawing/2015/06/chart">
            <c:ext xmlns:c16="http://schemas.microsoft.com/office/drawing/2014/chart" uri="{C3380CC4-5D6E-409C-BE32-E72D297353CC}">
              <c16:uniqueId val="{00000009-47D4-45CA-B202-C44EFDEC1664}"/>
            </c:ext>
          </c:extLst>
        </c:ser>
        <c:dLbls>
          <c:showLegendKey val="0"/>
          <c:showVal val="0"/>
          <c:showCatName val="0"/>
          <c:showSerName val="0"/>
          <c:showPercent val="0"/>
          <c:showBubbleSize val="0"/>
        </c:dLbls>
        <c:gapWidth val="150"/>
        <c:overlap val="100"/>
        <c:axId val="866905928"/>
        <c:axId val="866906320"/>
      </c:barChart>
      <c:catAx>
        <c:axId val="866905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6906320"/>
        <c:crosses val="autoZero"/>
        <c:auto val="1"/>
        <c:lblAlgn val="ctr"/>
        <c:lblOffset val="100"/>
        <c:tickLblSkip val="1"/>
        <c:tickMarkSkip val="1"/>
        <c:noMultiLvlLbl val="0"/>
      </c:catAx>
      <c:valAx>
        <c:axId val="866906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9059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6382</c:v>
                </c:pt>
                <c:pt idx="5">
                  <c:v>6495</c:v>
                </c:pt>
                <c:pt idx="8">
                  <c:v>6066</c:v>
                </c:pt>
                <c:pt idx="11">
                  <c:v>5930</c:v>
                </c:pt>
                <c:pt idx="14">
                  <c:v>5948</c:v>
                </c:pt>
              </c:numCache>
            </c:numRef>
          </c:val>
          <c:extLst xmlns:c16r2="http://schemas.microsoft.com/office/drawing/2015/06/chart">
            <c:ext xmlns:c16="http://schemas.microsoft.com/office/drawing/2014/chart" uri="{C3380CC4-5D6E-409C-BE32-E72D297353CC}">
              <c16:uniqueId val="{00000000-4E4F-4F22-9893-9617B335C3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E4F-4F22-9893-9617B335C3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4</c:v>
                </c:pt>
                <c:pt idx="9">
                  <c:v>258</c:v>
                </c:pt>
                <c:pt idx="12">
                  <c:v>31</c:v>
                </c:pt>
              </c:numCache>
            </c:numRef>
          </c:val>
          <c:extLst xmlns:c16r2="http://schemas.microsoft.com/office/drawing/2015/06/chart">
            <c:ext xmlns:c16="http://schemas.microsoft.com/office/drawing/2014/chart" uri="{C3380CC4-5D6E-409C-BE32-E72D297353CC}">
              <c16:uniqueId val="{00000002-4E4F-4F22-9893-9617B335C3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E4F-4F22-9893-9617B335C3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1842</c:v>
                </c:pt>
                <c:pt idx="3">
                  <c:v>1842</c:v>
                </c:pt>
                <c:pt idx="6">
                  <c:v>1795</c:v>
                </c:pt>
                <c:pt idx="9">
                  <c:v>1732</c:v>
                </c:pt>
                <c:pt idx="12">
                  <c:v>1632</c:v>
                </c:pt>
              </c:numCache>
            </c:numRef>
          </c:val>
          <c:extLst xmlns:c16r2="http://schemas.microsoft.com/office/drawing/2015/06/chart">
            <c:ext xmlns:c16="http://schemas.microsoft.com/office/drawing/2014/chart" uri="{C3380CC4-5D6E-409C-BE32-E72D297353CC}">
              <c16:uniqueId val="{00000004-4E4F-4F22-9893-9617B335C3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E4F-4F22-9893-9617B335C3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E4F-4F22-9893-9617B335C3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4674</c:v>
                </c:pt>
                <c:pt idx="3">
                  <c:v>4733</c:v>
                </c:pt>
                <c:pt idx="6">
                  <c:v>4389</c:v>
                </c:pt>
                <c:pt idx="9">
                  <c:v>4273</c:v>
                </c:pt>
                <c:pt idx="12">
                  <c:v>4404</c:v>
                </c:pt>
              </c:numCache>
            </c:numRef>
          </c:val>
          <c:extLst xmlns:c16r2="http://schemas.microsoft.com/office/drawing/2015/06/chart">
            <c:ext xmlns:c16="http://schemas.microsoft.com/office/drawing/2014/chart" uri="{C3380CC4-5D6E-409C-BE32-E72D297353CC}">
              <c16:uniqueId val="{00000007-4E4F-4F22-9893-9617B335C3F8}"/>
            </c:ext>
          </c:extLst>
        </c:ser>
        <c:dLbls>
          <c:showLegendKey val="0"/>
          <c:showVal val="0"/>
          <c:showCatName val="0"/>
          <c:showSerName val="0"/>
          <c:showPercent val="0"/>
          <c:showBubbleSize val="0"/>
        </c:dLbls>
        <c:gapWidth val="100"/>
        <c:overlap val="100"/>
        <c:axId val="866925528"/>
        <c:axId val="866924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135</c:v>
                </c:pt>
                <c:pt idx="2">
                  <c:v>#N/A</c:v>
                </c:pt>
                <c:pt idx="3">
                  <c:v>#N/A</c:v>
                </c:pt>
                <c:pt idx="4">
                  <c:v>81</c:v>
                </c:pt>
                <c:pt idx="5">
                  <c:v>#N/A</c:v>
                </c:pt>
                <c:pt idx="6">
                  <c:v>#N/A</c:v>
                </c:pt>
                <c:pt idx="7">
                  <c:v>122</c:v>
                </c:pt>
                <c:pt idx="8">
                  <c:v>#N/A</c:v>
                </c:pt>
                <c:pt idx="9">
                  <c:v>#N/A</c:v>
                </c:pt>
                <c:pt idx="10">
                  <c:v>333</c:v>
                </c:pt>
                <c:pt idx="11">
                  <c:v>#N/A</c:v>
                </c:pt>
                <c:pt idx="12">
                  <c:v>#N/A</c:v>
                </c:pt>
                <c:pt idx="13">
                  <c:v>119</c:v>
                </c:pt>
                <c:pt idx="14">
                  <c:v>#N/A</c:v>
                </c:pt>
              </c:numCache>
            </c:numRef>
          </c:val>
          <c:smooth val="0"/>
          <c:extLst xmlns:c16r2="http://schemas.microsoft.com/office/drawing/2015/06/chart">
            <c:ext xmlns:c16="http://schemas.microsoft.com/office/drawing/2014/chart" uri="{C3380CC4-5D6E-409C-BE32-E72D297353CC}">
              <c16:uniqueId val="{00000008-4E4F-4F22-9893-9617B335C3F8}"/>
            </c:ext>
          </c:extLst>
        </c:ser>
        <c:dLbls>
          <c:showLegendKey val="0"/>
          <c:showVal val="0"/>
          <c:showCatName val="0"/>
          <c:showSerName val="0"/>
          <c:showPercent val="0"/>
          <c:showBubbleSize val="0"/>
        </c:dLbls>
        <c:marker val="1"/>
        <c:smooth val="0"/>
        <c:axId val="866925528"/>
        <c:axId val="866924352"/>
      </c:lineChart>
      <c:catAx>
        <c:axId val="866925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6924352"/>
        <c:crosses val="autoZero"/>
        <c:auto val="1"/>
        <c:lblAlgn val="ctr"/>
        <c:lblOffset val="100"/>
        <c:tickLblSkip val="1"/>
        <c:tickMarkSkip val="1"/>
        <c:noMultiLvlLbl val="0"/>
      </c:catAx>
      <c:valAx>
        <c:axId val="866924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925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52467</c:v>
                </c:pt>
                <c:pt idx="5">
                  <c:v>56290</c:v>
                </c:pt>
                <c:pt idx="8">
                  <c:v>51688</c:v>
                </c:pt>
                <c:pt idx="11">
                  <c:v>51248</c:v>
                </c:pt>
                <c:pt idx="14">
                  <c:v>51293</c:v>
                </c:pt>
              </c:numCache>
            </c:numRef>
          </c:val>
          <c:extLst xmlns:c16r2="http://schemas.microsoft.com/office/drawing/2015/06/chart">
            <c:ext xmlns:c16="http://schemas.microsoft.com/office/drawing/2014/chart" uri="{C3380CC4-5D6E-409C-BE32-E72D297353CC}">
              <c16:uniqueId val="{00000000-0D5E-4D7B-BE4A-7266826FD4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20621</c:v>
                </c:pt>
                <c:pt idx="5">
                  <c:v>18651</c:v>
                </c:pt>
                <c:pt idx="8">
                  <c:v>17207</c:v>
                </c:pt>
                <c:pt idx="11">
                  <c:v>17111</c:v>
                </c:pt>
                <c:pt idx="14">
                  <c:v>20021</c:v>
                </c:pt>
              </c:numCache>
            </c:numRef>
          </c:val>
          <c:extLst xmlns:c16r2="http://schemas.microsoft.com/office/drawing/2015/06/chart">
            <c:ext xmlns:c16="http://schemas.microsoft.com/office/drawing/2014/chart" uri="{C3380CC4-5D6E-409C-BE32-E72D297353CC}">
              <c16:uniqueId val="{00000001-0D5E-4D7B-BE4A-7266826FD4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9986</c:v>
                </c:pt>
                <c:pt idx="5">
                  <c:v>9194</c:v>
                </c:pt>
                <c:pt idx="8">
                  <c:v>7135</c:v>
                </c:pt>
                <c:pt idx="11">
                  <c:v>7279</c:v>
                </c:pt>
                <c:pt idx="14">
                  <c:v>7757</c:v>
                </c:pt>
              </c:numCache>
            </c:numRef>
          </c:val>
          <c:extLst xmlns:c16r2="http://schemas.microsoft.com/office/drawing/2015/06/chart">
            <c:ext xmlns:c16="http://schemas.microsoft.com/office/drawing/2014/chart" uri="{C3380CC4-5D6E-409C-BE32-E72D297353CC}">
              <c16:uniqueId val="{00000002-0D5E-4D7B-BE4A-7266826FD4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D5E-4D7B-BE4A-7266826FD4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D5E-4D7B-BE4A-7266826FD4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D5E-4D7B-BE4A-7266826FD4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11299</c:v>
                </c:pt>
                <c:pt idx="3">
                  <c:v>11331</c:v>
                </c:pt>
                <c:pt idx="6">
                  <c:v>9901</c:v>
                </c:pt>
                <c:pt idx="9">
                  <c:v>9667</c:v>
                </c:pt>
                <c:pt idx="12">
                  <c:v>9435</c:v>
                </c:pt>
              </c:numCache>
            </c:numRef>
          </c:val>
          <c:extLst xmlns:c16r2="http://schemas.microsoft.com/office/drawing/2015/06/chart">
            <c:ext xmlns:c16="http://schemas.microsoft.com/office/drawing/2014/chart" uri="{C3380CC4-5D6E-409C-BE32-E72D297353CC}">
              <c16:uniqueId val="{00000006-0D5E-4D7B-BE4A-7266826FD4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0D5E-4D7B-BE4A-7266826FD4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25782</c:v>
                </c:pt>
                <c:pt idx="3">
                  <c:v>23589</c:v>
                </c:pt>
                <c:pt idx="6">
                  <c:v>22175</c:v>
                </c:pt>
                <c:pt idx="9">
                  <c:v>21555</c:v>
                </c:pt>
                <c:pt idx="12">
                  <c:v>20361</c:v>
                </c:pt>
              </c:numCache>
            </c:numRef>
          </c:val>
          <c:extLst xmlns:c16r2="http://schemas.microsoft.com/office/drawing/2015/06/chart">
            <c:ext xmlns:c16="http://schemas.microsoft.com/office/drawing/2014/chart" uri="{C3380CC4-5D6E-409C-BE32-E72D297353CC}">
              <c16:uniqueId val="{00000008-0D5E-4D7B-BE4A-7266826FD4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2518</c:v>
                </c:pt>
                <c:pt idx="3">
                  <c:v>7407</c:v>
                </c:pt>
                <c:pt idx="6">
                  <c:v>7296</c:v>
                </c:pt>
                <c:pt idx="9">
                  <c:v>6010</c:v>
                </c:pt>
                <c:pt idx="12">
                  <c:v>4478</c:v>
                </c:pt>
              </c:numCache>
            </c:numRef>
          </c:val>
          <c:extLst xmlns:c16r2="http://schemas.microsoft.com/office/drawing/2015/06/chart">
            <c:ext xmlns:c16="http://schemas.microsoft.com/office/drawing/2014/chart" uri="{C3380CC4-5D6E-409C-BE32-E72D297353CC}">
              <c16:uniqueId val="{00000009-0D5E-4D7B-BE4A-7266826FD4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46798</c:v>
                </c:pt>
                <c:pt idx="3">
                  <c:v>49257</c:v>
                </c:pt>
                <c:pt idx="6">
                  <c:v>52414</c:v>
                </c:pt>
                <c:pt idx="9">
                  <c:v>54503</c:v>
                </c:pt>
                <c:pt idx="12">
                  <c:v>57717</c:v>
                </c:pt>
              </c:numCache>
            </c:numRef>
          </c:val>
          <c:extLst xmlns:c16r2="http://schemas.microsoft.com/office/drawing/2015/06/chart">
            <c:ext xmlns:c16="http://schemas.microsoft.com/office/drawing/2014/chart" uri="{C3380CC4-5D6E-409C-BE32-E72D297353CC}">
              <c16:uniqueId val="{0000000A-0D5E-4D7B-BE4A-7266826FD488}"/>
            </c:ext>
          </c:extLst>
        </c:ser>
        <c:dLbls>
          <c:showLegendKey val="0"/>
          <c:showVal val="0"/>
          <c:showCatName val="0"/>
          <c:showSerName val="0"/>
          <c:showPercent val="0"/>
          <c:showBubbleSize val="0"/>
        </c:dLbls>
        <c:gapWidth val="100"/>
        <c:overlap val="100"/>
        <c:axId val="866921216"/>
        <c:axId val="8669247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3324</c:v>
                </c:pt>
                <c:pt idx="2">
                  <c:v>#N/A</c:v>
                </c:pt>
                <c:pt idx="3">
                  <c:v>#N/A</c:v>
                </c:pt>
                <c:pt idx="4">
                  <c:v>7449</c:v>
                </c:pt>
                <c:pt idx="5">
                  <c:v>#N/A</c:v>
                </c:pt>
                <c:pt idx="6">
                  <c:v>#N/A</c:v>
                </c:pt>
                <c:pt idx="7">
                  <c:v>15756</c:v>
                </c:pt>
                <c:pt idx="8">
                  <c:v>#N/A</c:v>
                </c:pt>
                <c:pt idx="9">
                  <c:v>#N/A</c:v>
                </c:pt>
                <c:pt idx="10">
                  <c:v>16097</c:v>
                </c:pt>
                <c:pt idx="11">
                  <c:v>#N/A</c:v>
                </c:pt>
                <c:pt idx="12">
                  <c:v>#N/A</c:v>
                </c:pt>
                <c:pt idx="13">
                  <c:v>12920</c:v>
                </c:pt>
                <c:pt idx="14">
                  <c:v>#N/A</c:v>
                </c:pt>
              </c:numCache>
            </c:numRef>
          </c:val>
          <c:smooth val="0"/>
          <c:extLst xmlns:c16r2="http://schemas.microsoft.com/office/drawing/2015/06/chart">
            <c:ext xmlns:c16="http://schemas.microsoft.com/office/drawing/2014/chart" uri="{C3380CC4-5D6E-409C-BE32-E72D297353CC}">
              <c16:uniqueId val="{0000000B-0D5E-4D7B-BE4A-7266826FD488}"/>
            </c:ext>
          </c:extLst>
        </c:ser>
        <c:dLbls>
          <c:showLegendKey val="0"/>
          <c:showVal val="0"/>
          <c:showCatName val="0"/>
          <c:showSerName val="0"/>
          <c:showPercent val="0"/>
          <c:showBubbleSize val="0"/>
        </c:dLbls>
        <c:marker val="1"/>
        <c:smooth val="0"/>
        <c:axId val="866921216"/>
        <c:axId val="866924744"/>
      </c:lineChart>
      <c:catAx>
        <c:axId val="86692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66924744"/>
        <c:crosses val="autoZero"/>
        <c:auto val="1"/>
        <c:lblAlgn val="ctr"/>
        <c:lblOffset val="100"/>
        <c:tickLblSkip val="1"/>
        <c:tickMarkSkip val="1"/>
        <c:noMultiLvlLbl val="0"/>
      </c:catAx>
      <c:valAx>
        <c:axId val="8669247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692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4312</c:v>
                </c:pt>
                <c:pt idx="1">
                  <c:v>4313</c:v>
                </c:pt>
                <c:pt idx="2">
                  <c:v>4313</c:v>
                </c:pt>
              </c:numCache>
            </c:numRef>
          </c:val>
          <c:extLst xmlns:c16r2="http://schemas.microsoft.com/office/drawing/2015/06/chart">
            <c:ext xmlns:c16="http://schemas.microsoft.com/office/drawing/2014/chart" uri="{C3380CC4-5D6E-409C-BE32-E72D297353CC}">
              <c16:uniqueId val="{00000000-C1D9-4FCD-8D10-686C687FAAC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C1D9-4FCD-8D10-686C687FAAC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1239</c:v>
                </c:pt>
                <c:pt idx="1">
                  <c:v>1174</c:v>
                </c:pt>
                <c:pt idx="2">
                  <c:v>1635</c:v>
                </c:pt>
              </c:numCache>
            </c:numRef>
          </c:val>
          <c:extLst xmlns:c16r2="http://schemas.microsoft.com/office/drawing/2015/06/chart">
            <c:ext xmlns:c16="http://schemas.microsoft.com/office/drawing/2014/chart" uri="{C3380CC4-5D6E-409C-BE32-E72D297353CC}">
              <c16:uniqueId val="{00000002-C1D9-4FCD-8D10-686C687FAAC7}"/>
            </c:ext>
          </c:extLst>
        </c:ser>
        <c:dLbls>
          <c:showLegendKey val="0"/>
          <c:showVal val="0"/>
          <c:showCatName val="0"/>
          <c:showSerName val="0"/>
          <c:showPercent val="0"/>
          <c:showBubbleSize val="0"/>
        </c:dLbls>
        <c:gapWidth val="120"/>
        <c:overlap val="100"/>
        <c:axId val="866921608"/>
        <c:axId val="866922784"/>
      </c:barChart>
      <c:catAx>
        <c:axId val="866921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866922784"/>
        <c:crosses val="autoZero"/>
        <c:auto val="1"/>
        <c:lblAlgn val="ctr"/>
        <c:lblOffset val="100"/>
        <c:tickLblSkip val="1"/>
        <c:tickMarkSkip val="1"/>
        <c:noMultiLvlLbl val="0"/>
      </c:catAx>
      <c:valAx>
        <c:axId val="86692278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866921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BC4-478D-AE70-B8A03827B8BF}"/>
                </c:ext>
                <c:ext xmlns:c15="http://schemas.microsoft.com/office/drawing/2012/chart" uri="{CE6537A1-D6FC-4f65-9D91-7224C49458BB}">
                  <c15:dlblFieldTable>
                    <c15:dlblFTEntry>
                      <c15:txfldGUID>{0F1C40AD-6DF6-43D2-95D1-BA6831FFF8D2}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BC4-478D-AE70-B8A03827B8BF}"/>
                </c:ext>
                <c:ext xmlns:c15="http://schemas.microsoft.com/office/drawing/2012/chart" uri="{CE6537A1-D6FC-4f65-9D91-7224C49458BB}">
                  <c15:dlblFieldTable>
                    <c15:dlblFTEntry>
                      <c15:txfldGUID>{F90F8D57-81E3-448F-BC7E-CE62220E5ACA}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BC4-478D-AE70-B8A03827B8BF}"/>
                </c:ext>
                <c:ext xmlns:c15="http://schemas.microsoft.com/office/drawing/2012/chart" uri="{CE6537A1-D6FC-4f65-9D91-7224C49458BB}">
                  <c15:dlblFieldTable>
                    <c15:dlblFTEntry>
                      <c15:txfldGUID>{2ADB42A8-55E3-4A8F-8106-4072D63DC480}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BC4-478D-AE70-B8A03827B8BF}"/>
                </c:ext>
                <c:ext xmlns:c15="http://schemas.microsoft.com/office/drawing/2012/chart" uri="{CE6537A1-D6FC-4f65-9D91-7224C49458BB}">
                  <c15:dlblFieldTable>
                    <c15:dlblFTEntry>
                      <c15:txfldGUID>{52C320AD-CD88-44A5-9AA9-FA3B2E8EC605}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BC4-478D-AE70-B8A03827B8BF}"/>
                </c:ext>
                <c:ext xmlns:c15="http://schemas.microsoft.com/office/drawing/2012/chart" uri="{CE6537A1-D6FC-4f65-9D91-7224C49458BB}">
                  <c15:dlblFieldTable>
                    <c15:dlblFTEntry>
                      <c15:txfldGUID>{0846D900-5C83-47CE-BD16-2987ABC7F39A}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BC4-478D-AE70-B8A03827B8BF}"/>
                </c:ext>
                <c:ext xmlns:c15="http://schemas.microsoft.com/office/drawing/2012/chart" uri="{CE6537A1-D6FC-4f65-9D91-7224C49458BB}">
                  <c15:dlblFieldTable>
                    <c15:dlblFTEntry>
                      <c15:txfldGUID>{EF5A9A49-D6E1-4AE3-9257-F0EEF1312786}</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BC4-478D-AE70-B8A03827B8BF}"/>
                </c:ext>
                <c:ext xmlns:c15="http://schemas.microsoft.com/office/drawing/2012/chart" uri="{CE6537A1-D6FC-4f65-9D91-7224C49458BB}">
                  <c15:layout/>
                  <c15:dlblFieldTable>
                    <c15:dlblFTEntry>
                      <c15:txfldGUID>{98900A1C-327C-48AB-9734-13D37BE04DFE}</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BC4-478D-AE70-B8A03827B8BF}"/>
                </c:ext>
                <c:ext xmlns:c15="http://schemas.microsoft.com/office/drawing/2012/chart" uri="{CE6537A1-D6FC-4f65-9D91-7224C49458BB}">
                  <c15:layout/>
                  <c15:dlblFieldTable>
                    <c15:dlblFTEntry>
                      <c15:txfldGUID>{468C53EA-CF41-4ABB-9CA4-5E4DB4B9EE78}</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BC4-478D-AE70-B8A03827B8BF}"/>
                </c:ext>
                <c:ext xmlns:c15="http://schemas.microsoft.com/office/drawing/2012/chart" uri="{CE6537A1-D6FC-4f65-9D91-7224C49458BB}">
                  <c15:layout/>
                  <c15:dlblFieldTable>
                    <c15:dlblFTEntry>
                      <c15:txfldGUID>{C5486066-FF9B-405A-AE03-F62380D555DA}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65.099999999999994</c:v>
                </c:pt>
                <c:pt idx="24">
                  <c:v>65.900000000000006</c:v>
                </c:pt>
                <c:pt idx="32">
                  <c:v>61.7</c:v>
                </c:pt>
              </c:numCache>
            </c:numRef>
          </c:xVal>
          <c:yVal>
            <c:numRef>
              <c:f>公会計指標分析・財政指標組合せ分析表!$BP$51:$DC$51</c:f>
              <c:numCache>
                <c:formatCode>#,##0.0;"▲ "#,##0.0</c:formatCode>
                <c:ptCount val="40"/>
                <c:pt idx="16">
                  <c:v>44.1</c:v>
                </c:pt>
                <c:pt idx="24">
                  <c:v>44.5</c:v>
                </c:pt>
                <c:pt idx="32">
                  <c:v>34.700000000000003</c:v>
                </c:pt>
              </c:numCache>
            </c:numRef>
          </c:yVal>
          <c:smooth val="0"/>
          <c:extLst xmlns:c16r2="http://schemas.microsoft.com/office/drawing/2015/06/chart">
            <c:ext xmlns:c16="http://schemas.microsoft.com/office/drawing/2014/chart" uri="{C3380CC4-5D6E-409C-BE32-E72D297353CC}">
              <c16:uniqueId val="{00000009-7BC4-478D-AE70-B8A03827B8B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BC4-478D-AE70-B8A03827B8BF}"/>
                </c:ext>
                <c:ext xmlns:c15="http://schemas.microsoft.com/office/drawing/2012/chart" uri="{CE6537A1-D6FC-4f65-9D91-7224C49458BB}">
                  <c15:dlblFieldTable>
                    <c15:dlblFTEntry>
                      <c15:txfldGUID>{668A8573-CE0E-40A8-9A42-9EF2A8923992}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BC4-478D-AE70-B8A03827B8BF}"/>
                </c:ext>
                <c:ext xmlns:c15="http://schemas.microsoft.com/office/drawing/2012/chart" uri="{CE6537A1-D6FC-4f65-9D91-7224C49458BB}">
                  <c15:dlblFieldTable>
                    <c15:dlblFTEntry>
                      <c15:txfldGUID>{59A73379-99B9-4935-A759-322379F48D6D}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BC4-478D-AE70-B8A03827B8BF}"/>
                </c:ext>
                <c:ext xmlns:c15="http://schemas.microsoft.com/office/drawing/2012/chart" uri="{CE6537A1-D6FC-4f65-9D91-7224C49458BB}">
                  <c15:dlblFieldTable>
                    <c15:dlblFTEntry>
                      <c15:txfldGUID>{D9DFE937-FBD0-4DFA-B788-6A27CEEA4BD2}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BC4-478D-AE70-B8A03827B8BF}"/>
                </c:ext>
                <c:ext xmlns:c15="http://schemas.microsoft.com/office/drawing/2012/chart" uri="{CE6537A1-D6FC-4f65-9D91-7224C49458BB}">
                  <c15:dlblFieldTable>
                    <c15:dlblFTEntry>
                      <c15:txfldGUID>{02225984-2F35-4743-BA65-D8B349939DE9}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BC4-478D-AE70-B8A03827B8BF}"/>
                </c:ext>
                <c:ext xmlns:c15="http://schemas.microsoft.com/office/drawing/2012/chart" uri="{CE6537A1-D6FC-4f65-9D91-7224C49458BB}">
                  <c15:dlblFieldTable>
                    <c15:dlblFTEntry>
                      <c15:txfldGUID>{724CD2D7-FD10-4867-90B6-55A60850DBA7}</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BC4-478D-AE70-B8A03827B8BF}"/>
                </c:ext>
                <c:ext xmlns:c15="http://schemas.microsoft.com/office/drawing/2012/chart" uri="{CE6537A1-D6FC-4f65-9D91-7224C49458BB}">
                  <c15:dlblFieldTable>
                    <c15:dlblFTEntry>
                      <c15:txfldGUID>{9D66677F-88D6-4C1D-9C44-8D05C3873EDF}</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BC4-478D-AE70-B8A03827B8BF}"/>
                </c:ext>
                <c:ext xmlns:c15="http://schemas.microsoft.com/office/drawing/2012/chart" uri="{CE6537A1-D6FC-4f65-9D91-7224C49458BB}">
                  <c15:layout/>
                  <c15:dlblFieldTable>
                    <c15:dlblFTEntry>
                      <c15:txfldGUID>{5A9BF1E2-EEEE-4CE8-A36E-5D32B39F5B15}</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BC4-478D-AE70-B8A03827B8BF}"/>
                </c:ext>
                <c:ext xmlns:c15="http://schemas.microsoft.com/office/drawing/2012/chart" uri="{CE6537A1-D6FC-4f65-9D91-7224C49458BB}">
                  <c15:layout/>
                  <c15:dlblFieldTable>
                    <c15:dlblFTEntry>
                      <c15:txfldGUID>{F46911AC-A71D-4333-93AE-B1AD902D4A10}</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BC4-478D-AE70-B8A03827B8BF}"/>
                </c:ext>
                <c:ext xmlns:c15="http://schemas.microsoft.com/office/drawing/2012/chart" uri="{CE6537A1-D6FC-4f65-9D91-7224C49458BB}">
                  <c15:layout/>
                  <c15:dlblFieldTable>
                    <c15:dlblFTEntry>
                      <c15:txfldGUID>{81B65285-9E98-4AFC-A381-C1056A067059}</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7BC4-478D-AE70-B8A03827B8BF}"/>
            </c:ext>
          </c:extLst>
        </c:ser>
        <c:dLbls>
          <c:showLegendKey val="0"/>
          <c:showVal val="1"/>
          <c:showCatName val="0"/>
          <c:showSerName val="0"/>
          <c:showPercent val="0"/>
          <c:showBubbleSize val="0"/>
        </c:dLbls>
        <c:axId val="866916904"/>
        <c:axId val="866923568"/>
      </c:scatterChart>
      <c:valAx>
        <c:axId val="866916904"/>
        <c:scaling>
          <c:orientation val="minMax"/>
          <c:max val="67"/>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6923568"/>
        <c:crosses val="autoZero"/>
        <c:crossBetween val="midCat"/>
      </c:valAx>
      <c:valAx>
        <c:axId val="866923568"/>
        <c:scaling>
          <c:orientation val="minMax"/>
          <c:max val="4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69169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7B8-4518-8658-06D0C322B811}"/>
                </c:ext>
                <c:ext xmlns:c15="http://schemas.microsoft.com/office/drawing/2012/chart" uri="{CE6537A1-D6FC-4f65-9D91-7224C49458BB}">
                  <c15:layout/>
                  <c15:dlblFieldTable>
                    <c15:dlblFTEntry>
                      <c15:txfldGUID>{6194EFE4-B2BA-4213-9F32-F671E71726A4}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7B8-4518-8658-06D0C322B811}"/>
                </c:ext>
                <c:ext xmlns:c15="http://schemas.microsoft.com/office/drawing/2012/chart" uri="{CE6537A1-D6FC-4f65-9D91-7224C49458BB}">
                  <c15:dlblFieldTable>
                    <c15:dlblFTEntry>
                      <c15:txfldGUID>{9CFD8212-2182-4F2F-93D8-86CC5146DF06}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7B8-4518-8658-06D0C322B811}"/>
                </c:ext>
                <c:ext xmlns:c15="http://schemas.microsoft.com/office/drawing/2012/chart" uri="{CE6537A1-D6FC-4f65-9D91-7224C49458BB}">
                  <c15:dlblFieldTable>
                    <c15:dlblFTEntry>
                      <c15:txfldGUID>{225DEF8A-D243-4207-BEE9-6F08D1A34554}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7B8-4518-8658-06D0C322B811}"/>
                </c:ext>
                <c:ext xmlns:c15="http://schemas.microsoft.com/office/drawing/2012/chart" uri="{CE6537A1-D6FC-4f65-9D91-7224C49458BB}">
                  <c15:dlblFieldTable>
                    <c15:dlblFTEntry>
                      <c15:txfldGUID>{7B6E8668-DF41-4475-9320-5FB4D483A449}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7B8-4518-8658-06D0C322B811}"/>
                </c:ext>
                <c:ext xmlns:c15="http://schemas.microsoft.com/office/drawing/2012/chart" uri="{CE6537A1-D6FC-4f65-9D91-7224C49458BB}">
                  <c15:dlblFieldTable>
                    <c15:dlblFTEntry>
                      <c15:txfldGUID>{FCCBD3C6-5776-49E0-8166-A1E187756EBB}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7B8-4518-8658-06D0C322B811}"/>
                </c:ext>
                <c:ext xmlns:c15="http://schemas.microsoft.com/office/drawing/2012/chart" uri="{CE6537A1-D6FC-4f65-9D91-7224C49458BB}">
                  <c15:layout/>
                  <c15:dlblFieldTable>
                    <c15:dlblFTEntry>
                      <c15:txfldGUID>{56C9B926-DD4E-476D-9638-DBC7C85FBAF4}</c15:txfldGUID>
                      <c15:f>公会計指標分析・財政指標組合せ分析表!$BX$72</c15:f>
                      <c15:dlblFieldTableCache>
                        <c:ptCount val="1"/>
                        <c:pt idx="0">
                          <c:v>H26</c:v>
                        </c:pt>
                      </c15:dlblFieldTableCache>
                    </c15:dlblFTEntry>
                  </c15:dlblFieldTable>
                  <c15:showDataLabelsRange val="0"/>
                </c:ext>
              </c:extLst>
            </c:dLbl>
            <c:dLbl>
              <c:idx val="16"/>
              <c:layout>
                <c:manualLayout>
                  <c:x val="0"/>
                  <c:y val="1.5980469988841714E-2"/>
                </c:manualLayout>
              </c:layout>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7B8-4518-8658-06D0C322B811}"/>
                </c:ext>
                <c:ext xmlns:c15="http://schemas.microsoft.com/office/drawing/2012/chart" uri="{CE6537A1-D6FC-4f65-9D91-7224C49458BB}">
                  <c15:layout/>
                  <c15:dlblFieldTable>
                    <c15:dlblFTEntry>
                      <c15:txfldGUID>{B089C788-73DC-4BAE-8A45-86DE33795B41}</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0"/>
                  <c:y val="-1.5980469988841756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7B8-4518-8658-06D0C322B811}"/>
                </c:ext>
                <c:ext xmlns:c15="http://schemas.microsoft.com/office/drawing/2012/chart" uri="{CE6537A1-D6FC-4f65-9D91-7224C49458BB}">
                  <c15:layout/>
                  <c15:dlblFieldTable>
                    <c15:dlblFTEntry>
                      <c15:txfldGUID>{AD6AB488-80E3-419A-BDE7-B7BC4294A4B9}</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7B8-4518-8658-06D0C322B811}"/>
                </c:ext>
                <c:ext xmlns:c15="http://schemas.microsoft.com/office/drawing/2012/chart" uri="{CE6537A1-D6FC-4f65-9D91-7224C49458BB}">
                  <c15:layout/>
                  <c15:dlblFieldTable>
                    <c15:dlblFTEntry>
                      <c15:txfldGUID>{4D557615-5D85-415E-8111-DAE4E60ECD53}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0.4</c:v>
                </c:pt>
                <c:pt idx="16">
                  <c:v>0.3</c:v>
                </c:pt>
                <c:pt idx="24">
                  <c:v>0.4</c:v>
                </c:pt>
                <c:pt idx="32">
                  <c:v>0.5</c:v>
                </c:pt>
              </c:numCache>
            </c:numRef>
          </c:xVal>
          <c:yVal>
            <c:numRef>
              <c:f>公会計指標分析・財政指標組合せ分析表!$BP$73:$DC$73</c:f>
              <c:numCache>
                <c:formatCode>#,##0.0;"▲ "#,##0.0</c:formatCode>
                <c:ptCount val="40"/>
                <c:pt idx="0">
                  <c:v>9.4</c:v>
                </c:pt>
                <c:pt idx="8">
                  <c:v>21.2</c:v>
                </c:pt>
                <c:pt idx="16">
                  <c:v>44.1</c:v>
                </c:pt>
                <c:pt idx="24">
                  <c:v>44.5</c:v>
                </c:pt>
                <c:pt idx="32">
                  <c:v>34.700000000000003</c:v>
                </c:pt>
              </c:numCache>
            </c:numRef>
          </c:yVal>
          <c:smooth val="0"/>
          <c:extLst xmlns:c16r2="http://schemas.microsoft.com/office/drawing/2015/06/chart">
            <c:ext xmlns:c16="http://schemas.microsoft.com/office/drawing/2014/chart" uri="{C3380CC4-5D6E-409C-BE32-E72D297353CC}">
              <c16:uniqueId val="{00000009-37B8-4518-8658-06D0C322B81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7B8-4518-8658-06D0C322B811}"/>
                </c:ext>
                <c:ext xmlns:c15="http://schemas.microsoft.com/office/drawing/2012/chart" uri="{CE6537A1-D6FC-4f65-9D91-7224C49458BB}">
                  <c15:layout/>
                  <c15:dlblFieldTable>
                    <c15:dlblFTEntry>
                      <c15:txfldGUID>{88B494C0-7559-4C82-BFFA-D7D5FE2BEFB4}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7B8-4518-8658-06D0C322B811}"/>
                </c:ext>
                <c:ext xmlns:c15="http://schemas.microsoft.com/office/drawing/2012/chart" uri="{CE6537A1-D6FC-4f65-9D91-7224C49458BB}">
                  <c15:dlblFieldTable>
                    <c15:dlblFTEntry>
                      <c15:txfldGUID>{F9DE0C81-ADC3-437D-A9CD-095B491D28A7}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7B8-4518-8658-06D0C322B811}"/>
                </c:ext>
                <c:ext xmlns:c15="http://schemas.microsoft.com/office/drawing/2012/chart" uri="{CE6537A1-D6FC-4f65-9D91-7224C49458BB}">
                  <c15:dlblFieldTable>
                    <c15:dlblFTEntry>
                      <c15:txfldGUID>{F2068DEC-857F-4995-9A2E-57401714ACF2}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7B8-4518-8658-06D0C322B811}"/>
                </c:ext>
                <c:ext xmlns:c15="http://schemas.microsoft.com/office/drawing/2012/chart" uri="{CE6537A1-D6FC-4f65-9D91-7224C49458BB}">
                  <c15:dlblFieldTable>
                    <c15:dlblFTEntry>
                      <c15:txfldGUID>{DD382D2C-D828-4AF2-B72D-F1195EEB53CA}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7B8-4518-8658-06D0C322B811}"/>
                </c:ext>
                <c:ext xmlns:c15="http://schemas.microsoft.com/office/drawing/2012/chart" uri="{CE6537A1-D6FC-4f65-9D91-7224C49458BB}">
                  <c15:dlblFieldTable>
                    <c15:dlblFTEntry>
                      <c15:txfldGUID>{8E6E388C-BA0C-46B2-A53A-E2D7F96317BB}</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7B8-4518-8658-06D0C322B811}"/>
                </c:ext>
                <c:ext xmlns:c15="http://schemas.microsoft.com/office/drawing/2012/chart" uri="{CE6537A1-D6FC-4f65-9D91-7224C49458BB}">
                  <c15:layout/>
                  <c15:dlblFieldTable>
                    <c15:dlblFTEntry>
                      <c15:txfldGUID>{8317540A-0CC3-4CA7-A20E-6BB935D05EA6}</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7B8-4518-8658-06D0C322B811}"/>
                </c:ext>
                <c:ext xmlns:c15="http://schemas.microsoft.com/office/drawing/2012/chart" uri="{CE6537A1-D6FC-4f65-9D91-7224C49458BB}">
                  <c15:layout/>
                  <c15:dlblFieldTable>
                    <c15:dlblFTEntry>
                      <c15:txfldGUID>{CB0CADF4-F45D-4923-9CD1-B6187ABF7A1D}</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8090653975868317E-2"/>
                  <c:y val="-7.398690464529593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7B8-4518-8658-06D0C322B811}"/>
                </c:ext>
                <c:ext xmlns:c15="http://schemas.microsoft.com/office/drawing/2012/chart" uri="{CE6537A1-D6FC-4f65-9D91-7224C49458BB}">
                  <c15:layout/>
                  <c15:dlblFieldTable>
                    <c15:dlblFTEntry>
                      <c15:txfldGUID>{96C485E5-FC3F-43DE-9724-DD05372AE829}</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5305329262353149E-2"/>
                  <c:y val="-5.08463895302920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7B8-4518-8658-06D0C322B811}"/>
                </c:ext>
                <c:ext xmlns:c15="http://schemas.microsoft.com/office/drawing/2012/chart" uri="{CE6537A1-D6FC-4f65-9D91-7224C49458BB}">
                  <c15:layout/>
                  <c15:dlblFieldTable>
                    <c15:dlblFTEntry>
                      <c15:txfldGUID>{196BE9B2-D330-452B-A251-02D20E9B9842}</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xmlns:c16r2="http://schemas.microsoft.com/office/drawing/2015/06/chart">
            <c:ext xmlns:c16="http://schemas.microsoft.com/office/drawing/2014/chart" uri="{C3380CC4-5D6E-409C-BE32-E72D297353CC}">
              <c16:uniqueId val="{00000013-37B8-4518-8658-06D0C322B811}"/>
            </c:ext>
          </c:extLst>
        </c:ser>
        <c:dLbls>
          <c:showLegendKey val="0"/>
          <c:showVal val="1"/>
          <c:showCatName val="0"/>
          <c:showSerName val="0"/>
          <c:showPercent val="0"/>
          <c:showBubbleSize val="0"/>
        </c:dLbls>
        <c:axId val="866920040"/>
        <c:axId val="866925136"/>
      </c:scatterChart>
      <c:valAx>
        <c:axId val="866920040"/>
        <c:scaling>
          <c:orientation val="minMax"/>
          <c:max val="8.4"/>
          <c:min val="-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66925136"/>
        <c:crosses val="autoZero"/>
        <c:crossBetween val="midCat"/>
      </c:valAx>
      <c:valAx>
        <c:axId val="866925136"/>
        <c:scaling>
          <c:orientation val="minMax"/>
          <c:max val="57"/>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6692004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年度以降、年々減少傾向にある。平成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年度は前年度の</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ポイント悪化し</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％となったが、早期健全化基準の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％を大きく下回った。</a:t>
          </a:r>
          <a:endParaRPr lang="ja-JP" altLang="ja-JP" sz="1400">
            <a:effectLst/>
          </a:endParaRPr>
        </a:p>
        <a:p>
          <a:r>
            <a:rPr kumimoji="1" lang="ja-JP" altLang="ja-JP" sz="1100">
              <a:solidFill>
                <a:schemeClr val="dk1"/>
              </a:solidFill>
              <a:effectLst/>
              <a:latin typeface="+mn-lt"/>
              <a:ea typeface="+mn-ea"/>
              <a:cs typeface="+mn-cs"/>
            </a:rPr>
            <a:t>　要因としては、</a:t>
          </a:r>
          <a:r>
            <a:rPr kumimoji="1" lang="ja-JP" altLang="en-US" sz="1100">
              <a:solidFill>
                <a:schemeClr val="dk1"/>
              </a:solidFill>
              <a:effectLst/>
              <a:latin typeface="+mn-lt"/>
              <a:ea typeface="+mn-ea"/>
              <a:cs typeface="+mn-cs"/>
            </a:rPr>
            <a:t>公債費の増加と</a:t>
          </a:r>
          <a:r>
            <a:rPr kumimoji="1" lang="ja-JP" altLang="ja-JP" sz="1100">
              <a:solidFill>
                <a:schemeClr val="dk1"/>
              </a:solidFill>
              <a:effectLst/>
              <a:latin typeface="+mn-lt"/>
              <a:ea typeface="+mn-ea"/>
              <a:cs typeface="+mn-cs"/>
            </a:rPr>
            <a:t>公債費に準ずる債務負担行為に係るものの増など単年度の実質公債費比率の増によるものが挙げられる。</a:t>
          </a:r>
          <a:endParaRPr lang="ja-JP" altLang="ja-JP" sz="1400">
            <a:effectLst/>
          </a:endParaRPr>
        </a:p>
        <a:p>
          <a:r>
            <a:rPr kumimoji="1" lang="ja-JP" altLang="ja-JP" sz="1100">
              <a:solidFill>
                <a:schemeClr val="dk1"/>
              </a:solidFill>
              <a:effectLst/>
              <a:latin typeface="+mn-lt"/>
              <a:ea typeface="+mn-ea"/>
              <a:cs typeface="+mn-cs"/>
            </a:rPr>
            <a:t>　今後は、老朽化する公共施設の整備・再編にあたり、基金の取崩しや地方債の発行が増加することが見込まれるが、各財政指標に留意しつつ、財政の健全性を維持していく。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34.7</a:t>
          </a:r>
          <a:r>
            <a:rPr kumimoji="1" lang="ja-JP" altLang="ja-JP" sz="1100">
              <a:solidFill>
                <a:schemeClr val="dk1"/>
              </a:solidFill>
              <a:effectLst/>
              <a:latin typeface="+mn-lt"/>
              <a:ea typeface="+mn-ea"/>
              <a:cs typeface="+mn-cs"/>
            </a:rPr>
            <a:t>％となり、前年度の</a:t>
          </a:r>
          <a:r>
            <a:rPr kumimoji="1" lang="en-US" altLang="ja-JP" sz="1100">
              <a:solidFill>
                <a:schemeClr val="dk1"/>
              </a:solidFill>
              <a:effectLst/>
              <a:latin typeface="+mn-lt"/>
              <a:ea typeface="+mn-ea"/>
              <a:cs typeface="+mn-cs"/>
            </a:rPr>
            <a:t>44.5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地方債残高の増加の影響があるものの、債務負担行為に基づく支出予定額や公営企業債等繰入見込額などが減少したことが</a:t>
          </a:r>
          <a:r>
            <a:rPr kumimoji="1" lang="ja-JP" altLang="ja-JP" sz="1100">
              <a:solidFill>
                <a:schemeClr val="dk1"/>
              </a:solidFill>
              <a:effectLst/>
              <a:latin typeface="+mn-lt"/>
              <a:ea typeface="+mn-ea"/>
              <a:cs typeface="+mn-cs"/>
            </a:rPr>
            <a:t>が挙げられる。</a:t>
          </a:r>
          <a:endParaRPr lang="ja-JP" altLang="ja-JP">
            <a:effectLst/>
          </a:endParaRPr>
        </a:p>
        <a:p>
          <a:r>
            <a:rPr kumimoji="1" lang="ja-JP" altLang="ja-JP" sz="1100">
              <a:solidFill>
                <a:schemeClr val="dk1"/>
              </a:solidFill>
              <a:effectLst/>
              <a:latin typeface="+mn-lt"/>
              <a:ea typeface="+mn-ea"/>
              <a:cs typeface="+mn-cs"/>
            </a:rPr>
            <a:t>　今後は、老朽化する公共施設の整備・再編に当たり、基金の取崩しや地方債の発行が増加することが見込まれるが、各財政指標に留意しつつ、財政の健全性を維持していく。</a:t>
          </a:r>
          <a:endParaRPr lang="ja-JP" altLang="ja-JP">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神奈川県茅ヶ崎市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・公共施設老朽化対策のため、「公共施設等再編整備基金」に約５億円積み立てた一方、焼却処理施設基幹的設備改良工事に伴い「ごみ減量化・資源化基金」を約７千４百万円取り崩した。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・施設の老朽化対策のため、「公共施設等債変整備基金」を積み立て活用していくことを予定している。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・公共施設等再編整備基金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⇒文化施設、体育施設、福祉施設、庁舎その他の公共用又は公用に供する施設の再編及び整備を計画的に推進するため活用される基金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・緑のまちづくり基金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⇒本市に存する緑地を市民共有の財産として保全するため、良好な自然環境を形成している緑地の取得費や取得した緑地の維持管理費に活用される基金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・ごみ減量化・資源化基金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⇒増加するごみの減量化及び資源化を促進し、良好な生活環境の保全に資するためごみの減量化及び資源化に関する事業やごみの減量化及び資源化に関する市民活動に活用される基金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⇒文化の振興を図るため文化の振興に関する事業や文化遺産の保全及び継承に関する事業に活用される基金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⇒ふるさと納税など寄附をいただいた際に、寄附者の意向に沿った事業に活用される基金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・公共施設等債変整備基金：施設の老朽化対策のため、約５億円を積み立て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・ふるさと基金：ふるさと納税の増により前年度末残高より約１千万円残高増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・施設の老朽化対策のため、「公共施設等債変整備基金」を積み立て活用していくことを予定している。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・基金利子を積み立て、取崩しは無し。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・財政調整基金の残高は、標準財政規模の１０％程度となるように努めることとしている。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・災害への備え等のため、過去の実績等を踏まえ、２４億円を下回らないよう積み立てることとしている。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無</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242,792
240,999
35.70
76,560,968
72,283,128
3,922,145
41,548,339
57,622,707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本市では、平成２７年度に策定した公共施設等総合管理計画において、公共施設等の総量を増やさず資産の有効活用を進めること及び施設の老朽化対策を進めているほか、老朽化した施設の予防保全による長寿命化を図っている。有形固定資産減価償却率について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本計画に基づく公共施設の更新・整備等に取り組んだことで、４．２ポイント減少しているが、依然、類似団体の平均値を上回っているため、引き続き、長期的な視点を持った維持・管理に取り組んでいく必要があ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26560</xdr:rowOff>
    </xdr:from>
    <xdr:ext cx="405111" cy="259045"/>
    <xdr:sp macro="" textlink="">
      <xdr:nvSpPr>
        <xdr:cNvPr id="67" name="有形固定資産減価償却率平均値テキスト"/>
        <xdr:cNvSpPr txBox="1"/>
      </xdr:nvSpPr>
      <xdr:spPr>
        <a:xfrm>
          <a:off x="4813300" y="5770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120269</xdr:rowOff>
    </xdr:from>
    <xdr:to>
      <xdr:col>23</xdr:col>
      <xdr:colOff>136525</xdr:colOff>
      <xdr:row>29</xdr:row>
      <xdr:rowOff>50419</xdr:rowOff>
    </xdr:to>
    <xdr:sp macro="" textlink="">
      <xdr:nvSpPr>
        <xdr:cNvPr id="76" name="楕円 75"/>
        <xdr:cNvSpPr/>
      </xdr:nvSpPr>
      <xdr:spPr>
        <a:xfrm>
          <a:off x="47117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143146</xdr:rowOff>
    </xdr:from>
    <xdr:ext cx="405111" cy="259045"/>
    <xdr:sp macro="" textlink="">
      <xdr:nvSpPr>
        <xdr:cNvPr id="77" name="有形固定資産減価償却率該当値テキスト"/>
        <xdr:cNvSpPr txBox="1"/>
      </xdr:nvSpPr>
      <xdr:spPr>
        <a:xfrm>
          <a:off x="4813300" y="554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110363</xdr:rowOff>
    </xdr:from>
    <xdr:to>
      <xdr:col>19</xdr:col>
      <xdr:colOff>187325</xdr:colOff>
      <xdr:row>28</xdr:row>
      <xdr:rowOff>40513</xdr:rowOff>
    </xdr:to>
    <xdr:sp macro="" textlink="">
      <xdr:nvSpPr>
        <xdr:cNvPr id="78" name="楕円 77"/>
        <xdr:cNvSpPr/>
      </xdr:nvSpPr>
      <xdr:spPr>
        <a:xfrm>
          <a:off x="4000500" y="551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161163</xdr:rowOff>
    </xdr:from>
    <xdr:to>
      <xdr:col>23</xdr:col>
      <xdr:colOff>85725</xdr:colOff>
      <xdr:row>28</xdr:row>
      <xdr:rowOff>171069</xdr:rowOff>
    </xdr:to>
    <xdr:cxnSp macro="">
      <xdr:nvCxnSpPr>
        <xdr:cNvPr id="79" name="直線コネクタ 78"/>
        <xdr:cNvCxnSpPr/>
      </xdr:nvCxnSpPr>
      <xdr:spPr>
        <a:xfrm>
          <a:off x="4051300" y="5561838"/>
          <a:ext cx="711200" cy="18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144907</xdr:rowOff>
    </xdr:from>
    <xdr:to>
      <xdr:col>15</xdr:col>
      <xdr:colOff>187325</xdr:colOff>
      <xdr:row>28</xdr:row>
      <xdr:rowOff>75057</xdr:rowOff>
    </xdr:to>
    <xdr:sp macro="" textlink="">
      <xdr:nvSpPr>
        <xdr:cNvPr id="80" name="楕円 79"/>
        <xdr:cNvSpPr/>
      </xdr:nvSpPr>
      <xdr:spPr>
        <a:xfrm>
          <a:off x="3238500" y="5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161163</xdr:rowOff>
    </xdr:from>
    <xdr:to>
      <xdr:col>19</xdr:col>
      <xdr:colOff>136525</xdr:colOff>
      <xdr:row>28</xdr:row>
      <xdr:rowOff>24257</xdr:rowOff>
    </xdr:to>
    <xdr:cxnSp macro="">
      <xdr:nvCxnSpPr>
        <xdr:cNvPr id="81" name="直線コネクタ 80"/>
        <xdr:cNvCxnSpPr/>
      </xdr:nvCxnSpPr>
      <xdr:spPr>
        <a:xfrm flipV="1">
          <a:off x="3289300" y="5561838"/>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55770</xdr:rowOff>
    </xdr:from>
    <xdr:ext cx="405111" cy="259045"/>
    <xdr:sp macro="" textlink="">
      <xdr:nvSpPr>
        <xdr:cNvPr id="82" name="n_1aveValue有形固定資産減価償却率"/>
        <xdr:cNvSpPr txBox="1"/>
      </xdr:nvSpPr>
      <xdr:spPr>
        <a:xfrm>
          <a:off x="38360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13860</xdr:rowOff>
    </xdr:from>
    <xdr:ext cx="405111" cy="259045"/>
    <xdr:sp macro="" textlink="">
      <xdr:nvSpPr>
        <xdr:cNvPr id="83" name="n_2aveValue有形固定資産減価償却率"/>
        <xdr:cNvSpPr txBox="1"/>
      </xdr:nvSpPr>
      <xdr:spPr>
        <a:xfrm>
          <a:off x="30867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57040</xdr:rowOff>
    </xdr:from>
    <xdr:ext cx="405111" cy="259045"/>
    <xdr:sp macro="" textlink="">
      <xdr:nvSpPr>
        <xdr:cNvPr id="84" name="n_1mainValue有形固定資産減価償却率"/>
        <xdr:cNvSpPr txBox="1"/>
      </xdr:nvSpPr>
      <xdr:spPr>
        <a:xfrm>
          <a:off x="3836044" y="528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91584</xdr:rowOff>
    </xdr:from>
    <xdr:ext cx="405111" cy="259045"/>
    <xdr:sp macro="" textlink="">
      <xdr:nvSpPr>
        <xdr:cNvPr id="85" name="n_2mainValue有形固定資産減価償却率"/>
        <xdr:cNvSpPr txBox="1"/>
      </xdr:nvSpPr>
      <xdr:spPr>
        <a:xfrm>
          <a:off x="3086744" y="5320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償却可能年数については、類似団体の平均値を２．９ポイント上回っている。主な要因としては、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公共施設の更新・整備等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に伴い、市債残高が増加していることが考えられる。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5" name="直線コネクタ 114"/>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6"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7" name="直線コネクタ 116"/>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8"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9" name="直線コネクタ 118"/>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20"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1" name="フローチャート: 判断 120"/>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158750</xdr:rowOff>
    </xdr:from>
    <xdr:to>
      <xdr:col>76</xdr:col>
      <xdr:colOff>73025</xdr:colOff>
      <xdr:row>27</xdr:row>
      <xdr:rowOff>88900</xdr:rowOff>
    </xdr:to>
    <xdr:sp macro="" textlink="">
      <xdr:nvSpPr>
        <xdr:cNvPr id="127" name="楕円 126"/>
        <xdr:cNvSpPr/>
      </xdr:nvSpPr>
      <xdr:spPr>
        <a:xfrm>
          <a:off x="14744700" y="5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10177</xdr:rowOff>
    </xdr:from>
    <xdr:ext cx="340478" cy="259045"/>
    <xdr:sp macro="" textlink="">
      <xdr:nvSpPr>
        <xdr:cNvPr id="128" name="債務償還可能年数該当値テキスト"/>
        <xdr:cNvSpPr txBox="1"/>
      </xdr:nvSpPr>
      <xdr:spPr>
        <a:xfrm>
          <a:off x="14846300" y="52394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242,792
240,999
35.70
76,560,968
72,283,128
3,922,145
41,548,339
57,622,707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51452</xdr:rowOff>
    </xdr:from>
    <xdr:ext cx="405111" cy="259045"/>
    <xdr:sp macro="" textlink="">
      <xdr:nvSpPr>
        <xdr:cNvPr id="61" name="【道路】&#10;有形固定資産減価償却率平均値テキスト"/>
        <xdr:cNvSpPr txBox="1"/>
      </xdr:nvSpPr>
      <xdr:spPr>
        <a:xfrm>
          <a:off x="4673600" y="639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78740</xdr:rowOff>
    </xdr:from>
    <xdr:to>
      <xdr:col>24</xdr:col>
      <xdr:colOff>114300</xdr:colOff>
      <xdr:row>36</xdr:row>
      <xdr:rowOff>8890</xdr:rowOff>
    </xdr:to>
    <xdr:sp macro="" textlink="">
      <xdr:nvSpPr>
        <xdr:cNvPr id="70" name="楕円 69"/>
        <xdr:cNvSpPr/>
      </xdr:nvSpPr>
      <xdr:spPr>
        <a:xfrm>
          <a:off x="45847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101617</xdr:rowOff>
    </xdr:from>
    <xdr:ext cx="405111" cy="259045"/>
    <xdr:sp macro="" textlink="">
      <xdr:nvSpPr>
        <xdr:cNvPr id="71" name="【道路】&#10;有形固定資産減価償却率該当値テキスト"/>
        <xdr:cNvSpPr txBox="1"/>
      </xdr:nvSpPr>
      <xdr:spPr>
        <a:xfrm>
          <a:off x="4673600"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78740</xdr:rowOff>
    </xdr:from>
    <xdr:to>
      <xdr:col>20</xdr:col>
      <xdr:colOff>38100</xdr:colOff>
      <xdr:row>36</xdr:row>
      <xdr:rowOff>8890</xdr:rowOff>
    </xdr:to>
    <xdr:sp macro="" textlink="">
      <xdr:nvSpPr>
        <xdr:cNvPr id="72" name="楕円 71"/>
        <xdr:cNvSpPr/>
      </xdr:nvSpPr>
      <xdr:spPr>
        <a:xfrm>
          <a:off x="3746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129540</xdr:rowOff>
    </xdr:from>
    <xdr:to>
      <xdr:col>24</xdr:col>
      <xdr:colOff>63500</xdr:colOff>
      <xdr:row>35</xdr:row>
      <xdr:rowOff>129540</xdr:rowOff>
    </xdr:to>
    <xdr:cxnSp macro="">
      <xdr:nvCxnSpPr>
        <xdr:cNvPr id="73" name="直線コネクタ 72"/>
        <xdr:cNvCxnSpPr/>
      </xdr:nvCxnSpPr>
      <xdr:spPr>
        <a:xfrm>
          <a:off x="3797300" y="61302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78740</xdr:rowOff>
    </xdr:from>
    <xdr:to>
      <xdr:col>15</xdr:col>
      <xdr:colOff>101600</xdr:colOff>
      <xdr:row>36</xdr:row>
      <xdr:rowOff>8890</xdr:rowOff>
    </xdr:to>
    <xdr:sp macro="" textlink="">
      <xdr:nvSpPr>
        <xdr:cNvPr id="74" name="楕円 73"/>
        <xdr:cNvSpPr/>
      </xdr:nvSpPr>
      <xdr:spPr>
        <a:xfrm>
          <a:off x="2857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129540</xdr:rowOff>
    </xdr:from>
    <xdr:to>
      <xdr:col>19</xdr:col>
      <xdr:colOff>177800</xdr:colOff>
      <xdr:row>35</xdr:row>
      <xdr:rowOff>129540</xdr:rowOff>
    </xdr:to>
    <xdr:cxnSp macro="">
      <xdr:nvCxnSpPr>
        <xdr:cNvPr id="75" name="直線コネクタ 74"/>
        <xdr:cNvCxnSpPr/>
      </xdr:nvCxnSpPr>
      <xdr:spPr>
        <a:xfrm>
          <a:off x="2908300" y="6130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76" name="n_1aveValue【道路】&#10;有形固定資産減価償却率"/>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106697</xdr:rowOff>
    </xdr:from>
    <xdr:ext cx="405111" cy="259045"/>
    <xdr:sp macro="" textlink="">
      <xdr:nvSpPr>
        <xdr:cNvPr id="77" name="n_2aveValue【道路】&#10;有形固定資産減価償却率"/>
        <xdr:cNvSpPr txBox="1"/>
      </xdr:nvSpPr>
      <xdr:spPr>
        <a:xfrm>
          <a:off x="2705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25417</xdr:rowOff>
    </xdr:from>
    <xdr:ext cx="405111" cy="259045"/>
    <xdr:sp macro="" textlink="">
      <xdr:nvSpPr>
        <xdr:cNvPr id="78" name="n_1mainValue【道路】&#10;有形固定資産減価償却率"/>
        <xdr:cNvSpPr txBox="1"/>
      </xdr:nvSpPr>
      <xdr:spPr>
        <a:xfrm>
          <a:off x="3582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25417</xdr:rowOff>
    </xdr:from>
    <xdr:ext cx="405111" cy="259045"/>
    <xdr:sp macro="" textlink="">
      <xdr:nvSpPr>
        <xdr:cNvPr id="79" name="n_2mainValue【道路】&#10;有形固定資産減価償却率"/>
        <xdr:cNvSpPr txBox="1"/>
      </xdr:nvSpPr>
      <xdr:spPr>
        <a:xfrm>
          <a:off x="27057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13164</xdr:rowOff>
    </xdr:from>
    <xdr:ext cx="469744" cy="259045"/>
    <xdr:sp macro="" textlink="">
      <xdr:nvSpPr>
        <xdr:cNvPr id="106" name="【道路】&#10;一人当たり延長平均値テキスト"/>
        <xdr:cNvSpPr txBox="1"/>
      </xdr:nvSpPr>
      <xdr:spPr>
        <a:xfrm>
          <a:off x="10515600" y="669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127219</xdr:rowOff>
    </xdr:from>
    <xdr:to>
      <xdr:col>55</xdr:col>
      <xdr:colOff>50800</xdr:colOff>
      <xdr:row>41</xdr:row>
      <xdr:rowOff>57369</xdr:rowOff>
    </xdr:to>
    <xdr:sp macro="" textlink="">
      <xdr:nvSpPr>
        <xdr:cNvPr id="115" name="楕円 114"/>
        <xdr:cNvSpPr/>
      </xdr:nvSpPr>
      <xdr:spPr>
        <a:xfrm>
          <a:off x="10426700" y="698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42146</xdr:rowOff>
    </xdr:from>
    <xdr:ext cx="469744" cy="259045"/>
    <xdr:sp macro="" textlink="">
      <xdr:nvSpPr>
        <xdr:cNvPr id="116" name="【道路】&#10;一人当たり延長該当値テキスト"/>
        <xdr:cNvSpPr txBox="1"/>
      </xdr:nvSpPr>
      <xdr:spPr>
        <a:xfrm>
          <a:off x="10515600" y="6900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127584</xdr:rowOff>
    </xdr:from>
    <xdr:to>
      <xdr:col>50</xdr:col>
      <xdr:colOff>165100</xdr:colOff>
      <xdr:row>41</xdr:row>
      <xdr:rowOff>57734</xdr:rowOff>
    </xdr:to>
    <xdr:sp macro="" textlink="">
      <xdr:nvSpPr>
        <xdr:cNvPr id="117" name="楕円 116"/>
        <xdr:cNvSpPr/>
      </xdr:nvSpPr>
      <xdr:spPr>
        <a:xfrm>
          <a:off x="9588500" y="698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6569</xdr:rowOff>
    </xdr:from>
    <xdr:to>
      <xdr:col>55</xdr:col>
      <xdr:colOff>0</xdr:colOff>
      <xdr:row>41</xdr:row>
      <xdr:rowOff>6934</xdr:rowOff>
    </xdr:to>
    <xdr:cxnSp macro="">
      <xdr:nvCxnSpPr>
        <xdr:cNvPr id="118" name="直線コネクタ 117"/>
        <xdr:cNvCxnSpPr/>
      </xdr:nvCxnSpPr>
      <xdr:spPr>
        <a:xfrm flipV="1">
          <a:off x="9639300" y="7036019"/>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127676</xdr:rowOff>
    </xdr:from>
    <xdr:to>
      <xdr:col>46</xdr:col>
      <xdr:colOff>38100</xdr:colOff>
      <xdr:row>41</xdr:row>
      <xdr:rowOff>57826</xdr:rowOff>
    </xdr:to>
    <xdr:sp macro="" textlink="">
      <xdr:nvSpPr>
        <xdr:cNvPr id="119" name="楕円 118"/>
        <xdr:cNvSpPr/>
      </xdr:nvSpPr>
      <xdr:spPr>
        <a:xfrm>
          <a:off x="8699500" y="698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6934</xdr:rowOff>
    </xdr:from>
    <xdr:to>
      <xdr:col>50</xdr:col>
      <xdr:colOff>114300</xdr:colOff>
      <xdr:row>41</xdr:row>
      <xdr:rowOff>7026</xdr:rowOff>
    </xdr:to>
    <xdr:cxnSp macro="">
      <xdr:nvCxnSpPr>
        <xdr:cNvPr id="120" name="直線コネクタ 119"/>
        <xdr:cNvCxnSpPr/>
      </xdr:nvCxnSpPr>
      <xdr:spPr>
        <a:xfrm flipV="1">
          <a:off x="8750300" y="7036384"/>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112117</xdr:rowOff>
    </xdr:from>
    <xdr:ext cx="469744" cy="259045"/>
    <xdr:sp macro="" textlink="">
      <xdr:nvSpPr>
        <xdr:cNvPr id="121" name="n_1aveValue【道路】&#10;一人当たり延長"/>
        <xdr:cNvSpPr txBox="1"/>
      </xdr:nvSpPr>
      <xdr:spPr>
        <a:xfrm>
          <a:off x="9391727" y="662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120393</xdr:rowOff>
    </xdr:from>
    <xdr:ext cx="469744" cy="259045"/>
    <xdr:sp macro="" textlink="">
      <xdr:nvSpPr>
        <xdr:cNvPr id="122" name="n_2aveValue【道路】&#10;一人当たり延長"/>
        <xdr:cNvSpPr txBox="1"/>
      </xdr:nvSpPr>
      <xdr:spPr>
        <a:xfrm>
          <a:off x="8515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48861</xdr:rowOff>
    </xdr:from>
    <xdr:ext cx="469744" cy="259045"/>
    <xdr:sp macro="" textlink="">
      <xdr:nvSpPr>
        <xdr:cNvPr id="123" name="n_1mainValue【道路】&#10;一人当たり延長"/>
        <xdr:cNvSpPr txBox="1"/>
      </xdr:nvSpPr>
      <xdr:spPr>
        <a:xfrm>
          <a:off x="9391727" y="707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48953</xdr:rowOff>
    </xdr:from>
    <xdr:ext cx="469744" cy="259045"/>
    <xdr:sp macro="" textlink="">
      <xdr:nvSpPr>
        <xdr:cNvPr id="124" name="n_2mainValue【道路】&#10;一人当たり延長"/>
        <xdr:cNvSpPr txBox="1"/>
      </xdr:nvSpPr>
      <xdr:spPr>
        <a:xfrm>
          <a:off x="8515427" y="707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6" name="【橋りょう・トンネル】&#10;有形固定資産減価償却率平均値テキスト"/>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70031</xdr:rowOff>
    </xdr:from>
    <xdr:to>
      <xdr:col>24</xdr:col>
      <xdr:colOff>114300</xdr:colOff>
      <xdr:row>63</xdr:row>
      <xdr:rowOff>181</xdr:rowOff>
    </xdr:to>
    <xdr:sp macro="" textlink="">
      <xdr:nvSpPr>
        <xdr:cNvPr id="165" name="楕円 164"/>
        <xdr:cNvSpPr/>
      </xdr:nvSpPr>
      <xdr:spPr>
        <a:xfrm>
          <a:off x="45847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48458</xdr:rowOff>
    </xdr:from>
    <xdr:ext cx="405111" cy="259045"/>
    <xdr:sp macro="" textlink="">
      <xdr:nvSpPr>
        <xdr:cNvPr id="166" name="【橋りょう・トンネル】&#10;有形固定資産減価償却率該当値テキスト"/>
        <xdr:cNvSpPr txBox="1"/>
      </xdr:nvSpPr>
      <xdr:spPr>
        <a:xfrm>
          <a:off x="4673600"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128815</xdr:rowOff>
    </xdr:from>
    <xdr:to>
      <xdr:col>20</xdr:col>
      <xdr:colOff>38100</xdr:colOff>
      <xdr:row>63</xdr:row>
      <xdr:rowOff>58965</xdr:rowOff>
    </xdr:to>
    <xdr:sp macro="" textlink="">
      <xdr:nvSpPr>
        <xdr:cNvPr id="167" name="楕円 166"/>
        <xdr:cNvSpPr/>
      </xdr:nvSpPr>
      <xdr:spPr>
        <a:xfrm>
          <a:off x="3746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120831</xdr:rowOff>
    </xdr:from>
    <xdr:to>
      <xdr:col>24</xdr:col>
      <xdr:colOff>63500</xdr:colOff>
      <xdr:row>63</xdr:row>
      <xdr:rowOff>8165</xdr:rowOff>
    </xdr:to>
    <xdr:cxnSp macro="">
      <xdr:nvCxnSpPr>
        <xdr:cNvPr id="168" name="直線コネクタ 167"/>
        <xdr:cNvCxnSpPr/>
      </xdr:nvCxnSpPr>
      <xdr:spPr>
        <a:xfrm flipV="1">
          <a:off x="3797300" y="10750731"/>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25944</xdr:rowOff>
    </xdr:from>
    <xdr:to>
      <xdr:col>15</xdr:col>
      <xdr:colOff>101600</xdr:colOff>
      <xdr:row>63</xdr:row>
      <xdr:rowOff>127544</xdr:rowOff>
    </xdr:to>
    <xdr:sp macro="" textlink="">
      <xdr:nvSpPr>
        <xdr:cNvPr id="169" name="楕円 168"/>
        <xdr:cNvSpPr/>
      </xdr:nvSpPr>
      <xdr:spPr>
        <a:xfrm>
          <a:off x="2857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8165</xdr:rowOff>
    </xdr:from>
    <xdr:to>
      <xdr:col>19</xdr:col>
      <xdr:colOff>177800</xdr:colOff>
      <xdr:row>63</xdr:row>
      <xdr:rowOff>76744</xdr:rowOff>
    </xdr:to>
    <xdr:cxnSp macro="">
      <xdr:nvCxnSpPr>
        <xdr:cNvPr id="170" name="直線コネクタ 169"/>
        <xdr:cNvCxnSpPr/>
      </xdr:nvCxnSpPr>
      <xdr:spPr>
        <a:xfrm flipV="1">
          <a:off x="2908300" y="10809515"/>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93453</xdr:rowOff>
    </xdr:from>
    <xdr:ext cx="405111" cy="259045"/>
    <xdr:sp macro="" textlink="">
      <xdr:nvSpPr>
        <xdr:cNvPr id="171"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72"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50092</xdr:rowOff>
    </xdr:from>
    <xdr:ext cx="405111" cy="259045"/>
    <xdr:sp macro="" textlink="">
      <xdr:nvSpPr>
        <xdr:cNvPr id="173" name="n_1mainValue【橋りょう・トンネル】&#10;有形固定資産減価償却率"/>
        <xdr:cNvSpPr txBox="1"/>
      </xdr:nvSpPr>
      <xdr:spPr>
        <a:xfrm>
          <a:off x="35820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118671</xdr:rowOff>
    </xdr:from>
    <xdr:ext cx="405111" cy="259045"/>
    <xdr:sp macro="" textlink="">
      <xdr:nvSpPr>
        <xdr:cNvPr id="174" name="n_2mainValue【橋りょう・トンネル】&#10;有形固定資産減価償却率"/>
        <xdr:cNvSpPr txBox="1"/>
      </xdr:nvSpPr>
      <xdr:spPr>
        <a:xfrm>
          <a:off x="27057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116498</xdr:rowOff>
    </xdr:from>
    <xdr:ext cx="534377" cy="259045"/>
    <xdr:sp macro="" textlink="">
      <xdr:nvSpPr>
        <xdr:cNvPr id="201" name="【橋りょう・トンネル】&#10;一人当たり有形固定資産（償却資産）額平均値テキスト"/>
        <xdr:cNvSpPr txBox="1"/>
      </xdr:nvSpPr>
      <xdr:spPr>
        <a:xfrm>
          <a:off x="10515600" y="1040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133346</xdr:rowOff>
    </xdr:from>
    <xdr:to>
      <xdr:col>55</xdr:col>
      <xdr:colOff>50800</xdr:colOff>
      <xdr:row>63</xdr:row>
      <xdr:rowOff>63496</xdr:rowOff>
    </xdr:to>
    <xdr:sp macro="" textlink="">
      <xdr:nvSpPr>
        <xdr:cNvPr id="210" name="楕円 209"/>
        <xdr:cNvSpPr/>
      </xdr:nvSpPr>
      <xdr:spPr>
        <a:xfrm>
          <a:off x="10426700" y="107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111773</xdr:rowOff>
    </xdr:from>
    <xdr:ext cx="534377" cy="259045"/>
    <xdr:sp macro="" textlink="">
      <xdr:nvSpPr>
        <xdr:cNvPr id="211" name="【橋りょう・トンネル】&#10;一人当たり有形固定資産（償却資産）額該当値テキスト"/>
        <xdr:cNvSpPr txBox="1"/>
      </xdr:nvSpPr>
      <xdr:spPr>
        <a:xfrm>
          <a:off x="10515600" y="107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133086</xdr:rowOff>
    </xdr:from>
    <xdr:to>
      <xdr:col>50</xdr:col>
      <xdr:colOff>165100</xdr:colOff>
      <xdr:row>63</xdr:row>
      <xdr:rowOff>63236</xdr:rowOff>
    </xdr:to>
    <xdr:sp macro="" textlink="">
      <xdr:nvSpPr>
        <xdr:cNvPr id="212" name="楕円 211"/>
        <xdr:cNvSpPr/>
      </xdr:nvSpPr>
      <xdr:spPr>
        <a:xfrm>
          <a:off x="9588500" y="1076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12436</xdr:rowOff>
    </xdr:from>
    <xdr:to>
      <xdr:col>55</xdr:col>
      <xdr:colOff>0</xdr:colOff>
      <xdr:row>63</xdr:row>
      <xdr:rowOff>12696</xdr:rowOff>
    </xdr:to>
    <xdr:cxnSp macro="">
      <xdr:nvCxnSpPr>
        <xdr:cNvPr id="213" name="直線コネクタ 212"/>
        <xdr:cNvCxnSpPr/>
      </xdr:nvCxnSpPr>
      <xdr:spPr>
        <a:xfrm>
          <a:off x="9639300" y="10813786"/>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132615</xdr:rowOff>
    </xdr:from>
    <xdr:to>
      <xdr:col>46</xdr:col>
      <xdr:colOff>38100</xdr:colOff>
      <xdr:row>63</xdr:row>
      <xdr:rowOff>62765</xdr:rowOff>
    </xdr:to>
    <xdr:sp macro="" textlink="">
      <xdr:nvSpPr>
        <xdr:cNvPr id="214" name="楕円 213"/>
        <xdr:cNvSpPr/>
      </xdr:nvSpPr>
      <xdr:spPr>
        <a:xfrm>
          <a:off x="8699500" y="107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11965</xdr:rowOff>
    </xdr:from>
    <xdr:to>
      <xdr:col>50</xdr:col>
      <xdr:colOff>114300</xdr:colOff>
      <xdr:row>63</xdr:row>
      <xdr:rowOff>12436</xdr:rowOff>
    </xdr:to>
    <xdr:cxnSp macro="">
      <xdr:nvCxnSpPr>
        <xdr:cNvPr id="215" name="直線コネクタ 214"/>
        <xdr:cNvCxnSpPr/>
      </xdr:nvCxnSpPr>
      <xdr:spPr>
        <a:xfrm>
          <a:off x="8750300" y="10813315"/>
          <a:ext cx="889000" cy="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44490</xdr:rowOff>
    </xdr:from>
    <xdr:ext cx="534377" cy="259045"/>
    <xdr:sp macro="" textlink="">
      <xdr:nvSpPr>
        <xdr:cNvPr id="216" name="n_1aveValue【橋りょう・トンネル】&#10;一人当たり有形固定資産（償却資産）額"/>
        <xdr:cNvSpPr txBox="1"/>
      </xdr:nvSpPr>
      <xdr:spPr>
        <a:xfrm>
          <a:off x="93594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93684</xdr:rowOff>
    </xdr:from>
    <xdr:ext cx="534377" cy="259045"/>
    <xdr:sp macro="" textlink="">
      <xdr:nvSpPr>
        <xdr:cNvPr id="217" name="n_2aveValue【橋りょう・トンネル】&#10;一人当たり有形固定資産（償却資産）額"/>
        <xdr:cNvSpPr txBox="1"/>
      </xdr:nvSpPr>
      <xdr:spPr>
        <a:xfrm>
          <a:off x="8483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54363</xdr:rowOff>
    </xdr:from>
    <xdr:ext cx="534377" cy="259045"/>
    <xdr:sp macro="" textlink="">
      <xdr:nvSpPr>
        <xdr:cNvPr id="218" name="n_1mainValue【橋りょう・トンネル】&#10;一人当たり有形固定資産（償却資産）額"/>
        <xdr:cNvSpPr txBox="1"/>
      </xdr:nvSpPr>
      <xdr:spPr>
        <a:xfrm>
          <a:off x="9359411" y="108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53892</xdr:rowOff>
    </xdr:from>
    <xdr:ext cx="534377" cy="259045"/>
    <xdr:sp macro="" textlink="">
      <xdr:nvSpPr>
        <xdr:cNvPr id="219" name="n_2mainValue【橋りょう・トンネル】&#10;一人当たり有形固定資産（償却資産）額"/>
        <xdr:cNvSpPr txBox="1"/>
      </xdr:nvSpPr>
      <xdr:spPr>
        <a:xfrm>
          <a:off x="8483111" y="108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47"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90170</xdr:rowOff>
    </xdr:from>
    <xdr:to>
      <xdr:col>24</xdr:col>
      <xdr:colOff>114300</xdr:colOff>
      <xdr:row>81</xdr:row>
      <xdr:rowOff>20320</xdr:rowOff>
    </xdr:to>
    <xdr:sp macro="" textlink="">
      <xdr:nvSpPr>
        <xdr:cNvPr id="256" name="楕円 255"/>
        <xdr:cNvSpPr/>
      </xdr:nvSpPr>
      <xdr:spPr>
        <a:xfrm>
          <a:off x="4584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113047</xdr:rowOff>
    </xdr:from>
    <xdr:ext cx="405111" cy="259045"/>
    <xdr:sp macro="" textlink="">
      <xdr:nvSpPr>
        <xdr:cNvPr id="257" name="【公営住宅】&#10;有形固定資産減価償却率該当値テキスト"/>
        <xdr:cNvSpPr txBox="1"/>
      </xdr:nvSpPr>
      <xdr:spPr>
        <a:xfrm>
          <a:off x="4673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83313</xdr:rowOff>
    </xdr:from>
    <xdr:to>
      <xdr:col>20</xdr:col>
      <xdr:colOff>38100</xdr:colOff>
      <xdr:row>81</xdr:row>
      <xdr:rowOff>13463</xdr:rowOff>
    </xdr:to>
    <xdr:sp macro="" textlink="">
      <xdr:nvSpPr>
        <xdr:cNvPr id="258" name="楕円 257"/>
        <xdr:cNvSpPr/>
      </xdr:nvSpPr>
      <xdr:spPr>
        <a:xfrm>
          <a:off x="3746500" y="1379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134113</xdr:rowOff>
    </xdr:from>
    <xdr:to>
      <xdr:col>24</xdr:col>
      <xdr:colOff>63500</xdr:colOff>
      <xdr:row>80</xdr:row>
      <xdr:rowOff>140970</xdr:rowOff>
    </xdr:to>
    <xdr:cxnSp macro="">
      <xdr:nvCxnSpPr>
        <xdr:cNvPr id="259" name="直線コネクタ 258"/>
        <xdr:cNvCxnSpPr/>
      </xdr:nvCxnSpPr>
      <xdr:spPr>
        <a:xfrm>
          <a:off x="3797300" y="13850113"/>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87885</xdr:rowOff>
    </xdr:from>
    <xdr:to>
      <xdr:col>15</xdr:col>
      <xdr:colOff>101600</xdr:colOff>
      <xdr:row>81</xdr:row>
      <xdr:rowOff>18035</xdr:rowOff>
    </xdr:to>
    <xdr:sp macro="" textlink="">
      <xdr:nvSpPr>
        <xdr:cNvPr id="260" name="楕円 259"/>
        <xdr:cNvSpPr/>
      </xdr:nvSpPr>
      <xdr:spPr>
        <a:xfrm>
          <a:off x="2857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134113</xdr:rowOff>
    </xdr:from>
    <xdr:to>
      <xdr:col>19</xdr:col>
      <xdr:colOff>177800</xdr:colOff>
      <xdr:row>80</xdr:row>
      <xdr:rowOff>138685</xdr:rowOff>
    </xdr:to>
    <xdr:cxnSp macro="">
      <xdr:nvCxnSpPr>
        <xdr:cNvPr id="261" name="直線コネクタ 260"/>
        <xdr:cNvCxnSpPr/>
      </xdr:nvCxnSpPr>
      <xdr:spPr>
        <a:xfrm flipV="1">
          <a:off x="2908300" y="1385011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2"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63" name="n_2aveValue【公営住宅】&#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29990</xdr:rowOff>
    </xdr:from>
    <xdr:ext cx="405111" cy="259045"/>
    <xdr:sp macro="" textlink="">
      <xdr:nvSpPr>
        <xdr:cNvPr id="264" name="n_1mainValue【公営住宅】&#10;有形固定資産減価償却率"/>
        <xdr:cNvSpPr txBox="1"/>
      </xdr:nvSpPr>
      <xdr:spPr>
        <a:xfrm>
          <a:off x="3582044" y="1357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34562</xdr:rowOff>
    </xdr:from>
    <xdr:ext cx="405111" cy="259045"/>
    <xdr:sp macro="" textlink="">
      <xdr:nvSpPr>
        <xdr:cNvPr id="265" name="n_2mainValue【公営住宅】&#10;有形固定資産減価償却率"/>
        <xdr:cNvSpPr txBox="1"/>
      </xdr:nvSpPr>
      <xdr:spPr>
        <a:xfrm>
          <a:off x="2705744"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42834</xdr:rowOff>
    </xdr:from>
    <xdr:ext cx="469744" cy="259045"/>
    <xdr:sp macro="" textlink="">
      <xdr:nvSpPr>
        <xdr:cNvPr id="296" name="【公営住宅】&#10;一人当たり面積平均値テキスト"/>
        <xdr:cNvSpPr txBox="1"/>
      </xdr:nvSpPr>
      <xdr:spPr>
        <a:xfrm>
          <a:off x="10515600" y="14101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166914</xdr:rowOff>
    </xdr:from>
    <xdr:to>
      <xdr:col>55</xdr:col>
      <xdr:colOff>50800</xdr:colOff>
      <xdr:row>86</xdr:row>
      <xdr:rowOff>97064</xdr:rowOff>
    </xdr:to>
    <xdr:sp macro="" textlink="">
      <xdr:nvSpPr>
        <xdr:cNvPr id="305" name="楕円 304"/>
        <xdr:cNvSpPr/>
      </xdr:nvSpPr>
      <xdr:spPr>
        <a:xfrm>
          <a:off x="10426700" y="1474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81841</xdr:rowOff>
    </xdr:from>
    <xdr:ext cx="469744" cy="259045"/>
    <xdr:sp macro="" textlink="">
      <xdr:nvSpPr>
        <xdr:cNvPr id="306" name="【公営住宅】&#10;一人当たり面積該当値テキスト"/>
        <xdr:cNvSpPr txBox="1"/>
      </xdr:nvSpPr>
      <xdr:spPr>
        <a:xfrm>
          <a:off x="10515600" y="1465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165281</xdr:rowOff>
    </xdr:from>
    <xdr:to>
      <xdr:col>50</xdr:col>
      <xdr:colOff>165100</xdr:colOff>
      <xdr:row>86</xdr:row>
      <xdr:rowOff>95431</xdr:rowOff>
    </xdr:to>
    <xdr:sp macro="" textlink="">
      <xdr:nvSpPr>
        <xdr:cNvPr id="307" name="楕円 306"/>
        <xdr:cNvSpPr/>
      </xdr:nvSpPr>
      <xdr:spPr>
        <a:xfrm>
          <a:off x="9588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44631</xdr:rowOff>
    </xdr:from>
    <xdr:to>
      <xdr:col>55</xdr:col>
      <xdr:colOff>0</xdr:colOff>
      <xdr:row>86</xdr:row>
      <xdr:rowOff>46264</xdr:rowOff>
    </xdr:to>
    <xdr:cxnSp macro="">
      <xdr:nvCxnSpPr>
        <xdr:cNvPr id="308" name="直線コネクタ 307"/>
        <xdr:cNvCxnSpPr/>
      </xdr:nvCxnSpPr>
      <xdr:spPr>
        <a:xfrm>
          <a:off x="9639300" y="1478933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165281</xdr:rowOff>
    </xdr:from>
    <xdr:to>
      <xdr:col>46</xdr:col>
      <xdr:colOff>38100</xdr:colOff>
      <xdr:row>86</xdr:row>
      <xdr:rowOff>95431</xdr:rowOff>
    </xdr:to>
    <xdr:sp macro="" textlink="">
      <xdr:nvSpPr>
        <xdr:cNvPr id="309" name="楕円 308"/>
        <xdr:cNvSpPr/>
      </xdr:nvSpPr>
      <xdr:spPr>
        <a:xfrm>
          <a:off x="8699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44631</xdr:rowOff>
    </xdr:from>
    <xdr:to>
      <xdr:col>50</xdr:col>
      <xdr:colOff>114300</xdr:colOff>
      <xdr:row>86</xdr:row>
      <xdr:rowOff>44631</xdr:rowOff>
    </xdr:to>
    <xdr:cxnSp macro="">
      <xdr:nvCxnSpPr>
        <xdr:cNvPr id="310" name="直線コネクタ 309"/>
        <xdr:cNvCxnSpPr/>
      </xdr:nvCxnSpPr>
      <xdr:spPr>
        <a:xfrm>
          <a:off x="8750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115225</xdr:rowOff>
    </xdr:from>
    <xdr:ext cx="469744" cy="259045"/>
    <xdr:sp macro="" textlink="">
      <xdr:nvSpPr>
        <xdr:cNvPr id="311" name="n_1aveValue【公営住宅】&#10;一人当たり面積"/>
        <xdr:cNvSpPr txBox="1"/>
      </xdr:nvSpPr>
      <xdr:spPr>
        <a:xfrm>
          <a:off x="93917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12" name="n_2aveValue【公営住宅】&#10;一人当たり面積"/>
        <xdr:cNvSpPr txBox="1"/>
      </xdr:nvSpPr>
      <xdr:spPr>
        <a:xfrm>
          <a:off x="8515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86558</xdr:rowOff>
    </xdr:from>
    <xdr:ext cx="469744" cy="259045"/>
    <xdr:sp macro="" textlink="">
      <xdr:nvSpPr>
        <xdr:cNvPr id="313" name="n_1mainValue【公営住宅】&#10;一人当たり面積"/>
        <xdr:cNvSpPr txBox="1"/>
      </xdr:nvSpPr>
      <xdr:spPr>
        <a:xfrm>
          <a:off x="93917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86558</xdr:rowOff>
    </xdr:from>
    <xdr:ext cx="469744" cy="259045"/>
    <xdr:sp macro="" textlink="">
      <xdr:nvSpPr>
        <xdr:cNvPr id="314" name="n_2mainValue【公営住宅】&#10;一人当たり面積"/>
        <xdr:cNvSpPr txBox="1"/>
      </xdr:nvSpPr>
      <xdr:spPr>
        <a:xfrm>
          <a:off x="8515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7" name="テキスト ボックス 33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107</xdr:row>
      <xdr:rowOff>121920</xdr:rowOff>
    </xdr:to>
    <xdr:cxnSp macro="">
      <xdr:nvCxnSpPr>
        <xdr:cNvPr id="339" name="直線コネクタ 338"/>
        <xdr:cNvCxnSpPr/>
      </xdr:nvCxnSpPr>
      <xdr:spPr>
        <a:xfrm flipV="1">
          <a:off x="4634865" y="173659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40" name="【港湾・漁港】&#10;有形固定資産減価償却率最小値テキスト"/>
        <xdr:cNvSpPr txBox="1"/>
      </xdr:nvSpPr>
      <xdr:spPr>
        <a:xfrm>
          <a:off x="4673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41" name="直線コネクタ 340"/>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342"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343" name="直線コネクタ 342"/>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44"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45" name="フローチャート: 判断 344"/>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46" name="フローチャート: 判断 345"/>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128270</xdr:rowOff>
    </xdr:from>
    <xdr:to>
      <xdr:col>15</xdr:col>
      <xdr:colOff>101600</xdr:colOff>
      <xdr:row>104</xdr:row>
      <xdr:rowOff>58420</xdr:rowOff>
    </xdr:to>
    <xdr:sp macro="" textlink="">
      <xdr:nvSpPr>
        <xdr:cNvPr id="347" name="フローチャート: 判断 346"/>
        <xdr:cNvSpPr/>
      </xdr:nvSpPr>
      <xdr:spPr>
        <a:xfrm>
          <a:off x="2857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2539</xdr:rowOff>
    </xdr:from>
    <xdr:to>
      <xdr:col>24</xdr:col>
      <xdr:colOff>114300</xdr:colOff>
      <xdr:row>106</xdr:row>
      <xdr:rowOff>104139</xdr:rowOff>
    </xdr:to>
    <xdr:sp macro="" textlink="">
      <xdr:nvSpPr>
        <xdr:cNvPr id="353" name="楕円 352"/>
        <xdr:cNvSpPr/>
      </xdr:nvSpPr>
      <xdr:spPr>
        <a:xfrm>
          <a:off x="4584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152416</xdr:rowOff>
    </xdr:from>
    <xdr:ext cx="405111" cy="259045"/>
    <xdr:sp macro="" textlink="">
      <xdr:nvSpPr>
        <xdr:cNvPr id="354" name="【港湾・漁港】&#10;有形固定資産減価償却率該当値テキスト"/>
        <xdr:cNvSpPr txBox="1"/>
      </xdr:nvSpPr>
      <xdr:spPr>
        <a:xfrm>
          <a:off x="4673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33020</xdr:rowOff>
    </xdr:from>
    <xdr:to>
      <xdr:col>20</xdr:col>
      <xdr:colOff>38100</xdr:colOff>
      <xdr:row>106</xdr:row>
      <xdr:rowOff>134620</xdr:rowOff>
    </xdr:to>
    <xdr:sp macro="" textlink="">
      <xdr:nvSpPr>
        <xdr:cNvPr id="355" name="楕円 354"/>
        <xdr:cNvSpPr/>
      </xdr:nvSpPr>
      <xdr:spPr>
        <a:xfrm>
          <a:off x="3746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53339</xdr:rowOff>
    </xdr:from>
    <xdr:to>
      <xdr:col>24</xdr:col>
      <xdr:colOff>63500</xdr:colOff>
      <xdr:row>106</xdr:row>
      <xdr:rowOff>83820</xdr:rowOff>
    </xdr:to>
    <xdr:cxnSp macro="">
      <xdr:nvCxnSpPr>
        <xdr:cNvPr id="356" name="直線コネクタ 355"/>
        <xdr:cNvCxnSpPr/>
      </xdr:nvCxnSpPr>
      <xdr:spPr>
        <a:xfrm flipV="1">
          <a:off x="3797300" y="182270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52070</xdr:rowOff>
    </xdr:from>
    <xdr:to>
      <xdr:col>15</xdr:col>
      <xdr:colOff>101600</xdr:colOff>
      <xdr:row>106</xdr:row>
      <xdr:rowOff>153670</xdr:rowOff>
    </xdr:to>
    <xdr:sp macro="" textlink="">
      <xdr:nvSpPr>
        <xdr:cNvPr id="357" name="楕円 356"/>
        <xdr:cNvSpPr/>
      </xdr:nvSpPr>
      <xdr:spPr>
        <a:xfrm>
          <a:off x="2857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83820</xdr:rowOff>
    </xdr:from>
    <xdr:to>
      <xdr:col>19</xdr:col>
      <xdr:colOff>177800</xdr:colOff>
      <xdr:row>106</xdr:row>
      <xdr:rowOff>102870</xdr:rowOff>
    </xdr:to>
    <xdr:cxnSp macro="">
      <xdr:nvCxnSpPr>
        <xdr:cNvPr id="358" name="直線コネクタ 357"/>
        <xdr:cNvCxnSpPr/>
      </xdr:nvCxnSpPr>
      <xdr:spPr>
        <a:xfrm flipV="1">
          <a:off x="2908300" y="182575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44466</xdr:rowOff>
    </xdr:from>
    <xdr:ext cx="405111" cy="259045"/>
    <xdr:sp macro="" textlink="">
      <xdr:nvSpPr>
        <xdr:cNvPr id="359" name="n_1aveValue【港湾・漁港】&#10;有形固定資産減価償却率"/>
        <xdr:cNvSpPr txBox="1"/>
      </xdr:nvSpPr>
      <xdr:spPr>
        <a:xfrm>
          <a:off x="3582044" y="1753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74947</xdr:rowOff>
    </xdr:from>
    <xdr:ext cx="405111" cy="259045"/>
    <xdr:sp macro="" textlink="">
      <xdr:nvSpPr>
        <xdr:cNvPr id="360" name="n_2aveValue【港湾・漁港】&#10;有形固定資産減価償却率"/>
        <xdr:cNvSpPr txBox="1"/>
      </xdr:nvSpPr>
      <xdr:spPr>
        <a:xfrm>
          <a:off x="2705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125747</xdr:rowOff>
    </xdr:from>
    <xdr:ext cx="405111" cy="259045"/>
    <xdr:sp macro="" textlink="">
      <xdr:nvSpPr>
        <xdr:cNvPr id="361" name="n_1mainValue【港湾・漁港】&#10;有形固定資産減価償却率"/>
        <xdr:cNvSpPr txBox="1"/>
      </xdr:nvSpPr>
      <xdr:spPr>
        <a:xfrm>
          <a:off x="35820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144797</xdr:rowOff>
    </xdr:from>
    <xdr:ext cx="405111" cy="259045"/>
    <xdr:sp macro="" textlink="">
      <xdr:nvSpPr>
        <xdr:cNvPr id="362" name="n_2mainValue【港湾・漁港】&#10;有形固定資産減価償却率"/>
        <xdr:cNvSpPr txBox="1"/>
      </xdr:nvSpPr>
      <xdr:spPr>
        <a:xfrm>
          <a:off x="2705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129953</xdr:rowOff>
    </xdr:from>
    <xdr:to>
      <xdr:col>54</xdr:col>
      <xdr:colOff>189865</xdr:colOff>
      <xdr:row>108</xdr:row>
      <xdr:rowOff>25747</xdr:rowOff>
    </xdr:to>
    <xdr:cxnSp macro="">
      <xdr:nvCxnSpPr>
        <xdr:cNvPr id="384" name="直線コネクタ 383"/>
        <xdr:cNvCxnSpPr/>
      </xdr:nvCxnSpPr>
      <xdr:spPr>
        <a:xfrm flipV="1">
          <a:off x="10476865" y="17446403"/>
          <a:ext cx="0" cy="109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29574</xdr:rowOff>
    </xdr:from>
    <xdr:ext cx="534377" cy="259045"/>
    <xdr:sp macro="" textlink="">
      <xdr:nvSpPr>
        <xdr:cNvPr id="385" name="【港湾・漁港】&#10;一人当たり有形固定資産（償却資産）額最小値テキスト"/>
        <xdr:cNvSpPr txBox="1"/>
      </xdr:nvSpPr>
      <xdr:spPr>
        <a:xfrm>
          <a:off x="10515600" y="18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25747</xdr:rowOff>
    </xdr:from>
    <xdr:to>
      <xdr:col>55</xdr:col>
      <xdr:colOff>88900</xdr:colOff>
      <xdr:row>108</xdr:row>
      <xdr:rowOff>25747</xdr:rowOff>
    </xdr:to>
    <xdr:cxnSp macro="">
      <xdr:nvCxnSpPr>
        <xdr:cNvPr id="386" name="直線コネクタ 385"/>
        <xdr:cNvCxnSpPr/>
      </xdr:nvCxnSpPr>
      <xdr:spPr>
        <a:xfrm>
          <a:off x="10388600" y="1854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76630</xdr:rowOff>
    </xdr:from>
    <xdr:ext cx="599010" cy="259045"/>
    <xdr:sp macro="" textlink="">
      <xdr:nvSpPr>
        <xdr:cNvPr id="387" name="【港湾・漁港】&#10;一人当たり有形固定資産（償却資産）額最大値テキスト"/>
        <xdr:cNvSpPr txBox="1"/>
      </xdr:nvSpPr>
      <xdr:spPr>
        <a:xfrm>
          <a:off x="10515600" y="172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129953</xdr:rowOff>
    </xdr:from>
    <xdr:to>
      <xdr:col>55</xdr:col>
      <xdr:colOff>88900</xdr:colOff>
      <xdr:row>101</xdr:row>
      <xdr:rowOff>129953</xdr:rowOff>
    </xdr:to>
    <xdr:cxnSp macro="">
      <xdr:nvCxnSpPr>
        <xdr:cNvPr id="388" name="直線コネクタ 387"/>
        <xdr:cNvCxnSpPr/>
      </xdr:nvCxnSpPr>
      <xdr:spPr>
        <a:xfrm>
          <a:off x="10388600" y="1744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150123</xdr:rowOff>
    </xdr:from>
    <xdr:ext cx="534377" cy="259045"/>
    <xdr:sp macro="" textlink="">
      <xdr:nvSpPr>
        <xdr:cNvPr id="389" name="【港湾・漁港】&#10;一人当たり有形固定資産（償却資産）額平均値テキスト"/>
        <xdr:cNvSpPr txBox="1"/>
      </xdr:nvSpPr>
      <xdr:spPr>
        <a:xfrm>
          <a:off x="10515600" y="18152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127246</xdr:rowOff>
    </xdr:from>
    <xdr:to>
      <xdr:col>55</xdr:col>
      <xdr:colOff>50800</xdr:colOff>
      <xdr:row>107</xdr:row>
      <xdr:rowOff>57396</xdr:rowOff>
    </xdr:to>
    <xdr:sp macro="" textlink="">
      <xdr:nvSpPr>
        <xdr:cNvPr id="390" name="フローチャート: 判断 389"/>
        <xdr:cNvSpPr/>
      </xdr:nvSpPr>
      <xdr:spPr>
        <a:xfrm>
          <a:off x="10426700" y="1830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143380</xdr:rowOff>
    </xdr:from>
    <xdr:to>
      <xdr:col>50</xdr:col>
      <xdr:colOff>165100</xdr:colOff>
      <xdr:row>107</xdr:row>
      <xdr:rowOff>73530</xdr:rowOff>
    </xdr:to>
    <xdr:sp macro="" textlink="">
      <xdr:nvSpPr>
        <xdr:cNvPr id="391" name="フローチャート: 判断 390"/>
        <xdr:cNvSpPr/>
      </xdr:nvSpPr>
      <xdr:spPr>
        <a:xfrm>
          <a:off x="9588500" y="183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126895</xdr:rowOff>
    </xdr:from>
    <xdr:to>
      <xdr:col>46</xdr:col>
      <xdr:colOff>38100</xdr:colOff>
      <xdr:row>107</xdr:row>
      <xdr:rowOff>57045</xdr:rowOff>
    </xdr:to>
    <xdr:sp macro="" textlink="">
      <xdr:nvSpPr>
        <xdr:cNvPr id="392" name="フローチャート: 判断 391"/>
        <xdr:cNvSpPr/>
      </xdr:nvSpPr>
      <xdr:spPr>
        <a:xfrm>
          <a:off x="8699500" y="1830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130122</xdr:rowOff>
    </xdr:from>
    <xdr:to>
      <xdr:col>55</xdr:col>
      <xdr:colOff>50800</xdr:colOff>
      <xdr:row>108</xdr:row>
      <xdr:rowOff>60272</xdr:rowOff>
    </xdr:to>
    <xdr:sp macro="" textlink="">
      <xdr:nvSpPr>
        <xdr:cNvPr id="398" name="楕円 397"/>
        <xdr:cNvSpPr/>
      </xdr:nvSpPr>
      <xdr:spPr>
        <a:xfrm>
          <a:off x="10426700" y="1847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45049</xdr:rowOff>
    </xdr:from>
    <xdr:ext cx="534377" cy="259045"/>
    <xdr:sp macro="" textlink="">
      <xdr:nvSpPr>
        <xdr:cNvPr id="399" name="【港湾・漁港】&#10;一人当たり有形固定資産（償却資産）額該当値テキスト"/>
        <xdr:cNvSpPr txBox="1"/>
      </xdr:nvSpPr>
      <xdr:spPr>
        <a:xfrm>
          <a:off x="10515600" y="1839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131434</xdr:rowOff>
    </xdr:from>
    <xdr:to>
      <xdr:col>50</xdr:col>
      <xdr:colOff>165100</xdr:colOff>
      <xdr:row>108</xdr:row>
      <xdr:rowOff>61584</xdr:rowOff>
    </xdr:to>
    <xdr:sp macro="" textlink="">
      <xdr:nvSpPr>
        <xdr:cNvPr id="400" name="楕円 399"/>
        <xdr:cNvSpPr/>
      </xdr:nvSpPr>
      <xdr:spPr>
        <a:xfrm>
          <a:off x="9588500" y="184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9472</xdr:rowOff>
    </xdr:from>
    <xdr:to>
      <xdr:col>55</xdr:col>
      <xdr:colOff>0</xdr:colOff>
      <xdr:row>108</xdr:row>
      <xdr:rowOff>10784</xdr:rowOff>
    </xdr:to>
    <xdr:cxnSp macro="">
      <xdr:nvCxnSpPr>
        <xdr:cNvPr id="401" name="直線コネクタ 400"/>
        <xdr:cNvCxnSpPr/>
      </xdr:nvCxnSpPr>
      <xdr:spPr>
        <a:xfrm flipV="1">
          <a:off x="9639300" y="18526072"/>
          <a:ext cx="8382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133024</xdr:rowOff>
    </xdr:from>
    <xdr:to>
      <xdr:col>46</xdr:col>
      <xdr:colOff>38100</xdr:colOff>
      <xdr:row>108</xdr:row>
      <xdr:rowOff>63174</xdr:rowOff>
    </xdr:to>
    <xdr:sp macro="" textlink="">
      <xdr:nvSpPr>
        <xdr:cNvPr id="402" name="楕円 401"/>
        <xdr:cNvSpPr/>
      </xdr:nvSpPr>
      <xdr:spPr>
        <a:xfrm>
          <a:off x="8699500" y="1847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10784</xdr:rowOff>
    </xdr:from>
    <xdr:to>
      <xdr:col>50</xdr:col>
      <xdr:colOff>114300</xdr:colOff>
      <xdr:row>108</xdr:row>
      <xdr:rowOff>12374</xdr:rowOff>
    </xdr:to>
    <xdr:cxnSp macro="">
      <xdr:nvCxnSpPr>
        <xdr:cNvPr id="403" name="直線コネクタ 402"/>
        <xdr:cNvCxnSpPr/>
      </xdr:nvCxnSpPr>
      <xdr:spPr>
        <a:xfrm flipV="1">
          <a:off x="8750300" y="18527384"/>
          <a:ext cx="889000" cy="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105</xdr:row>
      <xdr:rowOff>90057</xdr:rowOff>
    </xdr:from>
    <xdr:ext cx="534377" cy="259045"/>
    <xdr:sp macro="" textlink="">
      <xdr:nvSpPr>
        <xdr:cNvPr id="404" name="n_1aveValue【港湾・漁港】&#10;一人当たり有形固定資産（償却資産）額"/>
        <xdr:cNvSpPr txBox="1"/>
      </xdr:nvSpPr>
      <xdr:spPr>
        <a:xfrm>
          <a:off x="9359411" y="1809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73572</xdr:rowOff>
    </xdr:from>
    <xdr:ext cx="534377" cy="259045"/>
    <xdr:sp macro="" textlink="">
      <xdr:nvSpPr>
        <xdr:cNvPr id="405" name="n_2aveValue【港湾・漁港】&#10;一人当たり有形固定資産（償却資産）額"/>
        <xdr:cNvSpPr txBox="1"/>
      </xdr:nvSpPr>
      <xdr:spPr>
        <a:xfrm>
          <a:off x="8483111" y="1807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52711</xdr:rowOff>
    </xdr:from>
    <xdr:ext cx="534377" cy="259045"/>
    <xdr:sp macro="" textlink="">
      <xdr:nvSpPr>
        <xdr:cNvPr id="406" name="n_1mainValue【港湾・漁港】&#10;一人当たり有形固定資産（償却資産）額"/>
        <xdr:cNvSpPr txBox="1"/>
      </xdr:nvSpPr>
      <xdr:spPr>
        <a:xfrm>
          <a:off x="9359411" y="185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54301</xdr:rowOff>
    </xdr:from>
    <xdr:ext cx="534377" cy="259045"/>
    <xdr:sp macro="" textlink="">
      <xdr:nvSpPr>
        <xdr:cNvPr id="407" name="n_2mainValue【港湾・漁港】&#10;一人当たり有形固定資産（償却資産）額"/>
        <xdr:cNvSpPr txBox="1"/>
      </xdr:nvSpPr>
      <xdr:spPr>
        <a:xfrm>
          <a:off x="8483111" y="18570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8" name="テキスト ボックス 41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19" name="直線コネクタ 418"/>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20" name="テキスト ボックス 419"/>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21" name="直線コネクタ 42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22" name="テキスト ボックス 42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23" name="直線コネクタ 422"/>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24" name="テキスト ボックス 423"/>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27" name="直線コネクタ 426"/>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28" name="テキスト ボックス 427"/>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29" name="直線コネクタ 42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0" name="テキスト ボックス 42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31" name="直線コネクタ 430"/>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32" name="テキスト ボックス 431"/>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436" name="直線コネクタ 435"/>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437"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438" name="直線コネクタ 437"/>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39"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0" name="直線コネクタ 439"/>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441"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42" name="フローチャート: 判断 44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443" name="フローチャート: 判断 442"/>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444" name="フローチャート: 判断 443"/>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5397</xdr:rowOff>
    </xdr:from>
    <xdr:to>
      <xdr:col>85</xdr:col>
      <xdr:colOff>177800</xdr:colOff>
      <xdr:row>37</xdr:row>
      <xdr:rowOff>106997</xdr:rowOff>
    </xdr:to>
    <xdr:sp macro="" textlink="">
      <xdr:nvSpPr>
        <xdr:cNvPr id="450" name="楕円 449"/>
        <xdr:cNvSpPr/>
      </xdr:nvSpPr>
      <xdr:spPr>
        <a:xfrm>
          <a:off x="16268700" y="634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28274</xdr:rowOff>
    </xdr:from>
    <xdr:ext cx="405111" cy="259045"/>
    <xdr:sp macro="" textlink="">
      <xdr:nvSpPr>
        <xdr:cNvPr id="451" name="【認定こども園・幼稚園・保育所】&#10;有形固定資産減価償却率該当値テキスト"/>
        <xdr:cNvSpPr txBox="1"/>
      </xdr:nvSpPr>
      <xdr:spPr>
        <a:xfrm>
          <a:off x="16357600" y="6200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162560</xdr:rowOff>
    </xdr:from>
    <xdr:to>
      <xdr:col>81</xdr:col>
      <xdr:colOff>101600</xdr:colOff>
      <xdr:row>37</xdr:row>
      <xdr:rowOff>92710</xdr:rowOff>
    </xdr:to>
    <xdr:sp macro="" textlink="">
      <xdr:nvSpPr>
        <xdr:cNvPr id="452" name="楕円 451"/>
        <xdr:cNvSpPr/>
      </xdr:nvSpPr>
      <xdr:spPr>
        <a:xfrm>
          <a:off x="15430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41910</xdr:rowOff>
    </xdr:from>
    <xdr:to>
      <xdr:col>85</xdr:col>
      <xdr:colOff>127000</xdr:colOff>
      <xdr:row>37</xdr:row>
      <xdr:rowOff>56197</xdr:rowOff>
    </xdr:to>
    <xdr:cxnSp macro="">
      <xdr:nvCxnSpPr>
        <xdr:cNvPr id="453" name="直線コネクタ 452"/>
        <xdr:cNvCxnSpPr/>
      </xdr:nvCxnSpPr>
      <xdr:spPr>
        <a:xfrm>
          <a:off x="15481300" y="6385560"/>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22542</xdr:rowOff>
    </xdr:from>
    <xdr:to>
      <xdr:col>76</xdr:col>
      <xdr:colOff>165100</xdr:colOff>
      <xdr:row>37</xdr:row>
      <xdr:rowOff>124142</xdr:rowOff>
    </xdr:to>
    <xdr:sp macro="" textlink="">
      <xdr:nvSpPr>
        <xdr:cNvPr id="454" name="楕円 453"/>
        <xdr:cNvSpPr/>
      </xdr:nvSpPr>
      <xdr:spPr>
        <a:xfrm>
          <a:off x="14541500" y="6366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41910</xdr:rowOff>
    </xdr:from>
    <xdr:to>
      <xdr:col>81</xdr:col>
      <xdr:colOff>50800</xdr:colOff>
      <xdr:row>37</xdr:row>
      <xdr:rowOff>73342</xdr:rowOff>
    </xdr:to>
    <xdr:cxnSp macro="">
      <xdr:nvCxnSpPr>
        <xdr:cNvPr id="455" name="直線コネクタ 454"/>
        <xdr:cNvCxnSpPr/>
      </xdr:nvCxnSpPr>
      <xdr:spPr>
        <a:xfrm flipV="1">
          <a:off x="14592300" y="6385560"/>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40974</xdr:rowOff>
    </xdr:from>
    <xdr:ext cx="405111" cy="259045"/>
    <xdr:sp macro="" textlink="">
      <xdr:nvSpPr>
        <xdr:cNvPr id="456" name="n_1aveValue【認定こども園・幼稚園・保育所】&#10;有形固定資産減価償却率"/>
        <xdr:cNvSpPr txBox="1"/>
      </xdr:nvSpPr>
      <xdr:spPr>
        <a:xfrm>
          <a:off x="152660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98124</xdr:rowOff>
    </xdr:from>
    <xdr:ext cx="405111" cy="259045"/>
    <xdr:sp macro="" textlink="">
      <xdr:nvSpPr>
        <xdr:cNvPr id="457" name="n_2aveValue【認定こども園・幼稚園・保育所】&#10;有形固定資産減価償却率"/>
        <xdr:cNvSpPr txBox="1"/>
      </xdr:nvSpPr>
      <xdr:spPr>
        <a:xfrm>
          <a:off x="14389744" y="6613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109237</xdr:rowOff>
    </xdr:from>
    <xdr:ext cx="405111" cy="259045"/>
    <xdr:sp macro="" textlink="">
      <xdr:nvSpPr>
        <xdr:cNvPr id="458" name="n_1mainValue【認定こども園・幼稚園・保育所】&#10;有形固定資産減価償却率"/>
        <xdr:cNvSpPr txBox="1"/>
      </xdr:nvSpPr>
      <xdr:spPr>
        <a:xfrm>
          <a:off x="15266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140669</xdr:rowOff>
    </xdr:from>
    <xdr:ext cx="405111" cy="259045"/>
    <xdr:sp macro="" textlink="">
      <xdr:nvSpPr>
        <xdr:cNvPr id="459" name="n_2mainValue【認定こども園・幼稚園・保育所】&#10;有形固定資産減価償却率"/>
        <xdr:cNvSpPr txBox="1"/>
      </xdr:nvSpPr>
      <xdr:spPr>
        <a:xfrm>
          <a:off x="14389744" y="6141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83" name="直線コネクタ 482"/>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84"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85" name="直線コネクタ 48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86"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87" name="直線コネクタ 486"/>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63517</xdr:rowOff>
    </xdr:from>
    <xdr:ext cx="469744" cy="259045"/>
    <xdr:sp macro="" textlink="">
      <xdr:nvSpPr>
        <xdr:cNvPr id="488" name="【認定こども園・幼稚園・保育所】&#10;一人当たり面積平均値テキスト"/>
        <xdr:cNvSpPr txBox="1"/>
      </xdr:nvSpPr>
      <xdr:spPr>
        <a:xfrm>
          <a:off x="22199600" y="6407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89" name="フローチャート: 判断 488"/>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90" name="フローチャート: 判断 489"/>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91" name="フローチャート: 判断 490"/>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139700</xdr:rowOff>
    </xdr:from>
    <xdr:to>
      <xdr:col>116</xdr:col>
      <xdr:colOff>114300</xdr:colOff>
      <xdr:row>41</xdr:row>
      <xdr:rowOff>69850</xdr:rowOff>
    </xdr:to>
    <xdr:sp macro="" textlink="">
      <xdr:nvSpPr>
        <xdr:cNvPr id="497" name="楕円 496"/>
        <xdr:cNvSpPr/>
      </xdr:nvSpPr>
      <xdr:spPr>
        <a:xfrm>
          <a:off x="22110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54627</xdr:rowOff>
    </xdr:from>
    <xdr:ext cx="469744" cy="259045"/>
    <xdr:sp macro="" textlink="">
      <xdr:nvSpPr>
        <xdr:cNvPr id="498" name="【認定こども園・幼稚園・保育所】&#10;一人当たり面積該当値テキスト"/>
        <xdr:cNvSpPr txBox="1"/>
      </xdr:nvSpPr>
      <xdr:spPr>
        <a:xfrm>
          <a:off x="22199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139700</xdr:rowOff>
    </xdr:from>
    <xdr:to>
      <xdr:col>112</xdr:col>
      <xdr:colOff>38100</xdr:colOff>
      <xdr:row>41</xdr:row>
      <xdr:rowOff>69850</xdr:rowOff>
    </xdr:to>
    <xdr:sp macro="" textlink="">
      <xdr:nvSpPr>
        <xdr:cNvPr id="499" name="楕円 498"/>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19050</xdr:rowOff>
    </xdr:from>
    <xdr:to>
      <xdr:col>116</xdr:col>
      <xdr:colOff>63500</xdr:colOff>
      <xdr:row>41</xdr:row>
      <xdr:rowOff>19050</xdr:rowOff>
    </xdr:to>
    <xdr:cxnSp macro="">
      <xdr:nvCxnSpPr>
        <xdr:cNvPr id="500" name="直線コネクタ 499"/>
        <xdr:cNvCxnSpPr/>
      </xdr:nvCxnSpPr>
      <xdr:spPr>
        <a:xfrm>
          <a:off x="21323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29210</xdr:rowOff>
    </xdr:from>
    <xdr:to>
      <xdr:col>107</xdr:col>
      <xdr:colOff>101600</xdr:colOff>
      <xdr:row>41</xdr:row>
      <xdr:rowOff>130810</xdr:rowOff>
    </xdr:to>
    <xdr:sp macro="" textlink="">
      <xdr:nvSpPr>
        <xdr:cNvPr id="501" name="楕円 500"/>
        <xdr:cNvSpPr/>
      </xdr:nvSpPr>
      <xdr:spPr>
        <a:xfrm>
          <a:off x="20383500" y="705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80010</xdr:rowOff>
    </xdr:to>
    <xdr:cxnSp macro="">
      <xdr:nvCxnSpPr>
        <xdr:cNvPr id="502" name="直線コネクタ 501"/>
        <xdr:cNvCxnSpPr/>
      </xdr:nvCxnSpPr>
      <xdr:spPr>
        <a:xfrm flipV="1">
          <a:off x="20434300" y="7048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2557</xdr:rowOff>
    </xdr:from>
    <xdr:ext cx="469744" cy="259045"/>
    <xdr:sp macro="" textlink="">
      <xdr:nvSpPr>
        <xdr:cNvPr id="503" name="n_1aveValue【認定こども園・幼稚園・保育所】&#10;一人当たり面積"/>
        <xdr:cNvSpPr txBox="1"/>
      </xdr:nvSpPr>
      <xdr:spPr>
        <a:xfrm>
          <a:off x="21075727" y="634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128287</xdr:rowOff>
    </xdr:from>
    <xdr:ext cx="469744" cy="259045"/>
    <xdr:sp macro="" textlink="">
      <xdr:nvSpPr>
        <xdr:cNvPr id="504" name="n_2aveValue【認定こども園・幼稚園・保育所】&#10;一人当たり面積"/>
        <xdr:cNvSpPr txBox="1"/>
      </xdr:nvSpPr>
      <xdr:spPr>
        <a:xfrm>
          <a:off x="20199427" y="630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60977</xdr:rowOff>
    </xdr:from>
    <xdr:ext cx="469744" cy="259045"/>
    <xdr:sp macro="" textlink="">
      <xdr:nvSpPr>
        <xdr:cNvPr id="505"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121937</xdr:rowOff>
    </xdr:from>
    <xdr:ext cx="469744" cy="259045"/>
    <xdr:sp macro="" textlink="">
      <xdr:nvSpPr>
        <xdr:cNvPr id="506" name="n_2mainValue【認定こども園・幼稚園・保育所】&#10;一人当たり面積"/>
        <xdr:cNvSpPr txBox="1"/>
      </xdr:nvSpPr>
      <xdr:spPr>
        <a:xfrm>
          <a:off x="2019942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531" name="直線コネクタ 530"/>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532"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533" name="直線コネクタ 532"/>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4"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5" name="直線コネクタ 53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38117</xdr:rowOff>
    </xdr:from>
    <xdr:ext cx="405111" cy="259045"/>
    <xdr:sp macro="" textlink="">
      <xdr:nvSpPr>
        <xdr:cNvPr id="536" name="【学校施設】&#10;有形固定資産減価償却率平均値テキスト"/>
        <xdr:cNvSpPr txBox="1"/>
      </xdr:nvSpPr>
      <xdr:spPr>
        <a:xfrm>
          <a:off x="16357600" y="1015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37" name="フローチャート: 判断 536"/>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8" name="フローチャート: 判断 537"/>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539" name="フローチャート: 判断 538"/>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45" name="楕円 544"/>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132097</xdr:rowOff>
    </xdr:from>
    <xdr:ext cx="405111" cy="259045"/>
    <xdr:sp macro="" textlink="">
      <xdr:nvSpPr>
        <xdr:cNvPr id="546" name="【学校施設】&#10;有形固定資産減価償却率該当値テキスト"/>
        <xdr:cNvSpPr txBox="1"/>
      </xdr:nvSpPr>
      <xdr:spPr>
        <a:xfrm>
          <a:off x="16357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36830</xdr:rowOff>
    </xdr:from>
    <xdr:to>
      <xdr:col>81</xdr:col>
      <xdr:colOff>101600</xdr:colOff>
      <xdr:row>57</xdr:row>
      <xdr:rowOff>138430</xdr:rowOff>
    </xdr:to>
    <xdr:sp macro="" textlink="">
      <xdr:nvSpPr>
        <xdr:cNvPr id="547" name="楕円 546"/>
        <xdr:cNvSpPr/>
      </xdr:nvSpPr>
      <xdr:spPr>
        <a:xfrm>
          <a:off x="15430500" y="980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87630</xdr:rowOff>
    </xdr:from>
    <xdr:to>
      <xdr:col>85</xdr:col>
      <xdr:colOff>127000</xdr:colOff>
      <xdr:row>58</xdr:row>
      <xdr:rowOff>160020</xdr:rowOff>
    </xdr:to>
    <xdr:cxnSp macro="">
      <xdr:nvCxnSpPr>
        <xdr:cNvPr id="548" name="直線コネクタ 547"/>
        <xdr:cNvCxnSpPr/>
      </xdr:nvCxnSpPr>
      <xdr:spPr>
        <a:xfrm>
          <a:off x="15481300" y="98602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44450</xdr:rowOff>
    </xdr:from>
    <xdr:to>
      <xdr:col>76</xdr:col>
      <xdr:colOff>165100</xdr:colOff>
      <xdr:row>57</xdr:row>
      <xdr:rowOff>146050</xdr:rowOff>
    </xdr:to>
    <xdr:sp macro="" textlink="">
      <xdr:nvSpPr>
        <xdr:cNvPr id="549" name="楕円 548"/>
        <xdr:cNvSpPr/>
      </xdr:nvSpPr>
      <xdr:spPr>
        <a:xfrm>
          <a:off x="14541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87630</xdr:rowOff>
    </xdr:from>
    <xdr:to>
      <xdr:col>81</xdr:col>
      <xdr:colOff>50800</xdr:colOff>
      <xdr:row>57</xdr:row>
      <xdr:rowOff>95250</xdr:rowOff>
    </xdr:to>
    <xdr:cxnSp macro="">
      <xdr:nvCxnSpPr>
        <xdr:cNvPr id="550" name="直線コネクタ 549"/>
        <xdr:cNvCxnSpPr/>
      </xdr:nvCxnSpPr>
      <xdr:spPr>
        <a:xfrm flipV="1">
          <a:off x="14592300" y="9860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91457</xdr:rowOff>
    </xdr:from>
    <xdr:ext cx="405111" cy="259045"/>
    <xdr:sp macro="" textlink="">
      <xdr:nvSpPr>
        <xdr:cNvPr id="551" name="n_1aveValue【学校施設】&#10;有形固定資産減価償却率"/>
        <xdr:cNvSpPr txBox="1"/>
      </xdr:nvSpPr>
      <xdr:spPr>
        <a:xfrm>
          <a:off x="152660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11447</xdr:rowOff>
    </xdr:from>
    <xdr:ext cx="405111" cy="259045"/>
    <xdr:sp macro="" textlink="">
      <xdr:nvSpPr>
        <xdr:cNvPr id="552" name="n_2aveValue【学校施設】&#10;有形固定資産減価償却率"/>
        <xdr:cNvSpPr txBox="1"/>
      </xdr:nvSpPr>
      <xdr:spPr>
        <a:xfrm>
          <a:off x="14389744" y="1029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154957</xdr:rowOff>
    </xdr:from>
    <xdr:ext cx="405111" cy="259045"/>
    <xdr:sp macro="" textlink="">
      <xdr:nvSpPr>
        <xdr:cNvPr id="553" name="n_1mainValue【学校施設】&#10;有形固定資産減価償却率"/>
        <xdr:cNvSpPr txBox="1"/>
      </xdr:nvSpPr>
      <xdr:spPr>
        <a:xfrm>
          <a:off x="15266044" y="958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162577</xdr:rowOff>
    </xdr:from>
    <xdr:ext cx="405111" cy="259045"/>
    <xdr:sp macro="" textlink="">
      <xdr:nvSpPr>
        <xdr:cNvPr id="554" name="n_2mainValue【学校施設】&#10;有形固定資産減価償却率"/>
        <xdr:cNvSpPr txBox="1"/>
      </xdr:nvSpPr>
      <xdr:spPr>
        <a:xfrm>
          <a:off x="14389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5" name="テキスト ボックス 5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7" name="テキスト ボックス 5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81" name="直線コネクタ 580"/>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82"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83" name="直線コネクタ 582"/>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84"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85" name="直線コネクタ 584"/>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586" name="【学校施設】&#10;一人当たり面積平均値テキスト"/>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87" name="フローチャート: 判断 586"/>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88" name="フローチャート: 判断 587"/>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89" name="フローチャート: 判断 588"/>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101056</xdr:rowOff>
    </xdr:from>
    <xdr:to>
      <xdr:col>116</xdr:col>
      <xdr:colOff>114300</xdr:colOff>
      <xdr:row>65</xdr:row>
      <xdr:rowOff>31206</xdr:rowOff>
    </xdr:to>
    <xdr:sp macro="" textlink="">
      <xdr:nvSpPr>
        <xdr:cNvPr id="595" name="楕円 594"/>
        <xdr:cNvSpPr/>
      </xdr:nvSpPr>
      <xdr:spPr>
        <a:xfrm>
          <a:off x="22110700" y="11073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64</xdr:row>
      <xdr:rowOff>15983</xdr:rowOff>
    </xdr:from>
    <xdr:ext cx="469744" cy="259045"/>
    <xdr:sp macro="" textlink="">
      <xdr:nvSpPr>
        <xdr:cNvPr id="596" name="【学校施設】&#10;一人当たり面積該当値テキスト"/>
        <xdr:cNvSpPr txBox="1"/>
      </xdr:nvSpPr>
      <xdr:spPr>
        <a:xfrm>
          <a:off x="22199600" y="1098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96157</xdr:rowOff>
    </xdr:from>
    <xdr:to>
      <xdr:col>112</xdr:col>
      <xdr:colOff>38100</xdr:colOff>
      <xdr:row>65</xdr:row>
      <xdr:rowOff>26307</xdr:rowOff>
    </xdr:to>
    <xdr:sp macro="" textlink="">
      <xdr:nvSpPr>
        <xdr:cNvPr id="597" name="楕円 596"/>
        <xdr:cNvSpPr/>
      </xdr:nvSpPr>
      <xdr:spPr>
        <a:xfrm>
          <a:off x="21272500" y="1106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146957</xdr:rowOff>
    </xdr:from>
    <xdr:to>
      <xdr:col>116</xdr:col>
      <xdr:colOff>63500</xdr:colOff>
      <xdr:row>64</xdr:row>
      <xdr:rowOff>151856</xdr:rowOff>
    </xdr:to>
    <xdr:cxnSp macro="">
      <xdr:nvCxnSpPr>
        <xdr:cNvPr id="598" name="直線コネクタ 597"/>
        <xdr:cNvCxnSpPr/>
      </xdr:nvCxnSpPr>
      <xdr:spPr>
        <a:xfrm>
          <a:off x="21323300" y="11119757"/>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32476</xdr:rowOff>
    </xdr:from>
    <xdr:to>
      <xdr:col>107</xdr:col>
      <xdr:colOff>101600</xdr:colOff>
      <xdr:row>64</xdr:row>
      <xdr:rowOff>134076</xdr:rowOff>
    </xdr:to>
    <xdr:sp macro="" textlink="">
      <xdr:nvSpPr>
        <xdr:cNvPr id="599" name="楕円 598"/>
        <xdr:cNvSpPr/>
      </xdr:nvSpPr>
      <xdr:spPr>
        <a:xfrm>
          <a:off x="20383500" y="1100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83276</xdr:rowOff>
    </xdr:from>
    <xdr:to>
      <xdr:col>111</xdr:col>
      <xdr:colOff>177800</xdr:colOff>
      <xdr:row>64</xdr:row>
      <xdr:rowOff>146957</xdr:rowOff>
    </xdr:to>
    <xdr:cxnSp macro="">
      <xdr:nvCxnSpPr>
        <xdr:cNvPr id="600" name="直線コネクタ 599"/>
        <xdr:cNvCxnSpPr/>
      </xdr:nvCxnSpPr>
      <xdr:spPr>
        <a:xfrm>
          <a:off x="20434300" y="11056076"/>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96718</xdr:rowOff>
    </xdr:from>
    <xdr:ext cx="469744" cy="259045"/>
    <xdr:sp macro="" textlink="">
      <xdr:nvSpPr>
        <xdr:cNvPr id="601" name="n_1aveValue【学校施設】&#10;一人当たり面積"/>
        <xdr:cNvSpPr txBox="1"/>
      </xdr:nvSpPr>
      <xdr:spPr>
        <a:xfrm>
          <a:off x="21075727" y="103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86921</xdr:rowOff>
    </xdr:from>
    <xdr:ext cx="469744" cy="259045"/>
    <xdr:sp macro="" textlink="">
      <xdr:nvSpPr>
        <xdr:cNvPr id="602" name="n_2aveValue【学校施設】&#10;一人当たり面積"/>
        <xdr:cNvSpPr txBox="1"/>
      </xdr:nvSpPr>
      <xdr:spPr>
        <a:xfrm>
          <a:off x="20199427" y="103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65</xdr:row>
      <xdr:rowOff>17434</xdr:rowOff>
    </xdr:from>
    <xdr:ext cx="469744" cy="259045"/>
    <xdr:sp macro="" textlink="">
      <xdr:nvSpPr>
        <xdr:cNvPr id="603" name="n_1mainValue【学校施設】&#10;一人当たり面積"/>
        <xdr:cNvSpPr txBox="1"/>
      </xdr:nvSpPr>
      <xdr:spPr>
        <a:xfrm>
          <a:off x="21075727" y="1116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125203</xdr:rowOff>
    </xdr:from>
    <xdr:ext cx="469744" cy="259045"/>
    <xdr:sp macro="" textlink="">
      <xdr:nvSpPr>
        <xdr:cNvPr id="604" name="n_2mainValue【学校施設】&#10;一人当たり面積"/>
        <xdr:cNvSpPr txBox="1"/>
      </xdr:nvSpPr>
      <xdr:spPr>
        <a:xfrm>
          <a:off x="20199427" y="1109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4" name="正方形/長方形 6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5" name="正方形/長方形 6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6" name="正方形/長方形 6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7" name="正方形/長方形 6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8" name="正方形/長方形 6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9" name="正方形/長方形 6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0" name="正方形/長方形 61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1" name="正方形/長方形 6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2" name="正方形/長方形 6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3" name="正方形/長方形 6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4" name="正方形/長方形 6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5" name="正方形/長方形 6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6" name="正方形/長方形 6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7" name="正方形/長方形 6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8" name="正方形/長方形 62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9" name="テキスト ボックス 6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0" name="直線コネクタ 6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1" name="テキスト ボックス 63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2" name="直線コネクタ 6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633" name="テキスト ボックス 63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4" name="直線コネクタ 6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5" name="テキスト ボックス 6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6" name="直線コネクタ 6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7" name="テキスト ボックス 6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8" name="直線コネクタ 6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9" name="テキスト ボックス 6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0" name="直線コネクタ 6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1" name="テキスト ボックス 6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2" name="直線コネクタ 6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643" name="テキスト ボックス 642"/>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4" name="直線コネクタ 6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45" name="テキスト ボックス 64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647" name="直線コネクタ 646"/>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648"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649" name="直線コネクタ 648"/>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650"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651" name="直線コネクタ 65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77306</xdr:rowOff>
    </xdr:from>
    <xdr:ext cx="405111" cy="259045"/>
    <xdr:sp macro="" textlink="">
      <xdr:nvSpPr>
        <xdr:cNvPr id="652" name="【公民館】&#10;有形固定資産減価償却率平均値テキスト"/>
        <xdr:cNvSpPr txBox="1"/>
      </xdr:nvSpPr>
      <xdr:spPr>
        <a:xfrm>
          <a:off x="16357600" y="18079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653" name="フローチャート: 判断 652"/>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54" name="フローチャート: 判断 653"/>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655" name="フローチャート: 判断 654"/>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48261</xdr:rowOff>
    </xdr:from>
    <xdr:to>
      <xdr:col>85</xdr:col>
      <xdr:colOff>177800</xdr:colOff>
      <xdr:row>102</xdr:row>
      <xdr:rowOff>149861</xdr:rowOff>
    </xdr:to>
    <xdr:sp macro="" textlink="">
      <xdr:nvSpPr>
        <xdr:cNvPr id="661" name="楕円 660"/>
        <xdr:cNvSpPr/>
      </xdr:nvSpPr>
      <xdr:spPr>
        <a:xfrm>
          <a:off x="162687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71138</xdr:rowOff>
    </xdr:from>
    <xdr:ext cx="405111" cy="259045"/>
    <xdr:sp macro="" textlink="">
      <xdr:nvSpPr>
        <xdr:cNvPr id="662" name="【公民館】&#10;有形固定資産減価償却率該当値テキスト"/>
        <xdr:cNvSpPr txBox="1"/>
      </xdr:nvSpPr>
      <xdr:spPr>
        <a:xfrm>
          <a:off x="16357600" y="1738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100512</xdr:rowOff>
    </xdr:from>
    <xdr:to>
      <xdr:col>81</xdr:col>
      <xdr:colOff>101600</xdr:colOff>
      <xdr:row>103</xdr:row>
      <xdr:rowOff>30662</xdr:rowOff>
    </xdr:to>
    <xdr:sp macro="" textlink="">
      <xdr:nvSpPr>
        <xdr:cNvPr id="663" name="楕円 662"/>
        <xdr:cNvSpPr/>
      </xdr:nvSpPr>
      <xdr:spPr>
        <a:xfrm>
          <a:off x="15430500" y="1758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102</xdr:row>
      <xdr:rowOff>151312</xdr:rowOff>
    </xdr:to>
    <xdr:cxnSp macro="">
      <xdr:nvCxnSpPr>
        <xdr:cNvPr id="664" name="直線コネクタ 663"/>
        <xdr:cNvCxnSpPr/>
      </xdr:nvCxnSpPr>
      <xdr:spPr>
        <a:xfrm flipV="1">
          <a:off x="15481300" y="17586961"/>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123371</xdr:rowOff>
    </xdr:from>
    <xdr:to>
      <xdr:col>76</xdr:col>
      <xdr:colOff>165100</xdr:colOff>
      <xdr:row>103</xdr:row>
      <xdr:rowOff>53521</xdr:rowOff>
    </xdr:to>
    <xdr:sp macro="" textlink="">
      <xdr:nvSpPr>
        <xdr:cNvPr id="665" name="楕円 664"/>
        <xdr:cNvSpPr/>
      </xdr:nvSpPr>
      <xdr:spPr>
        <a:xfrm>
          <a:off x="14541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151312</xdr:rowOff>
    </xdr:from>
    <xdr:to>
      <xdr:col>81</xdr:col>
      <xdr:colOff>50800</xdr:colOff>
      <xdr:row>103</xdr:row>
      <xdr:rowOff>2721</xdr:rowOff>
    </xdr:to>
    <xdr:cxnSp macro="">
      <xdr:nvCxnSpPr>
        <xdr:cNvPr id="666" name="直線コネクタ 665"/>
        <xdr:cNvCxnSpPr/>
      </xdr:nvCxnSpPr>
      <xdr:spPr>
        <a:xfrm flipV="1">
          <a:off x="14592300" y="1763921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67" name="n_1aveValue【公民館】&#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56078</xdr:rowOff>
    </xdr:from>
    <xdr:ext cx="405111" cy="259045"/>
    <xdr:sp macro="" textlink="">
      <xdr:nvSpPr>
        <xdr:cNvPr id="668" name="n_2aveValue【公民館】&#10;有形固定資産減価償却率"/>
        <xdr:cNvSpPr txBox="1"/>
      </xdr:nvSpPr>
      <xdr:spPr>
        <a:xfrm>
          <a:off x="14389744" y="1822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47189</xdr:rowOff>
    </xdr:from>
    <xdr:ext cx="405111" cy="259045"/>
    <xdr:sp macro="" textlink="">
      <xdr:nvSpPr>
        <xdr:cNvPr id="669" name="n_1mainValue【公民館】&#10;有形固定資産減価償却率"/>
        <xdr:cNvSpPr txBox="1"/>
      </xdr:nvSpPr>
      <xdr:spPr>
        <a:xfrm>
          <a:off x="15266044" y="1736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70048</xdr:rowOff>
    </xdr:from>
    <xdr:ext cx="405111" cy="259045"/>
    <xdr:sp macro="" textlink="">
      <xdr:nvSpPr>
        <xdr:cNvPr id="670" name="n_2mainValue【公民館】&#10;有形固定資産減価償却率"/>
        <xdr:cNvSpPr txBox="1"/>
      </xdr:nvSpPr>
      <xdr:spPr>
        <a:xfrm>
          <a:off x="14389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1" name="正方形/長方形 67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2" name="正方形/長方形 67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3" name="正方形/長方形 67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4" name="正方形/長方形 67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5" name="正方形/長方形 67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6" name="正方形/長方形 67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7" name="正方形/長方形 67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8" name="正方形/長方形 67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9" name="テキスト ボックス 67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0" name="直線コネクタ 67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81" name="直線コネクタ 6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82" name="テキスト ボックス 6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83" name="直線コネクタ 6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84" name="テキスト ボックス 6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5" name="直線コネクタ 6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6" name="テキスト ボックス 6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7" name="直線コネクタ 6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8" name="テキスト ボックス 6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9" name="直線コネクタ 6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90" name="テキスト ボックス 6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1" name="直線コネクタ 6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2" name="テキスト ボックス 6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694" name="直線コネクタ 693"/>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95"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96" name="直線コネクタ 695"/>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697"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698" name="直線コネクタ 697"/>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36847</xdr:rowOff>
    </xdr:from>
    <xdr:ext cx="469744" cy="259045"/>
    <xdr:sp macro="" textlink="">
      <xdr:nvSpPr>
        <xdr:cNvPr id="699" name="【公民館】&#10;一人当たり面積平均値テキスト"/>
        <xdr:cNvSpPr txBox="1"/>
      </xdr:nvSpPr>
      <xdr:spPr>
        <a:xfrm>
          <a:off x="22199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00" name="フローチャート: 判断 699"/>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01" name="フローチャート: 判断 700"/>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02" name="フローチャート: 判断 701"/>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3" name="テキスト ボックス 7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4" name="テキスト ボックス 7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5" name="テキスト ボックス 7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6" name="テキスト ボックス 7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7" name="テキスト ボックス 7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708" name="楕円 707"/>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709" name="【公民館】&#10;一人当たり面積該当値テキスト"/>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10" name="楕円 709"/>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711" name="直線コネクタ 710"/>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143511</xdr:rowOff>
    </xdr:from>
    <xdr:to>
      <xdr:col>107</xdr:col>
      <xdr:colOff>101600</xdr:colOff>
      <xdr:row>108</xdr:row>
      <xdr:rowOff>73661</xdr:rowOff>
    </xdr:to>
    <xdr:sp macro="" textlink="">
      <xdr:nvSpPr>
        <xdr:cNvPr id="712" name="楕円 711"/>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22861</xdr:rowOff>
    </xdr:from>
    <xdr:to>
      <xdr:col>111</xdr:col>
      <xdr:colOff>177800</xdr:colOff>
      <xdr:row>108</xdr:row>
      <xdr:rowOff>30480</xdr:rowOff>
    </xdr:to>
    <xdr:cxnSp macro="">
      <xdr:nvCxnSpPr>
        <xdr:cNvPr id="713" name="直線コネクタ 712"/>
        <xdr:cNvCxnSpPr/>
      </xdr:nvCxnSpPr>
      <xdr:spPr>
        <a:xfrm>
          <a:off x="20434300" y="185394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14" name="n_1aveValue【公民館】&#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33038</xdr:rowOff>
    </xdr:from>
    <xdr:ext cx="469744" cy="259045"/>
    <xdr:sp macro="" textlink="">
      <xdr:nvSpPr>
        <xdr:cNvPr id="715" name="n_2aveValue【公民館】&#10;一人当たり面積"/>
        <xdr:cNvSpPr txBox="1"/>
      </xdr:nvSpPr>
      <xdr:spPr>
        <a:xfrm>
          <a:off x="20199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16" name="n_1mainValue【公民館】&#10;一人当たり面積"/>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64788</xdr:rowOff>
    </xdr:from>
    <xdr:ext cx="469744" cy="259045"/>
    <xdr:sp macro="" textlink="">
      <xdr:nvSpPr>
        <xdr:cNvPr id="717" name="n_2mainValue【公民館】&#10;一人当たり面積"/>
        <xdr:cNvSpPr txBox="1"/>
      </xdr:nvSpPr>
      <xdr:spPr>
        <a:xfrm>
          <a:off x="20199427" y="1858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8" name="正方形/長方形 7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9" name="正方形/長方形 7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0" name="テキスト ボックス 7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類似団体と比較して橋りょう・トンネル、港湾・漁港を除き、有形固定資産減価償却率が高くなっている。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公共施設等総合管理計画策定時における学校施設にの老朽化ついては、築年数</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年を超える小学校７２．６％、中学校が８６．２％となっており、特に中学校が高くなっている。今後は平成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年度に策定した公共施設等総合管理計画に基づいて、予防保全による老朽化対策に</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取り組んでいくこととしている。</a:t>
          </a:r>
          <a:endParaRPr lang="ja-JP" altLang="ja-JP" sz="1400">
            <a:effectLst/>
          </a:endParaRPr>
        </a:p>
        <a:p>
          <a:r>
            <a:rPr kumimoji="1" lang="ja-JP" altLang="ja-JP" sz="1100">
              <a:solidFill>
                <a:schemeClr val="dk1"/>
              </a:solidFill>
              <a:effectLst/>
              <a:latin typeface="+mn-lt"/>
              <a:ea typeface="+mn-ea"/>
              <a:cs typeface="+mn-cs"/>
            </a:rPr>
            <a:t>公営住宅については、平成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令和２</a:t>
          </a:r>
          <a:r>
            <a:rPr kumimoji="1" lang="ja-JP" altLang="ja-JP" sz="1100">
              <a:solidFill>
                <a:schemeClr val="dk1"/>
              </a:solidFill>
              <a:effectLst/>
              <a:latin typeface="+mn-lt"/>
              <a:ea typeface="+mn-ea"/>
              <a:cs typeface="+mn-cs"/>
            </a:rPr>
            <a:t>年度に複合施設の建設を予定しているため、有形固定資産減価償却率が今後低下すると思われる。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242,792
240,999
35.70
76,560,968
72,283,128
3,922,145
41,548,339
57,622,707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164193</xdr:rowOff>
    </xdr:from>
    <xdr:to>
      <xdr:col>24</xdr:col>
      <xdr:colOff>114300</xdr:colOff>
      <xdr:row>36</xdr:row>
      <xdr:rowOff>94343</xdr:rowOff>
    </xdr:to>
    <xdr:sp macro="" textlink="">
      <xdr:nvSpPr>
        <xdr:cNvPr id="71" name="楕円 70"/>
        <xdr:cNvSpPr/>
      </xdr:nvSpPr>
      <xdr:spPr>
        <a:xfrm>
          <a:off x="4584700" y="616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15620</xdr:rowOff>
    </xdr:from>
    <xdr:ext cx="405111" cy="259045"/>
    <xdr:sp macro="" textlink="">
      <xdr:nvSpPr>
        <xdr:cNvPr id="72" name="【図書館】&#10;有形固定資産減価償却率該当値テキスト"/>
        <xdr:cNvSpPr txBox="1"/>
      </xdr:nvSpPr>
      <xdr:spPr>
        <a:xfrm>
          <a:off x="4673600" y="6016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25400</xdr:rowOff>
    </xdr:from>
    <xdr:to>
      <xdr:col>20</xdr:col>
      <xdr:colOff>38100</xdr:colOff>
      <xdr:row>36</xdr:row>
      <xdr:rowOff>127000</xdr:rowOff>
    </xdr:to>
    <xdr:sp macro="" textlink="">
      <xdr:nvSpPr>
        <xdr:cNvPr id="73" name="楕円 72"/>
        <xdr:cNvSpPr/>
      </xdr:nvSpPr>
      <xdr:spPr>
        <a:xfrm>
          <a:off x="3746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43543</xdr:rowOff>
    </xdr:from>
    <xdr:to>
      <xdr:col>24</xdr:col>
      <xdr:colOff>63500</xdr:colOff>
      <xdr:row>36</xdr:row>
      <xdr:rowOff>76200</xdr:rowOff>
    </xdr:to>
    <xdr:cxnSp macro="">
      <xdr:nvCxnSpPr>
        <xdr:cNvPr id="74" name="直線コネクタ 73"/>
        <xdr:cNvCxnSpPr/>
      </xdr:nvCxnSpPr>
      <xdr:spPr>
        <a:xfrm flipV="1">
          <a:off x="3797300" y="62157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58057</xdr:rowOff>
    </xdr:from>
    <xdr:to>
      <xdr:col>15</xdr:col>
      <xdr:colOff>101600</xdr:colOff>
      <xdr:row>36</xdr:row>
      <xdr:rowOff>159657</xdr:rowOff>
    </xdr:to>
    <xdr:sp macro="" textlink="">
      <xdr:nvSpPr>
        <xdr:cNvPr id="75" name="楕円 74"/>
        <xdr:cNvSpPr/>
      </xdr:nvSpPr>
      <xdr:spPr>
        <a:xfrm>
          <a:off x="2857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76200</xdr:rowOff>
    </xdr:from>
    <xdr:to>
      <xdr:col>19</xdr:col>
      <xdr:colOff>177800</xdr:colOff>
      <xdr:row>36</xdr:row>
      <xdr:rowOff>108857</xdr:rowOff>
    </xdr:to>
    <xdr:cxnSp macro="">
      <xdr:nvCxnSpPr>
        <xdr:cNvPr id="76" name="直線コネクタ 75"/>
        <xdr:cNvCxnSpPr/>
      </xdr:nvCxnSpPr>
      <xdr:spPr>
        <a:xfrm flipV="1">
          <a:off x="2908300" y="62484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7"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143527</xdr:rowOff>
    </xdr:from>
    <xdr:ext cx="405111" cy="259045"/>
    <xdr:sp macro="" textlink="">
      <xdr:nvSpPr>
        <xdr:cNvPr id="79" name="n_1mainValue【図書館】&#10;有形固定資産減価償却率"/>
        <xdr:cNvSpPr txBox="1"/>
      </xdr:nvSpPr>
      <xdr:spPr>
        <a:xfrm>
          <a:off x="3582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4734</xdr:rowOff>
    </xdr:from>
    <xdr:ext cx="405111" cy="259045"/>
    <xdr:sp macro="" textlink="">
      <xdr:nvSpPr>
        <xdr:cNvPr id="80" name="n_2mainValue【図書館】&#10;有形固定資産減価償却率"/>
        <xdr:cNvSpPr txBox="1"/>
      </xdr:nvSpPr>
      <xdr:spPr>
        <a:xfrm>
          <a:off x="2705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105410</xdr:rowOff>
    </xdr:from>
    <xdr:to>
      <xdr:col>55</xdr:col>
      <xdr:colOff>50800</xdr:colOff>
      <xdr:row>40</xdr:row>
      <xdr:rowOff>35560</xdr:rowOff>
    </xdr:to>
    <xdr:sp macro="" textlink="">
      <xdr:nvSpPr>
        <xdr:cNvPr id="116" name="楕円 115"/>
        <xdr:cNvSpPr/>
      </xdr:nvSpPr>
      <xdr:spPr>
        <a:xfrm>
          <a:off x="10426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83837</xdr:rowOff>
    </xdr:from>
    <xdr:ext cx="469744" cy="259045"/>
    <xdr:sp macro="" textlink="">
      <xdr:nvSpPr>
        <xdr:cNvPr id="117" name="【図書館】&#10;一人当たり面積該当値テキスト"/>
        <xdr:cNvSpPr txBox="1"/>
      </xdr:nvSpPr>
      <xdr:spPr>
        <a:xfrm>
          <a:off x="10515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105410</xdr:rowOff>
    </xdr:from>
    <xdr:to>
      <xdr:col>50</xdr:col>
      <xdr:colOff>165100</xdr:colOff>
      <xdr:row>40</xdr:row>
      <xdr:rowOff>35560</xdr:rowOff>
    </xdr:to>
    <xdr:sp macro="" textlink="">
      <xdr:nvSpPr>
        <xdr:cNvPr id="118" name="楕円 117"/>
        <xdr:cNvSpPr/>
      </xdr:nvSpPr>
      <xdr:spPr>
        <a:xfrm>
          <a:off x="9588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156210</xdr:rowOff>
    </xdr:from>
    <xdr:to>
      <xdr:col>55</xdr:col>
      <xdr:colOff>0</xdr:colOff>
      <xdr:row>39</xdr:row>
      <xdr:rowOff>156210</xdr:rowOff>
    </xdr:to>
    <xdr:cxnSp macro="">
      <xdr:nvCxnSpPr>
        <xdr:cNvPr id="119" name="直線コネクタ 118"/>
        <xdr:cNvCxnSpPr/>
      </xdr:nvCxnSpPr>
      <xdr:spPr>
        <a:xfrm>
          <a:off x="9639300" y="684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105410</xdr:rowOff>
    </xdr:from>
    <xdr:to>
      <xdr:col>46</xdr:col>
      <xdr:colOff>38100</xdr:colOff>
      <xdr:row>40</xdr:row>
      <xdr:rowOff>35560</xdr:rowOff>
    </xdr:to>
    <xdr:sp macro="" textlink="">
      <xdr:nvSpPr>
        <xdr:cNvPr id="120" name="楕円 119"/>
        <xdr:cNvSpPr/>
      </xdr:nvSpPr>
      <xdr:spPr>
        <a:xfrm>
          <a:off x="8699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156210</xdr:rowOff>
    </xdr:from>
    <xdr:to>
      <xdr:col>50</xdr:col>
      <xdr:colOff>114300</xdr:colOff>
      <xdr:row>39</xdr:row>
      <xdr:rowOff>156210</xdr:rowOff>
    </xdr:to>
    <xdr:cxnSp macro="">
      <xdr:nvCxnSpPr>
        <xdr:cNvPr id="121" name="直線コネクタ 120"/>
        <xdr:cNvCxnSpPr/>
      </xdr:nvCxnSpPr>
      <xdr:spPr>
        <a:xfrm>
          <a:off x="8750300" y="684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22"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23" name="n_2aveValue【図書館】&#10;一人当たり面積"/>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26687</xdr:rowOff>
    </xdr:from>
    <xdr:ext cx="469744" cy="259045"/>
    <xdr:sp macro="" textlink="">
      <xdr:nvSpPr>
        <xdr:cNvPr id="124" name="n_1mainValue【図書館】&#10;一人当たり面積"/>
        <xdr:cNvSpPr txBox="1"/>
      </xdr:nvSpPr>
      <xdr:spPr>
        <a:xfrm>
          <a:off x="93917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26687</xdr:rowOff>
    </xdr:from>
    <xdr:ext cx="469744" cy="259045"/>
    <xdr:sp macro="" textlink="">
      <xdr:nvSpPr>
        <xdr:cNvPr id="125" name="n_2mainValue【図書館】&#10;一人当たり面積"/>
        <xdr:cNvSpPr txBox="1"/>
      </xdr:nvSpPr>
      <xdr:spPr>
        <a:xfrm>
          <a:off x="8515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111523</xdr:rowOff>
    </xdr:from>
    <xdr:ext cx="405111" cy="259045"/>
    <xdr:sp macro="" textlink="">
      <xdr:nvSpPr>
        <xdr:cNvPr id="153" name="【体育館・プール】&#10;有形固定資産減価償却率平均値テキスト"/>
        <xdr:cNvSpPr txBox="1"/>
      </xdr:nvSpPr>
      <xdr:spPr>
        <a:xfrm>
          <a:off x="4673600" y="1005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111506</xdr:rowOff>
    </xdr:from>
    <xdr:to>
      <xdr:col>24</xdr:col>
      <xdr:colOff>114300</xdr:colOff>
      <xdr:row>63</xdr:row>
      <xdr:rowOff>41656</xdr:rowOff>
    </xdr:to>
    <xdr:sp macro="" textlink="">
      <xdr:nvSpPr>
        <xdr:cNvPr id="162" name="楕円 161"/>
        <xdr:cNvSpPr/>
      </xdr:nvSpPr>
      <xdr:spPr>
        <a:xfrm>
          <a:off x="4584700" y="107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26433</xdr:rowOff>
    </xdr:from>
    <xdr:ext cx="405111" cy="259045"/>
    <xdr:sp macro="" textlink="">
      <xdr:nvSpPr>
        <xdr:cNvPr id="163" name="【体育館・プール】&#10;有形固定資産減価償却率該当値テキスト"/>
        <xdr:cNvSpPr txBox="1"/>
      </xdr:nvSpPr>
      <xdr:spPr>
        <a:xfrm>
          <a:off x="4673600" y="10656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47498</xdr:rowOff>
    </xdr:from>
    <xdr:to>
      <xdr:col>20</xdr:col>
      <xdr:colOff>38100</xdr:colOff>
      <xdr:row>59</xdr:row>
      <xdr:rowOff>149098</xdr:rowOff>
    </xdr:to>
    <xdr:sp macro="" textlink="">
      <xdr:nvSpPr>
        <xdr:cNvPr id="164" name="楕円 163"/>
        <xdr:cNvSpPr/>
      </xdr:nvSpPr>
      <xdr:spPr>
        <a:xfrm>
          <a:off x="3746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98298</xdr:rowOff>
    </xdr:from>
    <xdr:to>
      <xdr:col>24</xdr:col>
      <xdr:colOff>63500</xdr:colOff>
      <xdr:row>62</xdr:row>
      <xdr:rowOff>162306</xdr:rowOff>
    </xdr:to>
    <xdr:cxnSp macro="">
      <xdr:nvCxnSpPr>
        <xdr:cNvPr id="165" name="直線コネクタ 164"/>
        <xdr:cNvCxnSpPr/>
      </xdr:nvCxnSpPr>
      <xdr:spPr>
        <a:xfrm>
          <a:off x="3797300" y="10213848"/>
          <a:ext cx="838200" cy="578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106934</xdr:rowOff>
    </xdr:from>
    <xdr:to>
      <xdr:col>15</xdr:col>
      <xdr:colOff>101600</xdr:colOff>
      <xdr:row>60</xdr:row>
      <xdr:rowOff>37084</xdr:rowOff>
    </xdr:to>
    <xdr:sp macro="" textlink="">
      <xdr:nvSpPr>
        <xdr:cNvPr id="166" name="楕円 165"/>
        <xdr:cNvSpPr/>
      </xdr:nvSpPr>
      <xdr:spPr>
        <a:xfrm>
          <a:off x="28575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98298</xdr:rowOff>
    </xdr:from>
    <xdr:to>
      <xdr:col>19</xdr:col>
      <xdr:colOff>177800</xdr:colOff>
      <xdr:row>59</xdr:row>
      <xdr:rowOff>157734</xdr:rowOff>
    </xdr:to>
    <xdr:cxnSp macro="">
      <xdr:nvCxnSpPr>
        <xdr:cNvPr id="167" name="直線コネクタ 166"/>
        <xdr:cNvCxnSpPr/>
      </xdr:nvCxnSpPr>
      <xdr:spPr>
        <a:xfrm flipV="1">
          <a:off x="2908300" y="102138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9923</xdr:rowOff>
    </xdr:from>
    <xdr:ext cx="405111" cy="259045"/>
    <xdr:sp macro="" textlink="">
      <xdr:nvSpPr>
        <xdr:cNvPr id="168" name="n_1aveValue【体育館・プール】&#10;有形固定資産減価償却率"/>
        <xdr:cNvSpPr txBox="1"/>
      </xdr:nvSpPr>
      <xdr:spPr>
        <a:xfrm>
          <a:off x="35820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53357</xdr:rowOff>
    </xdr:from>
    <xdr:ext cx="405111" cy="259045"/>
    <xdr:sp macro="" textlink="">
      <xdr:nvSpPr>
        <xdr:cNvPr id="169" name="n_2aveValue【体育館・プール】&#10;有形固定資産減価償却率"/>
        <xdr:cNvSpPr txBox="1"/>
      </xdr:nvSpPr>
      <xdr:spPr>
        <a:xfrm>
          <a:off x="2705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165625</xdr:rowOff>
    </xdr:from>
    <xdr:ext cx="405111" cy="259045"/>
    <xdr:sp macro="" textlink="">
      <xdr:nvSpPr>
        <xdr:cNvPr id="170" name="n_1mainValue【体育館・プール】&#10;有形固定資産減価償却率"/>
        <xdr:cNvSpPr txBox="1"/>
      </xdr:nvSpPr>
      <xdr:spPr>
        <a:xfrm>
          <a:off x="3582044" y="9938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53611</xdr:rowOff>
    </xdr:from>
    <xdr:ext cx="405111" cy="259045"/>
    <xdr:sp macro="" textlink="">
      <xdr:nvSpPr>
        <xdr:cNvPr id="171" name="n_2mainValue【体育館・プール】&#10;有形固定資産減価償却率"/>
        <xdr:cNvSpPr txBox="1"/>
      </xdr:nvSpPr>
      <xdr:spPr>
        <a:xfrm>
          <a:off x="2705744" y="999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83837</xdr:rowOff>
    </xdr:from>
    <xdr:ext cx="469744" cy="259045"/>
    <xdr:sp macro="" textlink="">
      <xdr:nvSpPr>
        <xdr:cNvPr id="200" name="【体育館・プール】&#10;一人当たり面積平均値テキスト"/>
        <xdr:cNvSpPr txBox="1"/>
      </xdr:nvSpPr>
      <xdr:spPr>
        <a:xfrm>
          <a:off x="10515600" y="1054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71120</xdr:rowOff>
    </xdr:from>
    <xdr:to>
      <xdr:col>55</xdr:col>
      <xdr:colOff>50800</xdr:colOff>
      <xdr:row>58</xdr:row>
      <xdr:rowOff>1270</xdr:rowOff>
    </xdr:to>
    <xdr:sp macro="" textlink="">
      <xdr:nvSpPr>
        <xdr:cNvPr id="209" name="楕円 208"/>
        <xdr:cNvSpPr/>
      </xdr:nvSpPr>
      <xdr:spPr>
        <a:xfrm>
          <a:off x="104267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93997</xdr:rowOff>
    </xdr:from>
    <xdr:ext cx="469744" cy="259045"/>
    <xdr:sp macro="" textlink="">
      <xdr:nvSpPr>
        <xdr:cNvPr id="210" name="【体育館・プール】&#10;一人当たり面積該当値テキスト"/>
        <xdr:cNvSpPr txBox="1"/>
      </xdr:nvSpPr>
      <xdr:spPr>
        <a:xfrm>
          <a:off x="10515600" y="969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116840</xdr:rowOff>
    </xdr:from>
    <xdr:to>
      <xdr:col>50</xdr:col>
      <xdr:colOff>165100</xdr:colOff>
      <xdr:row>60</xdr:row>
      <xdr:rowOff>46990</xdr:rowOff>
    </xdr:to>
    <xdr:sp macro="" textlink="">
      <xdr:nvSpPr>
        <xdr:cNvPr id="211" name="楕円 210"/>
        <xdr:cNvSpPr/>
      </xdr:nvSpPr>
      <xdr:spPr>
        <a:xfrm>
          <a:off x="9588500" y="1023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121920</xdr:rowOff>
    </xdr:from>
    <xdr:to>
      <xdr:col>55</xdr:col>
      <xdr:colOff>0</xdr:colOff>
      <xdr:row>59</xdr:row>
      <xdr:rowOff>167640</xdr:rowOff>
    </xdr:to>
    <xdr:cxnSp macro="">
      <xdr:nvCxnSpPr>
        <xdr:cNvPr id="212" name="直線コネクタ 211"/>
        <xdr:cNvCxnSpPr/>
      </xdr:nvCxnSpPr>
      <xdr:spPr>
        <a:xfrm flipV="1">
          <a:off x="9639300" y="9894570"/>
          <a:ext cx="8382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29210</xdr:rowOff>
    </xdr:from>
    <xdr:to>
      <xdr:col>46</xdr:col>
      <xdr:colOff>38100</xdr:colOff>
      <xdr:row>62</xdr:row>
      <xdr:rowOff>130810</xdr:rowOff>
    </xdr:to>
    <xdr:sp macro="" textlink="">
      <xdr:nvSpPr>
        <xdr:cNvPr id="213" name="楕円 212"/>
        <xdr:cNvSpPr/>
      </xdr:nvSpPr>
      <xdr:spPr>
        <a:xfrm>
          <a:off x="8699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167640</xdr:rowOff>
    </xdr:from>
    <xdr:to>
      <xdr:col>50</xdr:col>
      <xdr:colOff>114300</xdr:colOff>
      <xdr:row>62</xdr:row>
      <xdr:rowOff>80010</xdr:rowOff>
    </xdr:to>
    <xdr:cxnSp macro="">
      <xdr:nvCxnSpPr>
        <xdr:cNvPr id="214" name="直線コネクタ 213"/>
        <xdr:cNvCxnSpPr/>
      </xdr:nvCxnSpPr>
      <xdr:spPr>
        <a:xfrm flipV="1">
          <a:off x="8750300" y="10283190"/>
          <a:ext cx="889000" cy="42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7637</xdr:rowOff>
    </xdr:from>
    <xdr:ext cx="469744" cy="259045"/>
    <xdr:sp macro="" textlink="">
      <xdr:nvSpPr>
        <xdr:cNvPr id="215"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162577</xdr:rowOff>
    </xdr:from>
    <xdr:ext cx="469744" cy="259045"/>
    <xdr:sp macro="" textlink="">
      <xdr:nvSpPr>
        <xdr:cNvPr id="216" name="n_2aveValue【体育館・プール】&#10;一人当たり面積"/>
        <xdr:cNvSpPr txBox="1"/>
      </xdr:nvSpPr>
      <xdr:spPr>
        <a:xfrm>
          <a:off x="8515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63517</xdr:rowOff>
    </xdr:from>
    <xdr:ext cx="469744" cy="259045"/>
    <xdr:sp macro="" textlink="">
      <xdr:nvSpPr>
        <xdr:cNvPr id="217" name="n_1mainValue【体育館・プール】&#10;一人当たり面積"/>
        <xdr:cNvSpPr txBox="1"/>
      </xdr:nvSpPr>
      <xdr:spPr>
        <a:xfrm>
          <a:off x="9391727"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121937</xdr:rowOff>
    </xdr:from>
    <xdr:ext cx="469744" cy="259045"/>
    <xdr:sp macro="" textlink="">
      <xdr:nvSpPr>
        <xdr:cNvPr id="218" name="n_2mainValue【体育館・プール】&#10;一人当たり面積"/>
        <xdr:cNvSpPr txBox="1"/>
      </xdr:nvSpPr>
      <xdr:spPr>
        <a:xfrm>
          <a:off x="8515427" y="1075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48"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135889</xdr:rowOff>
    </xdr:from>
    <xdr:to>
      <xdr:col>24</xdr:col>
      <xdr:colOff>114300</xdr:colOff>
      <xdr:row>83</xdr:row>
      <xdr:rowOff>66039</xdr:rowOff>
    </xdr:to>
    <xdr:sp macro="" textlink="">
      <xdr:nvSpPr>
        <xdr:cNvPr id="257" name="楕円 256"/>
        <xdr:cNvSpPr/>
      </xdr:nvSpPr>
      <xdr:spPr>
        <a:xfrm>
          <a:off x="4584700" y="141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158766</xdr:rowOff>
    </xdr:from>
    <xdr:ext cx="405111" cy="259045"/>
    <xdr:sp macro="" textlink="">
      <xdr:nvSpPr>
        <xdr:cNvPr id="258" name="【福祉施設】&#10;有形固定資産減価償却率該当値テキスト"/>
        <xdr:cNvSpPr txBox="1"/>
      </xdr:nvSpPr>
      <xdr:spPr>
        <a:xfrm>
          <a:off x="4673600" y="14046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166370</xdr:rowOff>
    </xdr:from>
    <xdr:to>
      <xdr:col>20</xdr:col>
      <xdr:colOff>38100</xdr:colOff>
      <xdr:row>83</xdr:row>
      <xdr:rowOff>96520</xdr:rowOff>
    </xdr:to>
    <xdr:sp macro="" textlink="">
      <xdr:nvSpPr>
        <xdr:cNvPr id="259" name="楕円 258"/>
        <xdr:cNvSpPr/>
      </xdr:nvSpPr>
      <xdr:spPr>
        <a:xfrm>
          <a:off x="37465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15239</xdr:rowOff>
    </xdr:from>
    <xdr:to>
      <xdr:col>24</xdr:col>
      <xdr:colOff>63500</xdr:colOff>
      <xdr:row>83</xdr:row>
      <xdr:rowOff>45720</xdr:rowOff>
    </xdr:to>
    <xdr:cxnSp macro="">
      <xdr:nvCxnSpPr>
        <xdr:cNvPr id="260" name="直線コネクタ 259"/>
        <xdr:cNvCxnSpPr/>
      </xdr:nvCxnSpPr>
      <xdr:spPr>
        <a:xfrm flipV="1">
          <a:off x="3797300" y="1424558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38736</xdr:rowOff>
    </xdr:from>
    <xdr:to>
      <xdr:col>15</xdr:col>
      <xdr:colOff>101600</xdr:colOff>
      <xdr:row>83</xdr:row>
      <xdr:rowOff>140336</xdr:rowOff>
    </xdr:to>
    <xdr:sp macro="" textlink="">
      <xdr:nvSpPr>
        <xdr:cNvPr id="261" name="楕円 260"/>
        <xdr:cNvSpPr/>
      </xdr:nvSpPr>
      <xdr:spPr>
        <a:xfrm>
          <a:off x="2857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45720</xdr:rowOff>
    </xdr:from>
    <xdr:to>
      <xdr:col>19</xdr:col>
      <xdr:colOff>177800</xdr:colOff>
      <xdr:row>83</xdr:row>
      <xdr:rowOff>89536</xdr:rowOff>
    </xdr:to>
    <xdr:cxnSp macro="">
      <xdr:nvCxnSpPr>
        <xdr:cNvPr id="262" name="直線コネクタ 261"/>
        <xdr:cNvCxnSpPr/>
      </xdr:nvCxnSpPr>
      <xdr:spPr>
        <a:xfrm flipV="1">
          <a:off x="2908300" y="142760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63"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264" name="n_2aveValue【福祉施設】&#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113047</xdr:rowOff>
    </xdr:from>
    <xdr:ext cx="405111" cy="259045"/>
    <xdr:sp macro="" textlink="">
      <xdr:nvSpPr>
        <xdr:cNvPr id="265" name="n_1mainValue【福祉施設】&#10;有形固定資産減価償却率"/>
        <xdr:cNvSpPr txBox="1"/>
      </xdr:nvSpPr>
      <xdr:spPr>
        <a:xfrm>
          <a:off x="35820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156863</xdr:rowOff>
    </xdr:from>
    <xdr:ext cx="405111" cy="259045"/>
    <xdr:sp macro="" textlink="">
      <xdr:nvSpPr>
        <xdr:cNvPr id="266" name="n_2mainValue【福祉施設】&#10;有形固定資産減価償却率"/>
        <xdr:cNvSpPr txBox="1"/>
      </xdr:nvSpPr>
      <xdr:spPr>
        <a:xfrm>
          <a:off x="2705744" y="14044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95"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19050</xdr:rowOff>
    </xdr:from>
    <xdr:to>
      <xdr:col>55</xdr:col>
      <xdr:colOff>50800</xdr:colOff>
      <xdr:row>83</xdr:row>
      <xdr:rowOff>120650</xdr:rowOff>
    </xdr:to>
    <xdr:sp macro="" textlink="">
      <xdr:nvSpPr>
        <xdr:cNvPr id="304" name="楕円 303"/>
        <xdr:cNvSpPr/>
      </xdr:nvSpPr>
      <xdr:spPr>
        <a:xfrm>
          <a:off x="104267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168927</xdr:rowOff>
    </xdr:from>
    <xdr:ext cx="469744" cy="259045"/>
    <xdr:sp macro="" textlink="">
      <xdr:nvSpPr>
        <xdr:cNvPr id="305" name="【福祉施設】&#10;一人当たり面積該当値テキスト"/>
        <xdr:cNvSpPr txBox="1"/>
      </xdr:nvSpPr>
      <xdr:spPr>
        <a:xfrm>
          <a:off x="10515600"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19050</xdr:rowOff>
    </xdr:from>
    <xdr:to>
      <xdr:col>50</xdr:col>
      <xdr:colOff>165100</xdr:colOff>
      <xdr:row>83</xdr:row>
      <xdr:rowOff>120650</xdr:rowOff>
    </xdr:to>
    <xdr:sp macro="" textlink="">
      <xdr:nvSpPr>
        <xdr:cNvPr id="306" name="楕円 305"/>
        <xdr:cNvSpPr/>
      </xdr:nvSpPr>
      <xdr:spPr>
        <a:xfrm>
          <a:off x="9588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69850</xdr:rowOff>
    </xdr:from>
    <xdr:to>
      <xdr:col>55</xdr:col>
      <xdr:colOff>0</xdr:colOff>
      <xdr:row>83</xdr:row>
      <xdr:rowOff>69850</xdr:rowOff>
    </xdr:to>
    <xdr:cxnSp macro="">
      <xdr:nvCxnSpPr>
        <xdr:cNvPr id="307" name="直線コネクタ 306"/>
        <xdr:cNvCxnSpPr/>
      </xdr:nvCxnSpPr>
      <xdr:spPr>
        <a:xfrm>
          <a:off x="9639300" y="14300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08" name="楕円 307"/>
        <xdr:cNvSpPr/>
      </xdr:nvSpPr>
      <xdr:spPr>
        <a:xfrm>
          <a:off x="8699500" y="1424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69850</xdr:rowOff>
    </xdr:from>
    <xdr:to>
      <xdr:col>50</xdr:col>
      <xdr:colOff>114300</xdr:colOff>
      <xdr:row>83</xdr:row>
      <xdr:rowOff>69850</xdr:rowOff>
    </xdr:to>
    <xdr:cxnSp macro="">
      <xdr:nvCxnSpPr>
        <xdr:cNvPr id="309" name="直線コネクタ 308"/>
        <xdr:cNvCxnSpPr/>
      </xdr:nvCxnSpPr>
      <xdr:spPr>
        <a:xfrm>
          <a:off x="8750300" y="1430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10"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124477</xdr:rowOff>
    </xdr:from>
    <xdr:ext cx="469744" cy="259045"/>
    <xdr:sp macro="" textlink="">
      <xdr:nvSpPr>
        <xdr:cNvPr id="311" name="n_2aveValue【福祉施設】&#10;一人当たり面積"/>
        <xdr:cNvSpPr txBox="1"/>
      </xdr:nvSpPr>
      <xdr:spPr>
        <a:xfrm>
          <a:off x="8515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111777</xdr:rowOff>
    </xdr:from>
    <xdr:ext cx="469744" cy="259045"/>
    <xdr:sp macro="" textlink="">
      <xdr:nvSpPr>
        <xdr:cNvPr id="312" name="n_1mainValue【福祉施設】&#10;一人当たり面積"/>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137177</xdr:rowOff>
    </xdr:from>
    <xdr:ext cx="469744" cy="259045"/>
    <xdr:sp macro="" textlink="">
      <xdr:nvSpPr>
        <xdr:cNvPr id="313" name="n_2mainValue【福祉施設】&#10;一人当たり面積"/>
        <xdr:cNvSpPr txBox="1"/>
      </xdr:nvSpPr>
      <xdr:spPr>
        <a:xfrm>
          <a:off x="8515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139082</xdr:rowOff>
    </xdr:from>
    <xdr:ext cx="405111" cy="259045"/>
    <xdr:sp macro="" textlink="">
      <xdr:nvSpPr>
        <xdr:cNvPr id="343" name="【市民会館】&#10;有形固定資産減価償却率平均値テキスト"/>
        <xdr:cNvSpPr txBox="1"/>
      </xdr:nvSpPr>
      <xdr:spPr>
        <a:xfrm>
          <a:off x="4673600" y="17969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124461</xdr:rowOff>
    </xdr:from>
    <xdr:to>
      <xdr:col>24</xdr:col>
      <xdr:colOff>114300</xdr:colOff>
      <xdr:row>103</xdr:row>
      <xdr:rowOff>54611</xdr:rowOff>
    </xdr:to>
    <xdr:sp macro="" textlink="">
      <xdr:nvSpPr>
        <xdr:cNvPr id="352" name="楕円 351"/>
        <xdr:cNvSpPr/>
      </xdr:nvSpPr>
      <xdr:spPr>
        <a:xfrm>
          <a:off x="4584700" y="176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147338</xdr:rowOff>
    </xdr:from>
    <xdr:ext cx="405111" cy="259045"/>
    <xdr:sp macro="" textlink="">
      <xdr:nvSpPr>
        <xdr:cNvPr id="353" name="【市民会館】&#10;有形固定資産減価償却率該当値テキスト"/>
        <xdr:cNvSpPr txBox="1"/>
      </xdr:nvSpPr>
      <xdr:spPr>
        <a:xfrm>
          <a:off x="4673600"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160655</xdr:rowOff>
    </xdr:from>
    <xdr:to>
      <xdr:col>20</xdr:col>
      <xdr:colOff>38100</xdr:colOff>
      <xdr:row>103</xdr:row>
      <xdr:rowOff>90805</xdr:rowOff>
    </xdr:to>
    <xdr:sp macro="" textlink="">
      <xdr:nvSpPr>
        <xdr:cNvPr id="354" name="楕円 353"/>
        <xdr:cNvSpPr/>
      </xdr:nvSpPr>
      <xdr:spPr>
        <a:xfrm>
          <a:off x="3746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3811</xdr:rowOff>
    </xdr:from>
    <xdr:to>
      <xdr:col>24</xdr:col>
      <xdr:colOff>63500</xdr:colOff>
      <xdr:row>103</xdr:row>
      <xdr:rowOff>40005</xdr:rowOff>
    </xdr:to>
    <xdr:cxnSp macro="">
      <xdr:nvCxnSpPr>
        <xdr:cNvPr id="355" name="直線コネクタ 354"/>
        <xdr:cNvCxnSpPr/>
      </xdr:nvCxnSpPr>
      <xdr:spPr>
        <a:xfrm flipV="1">
          <a:off x="3797300" y="176631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31114</xdr:rowOff>
    </xdr:from>
    <xdr:to>
      <xdr:col>15</xdr:col>
      <xdr:colOff>101600</xdr:colOff>
      <xdr:row>103</xdr:row>
      <xdr:rowOff>132714</xdr:rowOff>
    </xdr:to>
    <xdr:sp macro="" textlink="">
      <xdr:nvSpPr>
        <xdr:cNvPr id="356" name="楕円 355"/>
        <xdr:cNvSpPr/>
      </xdr:nvSpPr>
      <xdr:spPr>
        <a:xfrm>
          <a:off x="2857500" y="1769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40005</xdr:rowOff>
    </xdr:from>
    <xdr:to>
      <xdr:col>19</xdr:col>
      <xdr:colOff>177800</xdr:colOff>
      <xdr:row>103</xdr:row>
      <xdr:rowOff>81914</xdr:rowOff>
    </xdr:to>
    <xdr:cxnSp macro="">
      <xdr:nvCxnSpPr>
        <xdr:cNvPr id="357" name="直線コネクタ 356"/>
        <xdr:cNvCxnSpPr/>
      </xdr:nvCxnSpPr>
      <xdr:spPr>
        <a:xfrm flipV="1">
          <a:off x="2908300" y="1769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85741</xdr:rowOff>
    </xdr:from>
    <xdr:ext cx="405111" cy="259045"/>
    <xdr:sp macro="" textlink="">
      <xdr:nvSpPr>
        <xdr:cNvPr id="358" name="n_1aveValue【市民会館】&#10;有形固定資産減価償却率"/>
        <xdr:cNvSpPr txBox="1"/>
      </xdr:nvSpPr>
      <xdr:spPr>
        <a:xfrm>
          <a:off x="35820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114316</xdr:rowOff>
    </xdr:from>
    <xdr:ext cx="405111" cy="259045"/>
    <xdr:sp macro="" textlink="">
      <xdr:nvSpPr>
        <xdr:cNvPr id="359" name="n_2aveValue【市民会館】&#10;有形固定資産減価償却率"/>
        <xdr:cNvSpPr txBox="1"/>
      </xdr:nvSpPr>
      <xdr:spPr>
        <a:xfrm>
          <a:off x="2705744" y="1811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107332</xdr:rowOff>
    </xdr:from>
    <xdr:ext cx="405111" cy="259045"/>
    <xdr:sp macro="" textlink="">
      <xdr:nvSpPr>
        <xdr:cNvPr id="360" name="n_1mainValue【市民会館】&#10;有形固定資産減価償却率"/>
        <xdr:cNvSpPr txBox="1"/>
      </xdr:nvSpPr>
      <xdr:spPr>
        <a:xfrm>
          <a:off x="35820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149241</xdr:rowOff>
    </xdr:from>
    <xdr:ext cx="405111" cy="259045"/>
    <xdr:sp macro="" textlink="">
      <xdr:nvSpPr>
        <xdr:cNvPr id="361" name="n_2mainValue【市民会館】&#10;有形固定資産減価償却率"/>
        <xdr:cNvSpPr txBox="1"/>
      </xdr:nvSpPr>
      <xdr:spPr>
        <a:xfrm>
          <a:off x="2705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29227</xdr:rowOff>
    </xdr:from>
    <xdr:ext cx="469744" cy="259045"/>
    <xdr:sp macro="" textlink="">
      <xdr:nvSpPr>
        <xdr:cNvPr id="390" name="【市民会館】&#10;一人当たり面積平均値テキスト"/>
        <xdr:cNvSpPr txBox="1"/>
      </xdr:nvSpPr>
      <xdr:spPr>
        <a:xfrm>
          <a:off x="10515600" y="1786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63500</xdr:rowOff>
    </xdr:from>
    <xdr:to>
      <xdr:col>55</xdr:col>
      <xdr:colOff>50800</xdr:colOff>
      <xdr:row>106</xdr:row>
      <xdr:rowOff>165100</xdr:rowOff>
    </xdr:to>
    <xdr:sp macro="" textlink="">
      <xdr:nvSpPr>
        <xdr:cNvPr id="399" name="楕円 398"/>
        <xdr:cNvSpPr/>
      </xdr:nvSpPr>
      <xdr:spPr>
        <a:xfrm>
          <a:off x="10426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41927</xdr:rowOff>
    </xdr:from>
    <xdr:ext cx="469744" cy="259045"/>
    <xdr:sp macro="" textlink="">
      <xdr:nvSpPr>
        <xdr:cNvPr id="400" name="【市民会館】&#10;一人当たり面積該当値テキスト"/>
        <xdr:cNvSpPr txBox="1"/>
      </xdr:nvSpPr>
      <xdr:spPr>
        <a:xfrm>
          <a:off x="10515600"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401" name="楕円 400"/>
        <xdr:cNvSpPr/>
      </xdr:nvSpPr>
      <xdr:spPr>
        <a:xfrm>
          <a:off x="9588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106</xdr:row>
      <xdr:rowOff>114300</xdr:rowOff>
    </xdr:to>
    <xdr:cxnSp macro="">
      <xdr:nvCxnSpPr>
        <xdr:cNvPr id="402" name="直線コネクタ 401"/>
        <xdr:cNvCxnSpPr/>
      </xdr:nvCxnSpPr>
      <xdr:spPr>
        <a:xfrm>
          <a:off x="9639300" y="1828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63500</xdr:rowOff>
    </xdr:from>
    <xdr:to>
      <xdr:col>46</xdr:col>
      <xdr:colOff>38100</xdr:colOff>
      <xdr:row>106</xdr:row>
      <xdr:rowOff>165100</xdr:rowOff>
    </xdr:to>
    <xdr:sp macro="" textlink="">
      <xdr:nvSpPr>
        <xdr:cNvPr id="403" name="楕円 402"/>
        <xdr:cNvSpPr/>
      </xdr:nvSpPr>
      <xdr:spPr>
        <a:xfrm>
          <a:off x="86995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106</xdr:row>
      <xdr:rowOff>114300</xdr:rowOff>
    </xdr:to>
    <xdr:cxnSp macro="">
      <xdr:nvCxnSpPr>
        <xdr:cNvPr id="404" name="直線コネクタ 403"/>
        <xdr:cNvCxnSpPr/>
      </xdr:nvCxnSpPr>
      <xdr:spPr>
        <a:xfrm>
          <a:off x="8750300" y="1828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162577</xdr:rowOff>
    </xdr:from>
    <xdr:ext cx="469744" cy="259045"/>
    <xdr:sp macro="" textlink="">
      <xdr:nvSpPr>
        <xdr:cNvPr id="405" name="n_1aveValue【市民会館】&#10;一人当たり面積"/>
        <xdr:cNvSpPr txBox="1"/>
      </xdr:nvSpPr>
      <xdr:spPr>
        <a:xfrm>
          <a:off x="9391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06"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156227</xdr:rowOff>
    </xdr:from>
    <xdr:ext cx="469744" cy="259045"/>
    <xdr:sp macro="" textlink="">
      <xdr:nvSpPr>
        <xdr:cNvPr id="407" name="n_1mainValue【市民会館】&#10;一人当たり面積"/>
        <xdr:cNvSpPr txBox="1"/>
      </xdr:nvSpPr>
      <xdr:spPr>
        <a:xfrm>
          <a:off x="93917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156227</xdr:rowOff>
    </xdr:from>
    <xdr:ext cx="469744" cy="259045"/>
    <xdr:sp macro="" textlink="">
      <xdr:nvSpPr>
        <xdr:cNvPr id="408" name="n_2mainValue【市民会館】&#10;一人当たり面積"/>
        <xdr:cNvSpPr txBox="1"/>
      </xdr:nvSpPr>
      <xdr:spPr>
        <a:xfrm>
          <a:off x="8515427" y="183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36" name="【一般廃棄物処理施設】&#10;有形固定資産減価償却率平均値テキスト"/>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80264</xdr:rowOff>
    </xdr:from>
    <xdr:to>
      <xdr:col>85</xdr:col>
      <xdr:colOff>177800</xdr:colOff>
      <xdr:row>37</xdr:row>
      <xdr:rowOff>10414</xdr:rowOff>
    </xdr:to>
    <xdr:sp macro="" textlink="">
      <xdr:nvSpPr>
        <xdr:cNvPr id="445" name="楕円 444"/>
        <xdr:cNvSpPr/>
      </xdr:nvSpPr>
      <xdr:spPr>
        <a:xfrm>
          <a:off x="162687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103141</xdr:rowOff>
    </xdr:from>
    <xdr:ext cx="405111" cy="259045"/>
    <xdr:sp macro="" textlink="">
      <xdr:nvSpPr>
        <xdr:cNvPr id="446" name="【一般廃棄物処理施設】&#10;有形固定資産減価償却率該当値テキスト"/>
        <xdr:cNvSpPr txBox="1"/>
      </xdr:nvSpPr>
      <xdr:spPr>
        <a:xfrm>
          <a:off x="16357600" y="610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139700</xdr:rowOff>
    </xdr:from>
    <xdr:to>
      <xdr:col>81</xdr:col>
      <xdr:colOff>101600</xdr:colOff>
      <xdr:row>35</xdr:row>
      <xdr:rowOff>69850</xdr:rowOff>
    </xdr:to>
    <xdr:sp macro="" textlink="">
      <xdr:nvSpPr>
        <xdr:cNvPr id="447" name="楕円 446"/>
        <xdr:cNvSpPr/>
      </xdr:nvSpPr>
      <xdr:spPr>
        <a:xfrm>
          <a:off x="1543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19050</xdr:rowOff>
    </xdr:from>
    <xdr:to>
      <xdr:col>85</xdr:col>
      <xdr:colOff>127000</xdr:colOff>
      <xdr:row>36</xdr:row>
      <xdr:rowOff>131064</xdr:rowOff>
    </xdr:to>
    <xdr:cxnSp macro="">
      <xdr:nvCxnSpPr>
        <xdr:cNvPr id="448" name="直線コネクタ 447"/>
        <xdr:cNvCxnSpPr/>
      </xdr:nvCxnSpPr>
      <xdr:spPr>
        <a:xfrm>
          <a:off x="15481300" y="601980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41402</xdr:rowOff>
    </xdr:from>
    <xdr:to>
      <xdr:col>76</xdr:col>
      <xdr:colOff>165100</xdr:colOff>
      <xdr:row>35</xdr:row>
      <xdr:rowOff>143002</xdr:rowOff>
    </xdr:to>
    <xdr:sp macro="" textlink="">
      <xdr:nvSpPr>
        <xdr:cNvPr id="449" name="楕円 448"/>
        <xdr:cNvSpPr/>
      </xdr:nvSpPr>
      <xdr:spPr>
        <a:xfrm>
          <a:off x="14541500" y="60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19050</xdr:rowOff>
    </xdr:from>
    <xdr:to>
      <xdr:col>81</xdr:col>
      <xdr:colOff>50800</xdr:colOff>
      <xdr:row>35</xdr:row>
      <xdr:rowOff>92202</xdr:rowOff>
    </xdr:to>
    <xdr:cxnSp macro="">
      <xdr:nvCxnSpPr>
        <xdr:cNvPr id="450" name="直線コネクタ 449"/>
        <xdr:cNvCxnSpPr/>
      </xdr:nvCxnSpPr>
      <xdr:spPr>
        <a:xfrm flipV="1">
          <a:off x="14592300" y="60198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26687</xdr:rowOff>
    </xdr:from>
    <xdr:ext cx="405111" cy="259045"/>
    <xdr:sp macro="" textlink="">
      <xdr:nvSpPr>
        <xdr:cNvPr id="451" name="n_1aveValue【一般廃棄物処理施設】&#10;有形固定資産減価償却率"/>
        <xdr:cNvSpPr txBox="1"/>
      </xdr:nvSpPr>
      <xdr:spPr>
        <a:xfrm>
          <a:off x="152660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26687</xdr:rowOff>
    </xdr:from>
    <xdr:ext cx="405111" cy="259045"/>
    <xdr:sp macro="" textlink="">
      <xdr:nvSpPr>
        <xdr:cNvPr id="452" name="n_2aveValue【一般廃棄物処理施設】&#10;有形固定資産減価償却率"/>
        <xdr:cNvSpPr txBox="1"/>
      </xdr:nvSpPr>
      <xdr:spPr>
        <a:xfrm>
          <a:off x="14389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86377</xdr:rowOff>
    </xdr:from>
    <xdr:ext cx="405111" cy="259045"/>
    <xdr:sp macro="" textlink="">
      <xdr:nvSpPr>
        <xdr:cNvPr id="453" name="n_1mainValue【一般廃棄物処理施設】&#10;有形固定資産減価償却率"/>
        <xdr:cNvSpPr txBox="1"/>
      </xdr:nvSpPr>
      <xdr:spPr>
        <a:xfrm>
          <a:off x="152660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159529</xdr:rowOff>
    </xdr:from>
    <xdr:ext cx="405111" cy="259045"/>
    <xdr:sp macro="" textlink="">
      <xdr:nvSpPr>
        <xdr:cNvPr id="454" name="n_2mainValue【一般廃棄物処理施設】&#10;有形固定資産減価償却率"/>
        <xdr:cNvSpPr txBox="1"/>
      </xdr:nvSpPr>
      <xdr:spPr>
        <a:xfrm>
          <a:off x="14389744" y="581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83"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3912</xdr:rowOff>
    </xdr:from>
    <xdr:to>
      <xdr:col>116</xdr:col>
      <xdr:colOff>114300</xdr:colOff>
      <xdr:row>35</xdr:row>
      <xdr:rowOff>105512</xdr:rowOff>
    </xdr:to>
    <xdr:sp macro="" textlink="">
      <xdr:nvSpPr>
        <xdr:cNvPr id="492" name="楕円 491"/>
        <xdr:cNvSpPr/>
      </xdr:nvSpPr>
      <xdr:spPr>
        <a:xfrm>
          <a:off x="22110700" y="60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26789</xdr:rowOff>
    </xdr:from>
    <xdr:ext cx="534377" cy="259045"/>
    <xdr:sp macro="" textlink="">
      <xdr:nvSpPr>
        <xdr:cNvPr id="493" name="【一般廃棄物処理施設】&#10;一人当たり有形固定資産（償却資産）額該当値テキスト"/>
        <xdr:cNvSpPr txBox="1"/>
      </xdr:nvSpPr>
      <xdr:spPr>
        <a:xfrm>
          <a:off x="22199600" y="585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61163</xdr:rowOff>
    </xdr:from>
    <xdr:to>
      <xdr:col>112</xdr:col>
      <xdr:colOff>38100</xdr:colOff>
      <xdr:row>36</xdr:row>
      <xdr:rowOff>162763</xdr:rowOff>
    </xdr:to>
    <xdr:sp macro="" textlink="">
      <xdr:nvSpPr>
        <xdr:cNvPr id="494" name="楕円 493"/>
        <xdr:cNvSpPr/>
      </xdr:nvSpPr>
      <xdr:spPr>
        <a:xfrm>
          <a:off x="21272500" y="623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54712</xdr:rowOff>
    </xdr:from>
    <xdr:to>
      <xdr:col>116</xdr:col>
      <xdr:colOff>63500</xdr:colOff>
      <xdr:row>36</xdr:row>
      <xdr:rowOff>111963</xdr:rowOff>
    </xdr:to>
    <xdr:cxnSp macro="">
      <xdr:nvCxnSpPr>
        <xdr:cNvPr id="495" name="直線コネクタ 494"/>
        <xdr:cNvCxnSpPr/>
      </xdr:nvCxnSpPr>
      <xdr:spPr>
        <a:xfrm flipV="1">
          <a:off x="21323300" y="6055462"/>
          <a:ext cx="838200" cy="228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58331</xdr:rowOff>
    </xdr:from>
    <xdr:to>
      <xdr:col>107</xdr:col>
      <xdr:colOff>101600</xdr:colOff>
      <xdr:row>36</xdr:row>
      <xdr:rowOff>159931</xdr:rowOff>
    </xdr:to>
    <xdr:sp macro="" textlink="">
      <xdr:nvSpPr>
        <xdr:cNvPr id="496" name="楕円 495"/>
        <xdr:cNvSpPr/>
      </xdr:nvSpPr>
      <xdr:spPr>
        <a:xfrm>
          <a:off x="20383500" y="623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109131</xdr:rowOff>
    </xdr:from>
    <xdr:to>
      <xdr:col>111</xdr:col>
      <xdr:colOff>177800</xdr:colOff>
      <xdr:row>36</xdr:row>
      <xdr:rowOff>111963</xdr:rowOff>
    </xdr:to>
    <xdr:cxnSp macro="">
      <xdr:nvCxnSpPr>
        <xdr:cNvPr id="497" name="直線コネクタ 496"/>
        <xdr:cNvCxnSpPr/>
      </xdr:nvCxnSpPr>
      <xdr:spPr>
        <a:xfrm>
          <a:off x="20434300" y="6281331"/>
          <a:ext cx="889000" cy="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118330</xdr:rowOff>
    </xdr:from>
    <xdr:ext cx="534377" cy="259045"/>
    <xdr:sp macro="" textlink="">
      <xdr:nvSpPr>
        <xdr:cNvPr id="498" name="n_1aveValue【一般廃棄物処理施設】&#10;一人当たり有形固定資産（償却資産）額"/>
        <xdr:cNvSpPr txBox="1"/>
      </xdr:nvSpPr>
      <xdr:spPr>
        <a:xfrm>
          <a:off x="210434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142511</xdr:rowOff>
    </xdr:from>
    <xdr:ext cx="534377" cy="259045"/>
    <xdr:sp macro="" textlink="">
      <xdr:nvSpPr>
        <xdr:cNvPr id="499" name="n_2aveValue【一般廃棄物処理施設】&#10;一人当たり有形固定資産（償却資産）額"/>
        <xdr:cNvSpPr txBox="1"/>
      </xdr:nvSpPr>
      <xdr:spPr>
        <a:xfrm>
          <a:off x="20167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7840</xdr:rowOff>
    </xdr:from>
    <xdr:ext cx="534377" cy="259045"/>
    <xdr:sp macro="" textlink="">
      <xdr:nvSpPr>
        <xdr:cNvPr id="500" name="n_1mainValue【一般廃棄物処理施設】&#10;一人当たり有形固定資産（償却資産）額"/>
        <xdr:cNvSpPr txBox="1"/>
      </xdr:nvSpPr>
      <xdr:spPr>
        <a:xfrm>
          <a:off x="21043411" y="600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5008</xdr:rowOff>
    </xdr:from>
    <xdr:ext cx="534377" cy="259045"/>
    <xdr:sp macro="" textlink="">
      <xdr:nvSpPr>
        <xdr:cNvPr id="501" name="n_2mainValue【一般廃棄物処理施設】&#10;一人当たり有形固定資産（償却資産）額"/>
        <xdr:cNvSpPr txBox="1"/>
      </xdr:nvSpPr>
      <xdr:spPr>
        <a:xfrm>
          <a:off x="20167111" y="600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5" name="直線コネクタ 52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7" name="直線コネクタ 52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9" name="直線コネクタ 52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30497</xdr:rowOff>
    </xdr:from>
    <xdr:ext cx="405111" cy="259045"/>
    <xdr:sp macro="" textlink="">
      <xdr:nvSpPr>
        <xdr:cNvPr id="530" name="【保健センター・保健所】&#10;有形固定資産減価償却率平均値テキスト"/>
        <xdr:cNvSpPr txBox="1"/>
      </xdr:nvSpPr>
      <xdr:spPr>
        <a:xfrm>
          <a:off x="16357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25400</xdr:rowOff>
    </xdr:from>
    <xdr:to>
      <xdr:col>85</xdr:col>
      <xdr:colOff>177800</xdr:colOff>
      <xdr:row>56</xdr:row>
      <xdr:rowOff>127000</xdr:rowOff>
    </xdr:to>
    <xdr:sp macro="" textlink="">
      <xdr:nvSpPr>
        <xdr:cNvPr id="539" name="楕円 538"/>
        <xdr:cNvSpPr/>
      </xdr:nvSpPr>
      <xdr:spPr>
        <a:xfrm>
          <a:off x="162687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48277</xdr:rowOff>
    </xdr:from>
    <xdr:ext cx="405111" cy="259045"/>
    <xdr:sp macro="" textlink="">
      <xdr:nvSpPr>
        <xdr:cNvPr id="540" name="【保健センター・保健所】&#10;有形固定資産減価償却率該当値テキスト"/>
        <xdr:cNvSpPr txBox="1"/>
      </xdr:nvSpPr>
      <xdr:spPr>
        <a:xfrm>
          <a:off x="16357600"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63500</xdr:rowOff>
    </xdr:from>
    <xdr:to>
      <xdr:col>81</xdr:col>
      <xdr:colOff>101600</xdr:colOff>
      <xdr:row>56</xdr:row>
      <xdr:rowOff>165100</xdr:rowOff>
    </xdr:to>
    <xdr:sp macro="" textlink="">
      <xdr:nvSpPr>
        <xdr:cNvPr id="541" name="楕円 540"/>
        <xdr:cNvSpPr/>
      </xdr:nvSpPr>
      <xdr:spPr>
        <a:xfrm>
          <a:off x="15430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76200</xdr:rowOff>
    </xdr:from>
    <xdr:to>
      <xdr:col>85</xdr:col>
      <xdr:colOff>127000</xdr:colOff>
      <xdr:row>56</xdr:row>
      <xdr:rowOff>114300</xdr:rowOff>
    </xdr:to>
    <xdr:cxnSp macro="">
      <xdr:nvCxnSpPr>
        <xdr:cNvPr id="542" name="直線コネクタ 541"/>
        <xdr:cNvCxnSpPr/>
      </xdr:nvCxnSpPr>
      <xdr:spPr>
        <a:xfrm flipV="1">
          <a:off x="15481300" y="9677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101600</xdr:rowOff>
    </xdr:from>
    <xdr:to>
      <xdr:col>76</xdr:col>
      <xdr:colOff>165100</xdr:colOff>
      <xdr:row>57</xdr:row>
      <xdr:rowOff>31750</xdr:rowOff>
    </xdr:to>
    <xdr:sp macro="" textlink="">
      <xdr:nvSpPr>
        <xdr:cNvPr id="543" name="楕円 542"/>
        <xdr:cNvSpPr/>
      </xdr:nvSpPr>
      <xdr:spPr>
        <a:xfrm>
          <a:off x="14541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114300</xdr:rowOff>
    </xdr:from>
    <xdr:to>
      <xdr:col>81</xdr:col>
      <xdr:colOff>50800</xdr:colOff>
      <xdr:row>56</xdr:row>
      <xdr:rowOff>152400</xdr:rowOff>
    </xdr:to>
    <xdr:cxnSp macro="">
      <xdr:nvCxnSpPr>
        <xdr:cNvPr id="544" name="直線コネクタ 543"/>
        <xdr:cNvCxnSpPr/>
      </xdr:nvCxnSpPr>
      <xdr:spPr>
        <a:xfrm flipV="1">
          <a:off x="14592300" y="971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163847</xdr:rowOff>
    </xdr:from>
    <xdr:ext cx="405111" cy="259045"/>
    <xdr:sp macro="" textlink="">
      <xdr:nvSpPr>
        <xdr:cNvPr id="545" name="n_1aveValue【保健センター・保健所】&#10;有形固定資産減価償却率"/>
        <xdr:cNvSpPr txBox="1"/>
      </xdr:nvSpPr>
      <xdr:spPr>
        <a:xfrm>
          <a:off x="152660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20972</xdr:rowOff>
    </xdr:from>
    <xdr:ext cx="405111" cy="259045"/>
    <xdr:sp macro="" textlink="">
      <xdr:nvSpPr>
        <xdr:cNvPr id="546" name="n_2aveValue【保健センター・保健所】&#10;有形固定資産減価償却率"/>
        <xdr:cNvSpPr txBox="1"/>
      </xdr:nvSpPr>
      <xdr:spPr>
        <a:xfrm>
          <a:off x="14389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10177</xdr:rowOff>
    </xdr:from>
    <xdr:ext cx="405111" cy="259045"/>
    <xdr:sp macro="" textlink="">
      <xdr:nvSpPr>
        <xdr:cNvPr id="547" name="n_1mainValue【保健センター・保健所】&#10;有形固定資産減価償却率"/>
        <xdr:cNvSpPr txBox="1"/>
      </xdr:nvSpPr>
      <xdr:spPr>
        <a:xfrm>
          <a:off x="152660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48277</xdr:rowOff>
    </xdr:from>
    <xdr:ext cx="405111" cy="259045"/>
    <xdr:sp macro="" textlink="">
      <xdr:nvSpPr>
        <xdr:cNvPr id="548" name="n_2mainValue【保健センター・保健所】&#10;有形固定資産減価償却率"/>
        <xdr:cNvSpPr txBox="1"/>
      </xdr:nvSpPr>
      <xdr:spPr>
        <a:xfrm>
          <a:off x="14389744" y="947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70" name="直線コネクタ 569"/>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2" name="直線コネクタ 57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73"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4" name="直線コネクタ 57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6367</xdr:rowOff>
    </xdr:from>
    <xdr:ext cx="469744" cy="259045"/>
    <xdr:sp macro="" textlink="">
      <xdr:nvSpPr>
        <xdr:cNvPr id="575" name="【保健センター・保健所】&#10;一人当たり面積平均値テキスト"/>
        <xdr:cNvSpPr txBox="1"/>
      </xdr:nvSpPr>
      <xdr:spPr>
        <a:xfrm>
          <a:off x="22199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52070</xdr:rowOff>
    </xdr:from>
    <xdr:to>
      <xdr:col>116</xdr:col>
      <xdr:colOff>114300</xdr:colOff>
      <xdr:row>63</xdr:row>
      <xdr:rowOff>153670</xdr:rowOff>
    </xdr:to>
    <xdr:sp macro="" textlink="">
      <xdr:nvSpPr>
        <xdr:cNvPr id="584" name="楕円 583"/>
        <xdr:cNvSpPr/>
      </xdr:nvSpPr>
      <xdr:spPr>
        <a:xfrm>
          <a:off x="221107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138447</xdr:rowOff>
    </xdr:from>
    <xdr:ext cx="469744" cy="259045"/>
    <xdr:sp macro="" textlink="">
      <xdr:nvSpPr>
        <xdr:cNvPr id="585" name="【保健センター・保健所】&#10;一人当たり面積該当値テキスト"/>
        <xdr:cNvSpPr txBox="1"/>
      </xdr:nvSpPr>
      <xdr:spPr>
        <a:xfrm>
          <a:off x="22199600" y="1076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52070</xdr:rowOff>
    </xdr:from>
    <xdr:to>
      <xdr:col>112</xdr:col>
      <xdr:colOff>38100</xdr:colOff>
      <xdr:row>63</xdr:row>
      <xdr:rowOff>153670</xdr:rowOff>
    </xdr:to>
    <xdr:sp macro="" textlink="">
      <xdr:nvSpPr>
        <xdr:cNvPr id="586" name="楕円 585"/>
        <xdr:cNvSpPr/>
      </xdr:nvSpPr>
      <xdr:spPr>
        <a:xfrm>
          <a:off x="21272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102870</xdr:rowOff>
    </xdr:from>
    <xdr:to>
      <xdr:col>116</xdr:col>
      <xdr:colOff>63500</xdr:colOff>
      <xdr:row>63</xdr:row>
      <xdr:rowOff>102870</xdr:rowOff>
    </xdr:to>
    <xdr:cxnSp macro="">
      <xdr:nvCxnSpPr>
        <xdr:cNvPr id="587" name="直線コネクタ 586"/>
        <xdr:cNvCxnSpPr/>
      </xdr:nvCxnSpPr>
      <xdr:spPr>
        <a:xfrm>
          <a:off x="21323300" y="1090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xdr:rowOff>
    </xdr:from>
    <xdr:to>
      <xdr:col>107</xdr:col>
      <xdr:colOff>101600</xdr:colOff>
      <xdr:row>63</xdr:row>
      <xdr:rowOff>107950</xdr:rowOff>
    </xdr:to>
    <xdr:sp macro="" textlink="">
      <xdr:nvSpPr>
        <xdr:cNvPr id="588" name="楕円 587"/>
        <xdr:cNvSpPr/>
      </xdr:nvSpPr>
      <xdr:spPr>
        <a:xfrm>
          <a:off x="2038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102870</xdr:rowOff>
    </xdr:to>
    <xdr:cxnSp macro="">
      <xdr:nvCxnSpPr>
        <xdr:cNvPr id="589" name="直線コネクタ 588"/>
        <xdr:cNvCxnSpPr/>
      </xdr:nvCxnSpPr>
      <xdr:spPr>
        <a:xfrm>
          <a:off x="20434300" y="10858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90"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170197</xdr:rowOff>
    </xdr:from>
    <xdr:ext cx="469744" cy="259045"/>
    <xdr:sp macro="" textlink="">
      <xdr:nvSpPr>
        <xdr:cNvPr id="591" name="n_2aveValue【保健センター・保健所】&#10;一人当たり面積"/>
        <xdr:cNvSpPr txBox="1"/>
      </xdr:nvSpPr>
      <xdr:spPr>
        <a:xfrm>
          <a:off x="20199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144797</xdr:rowOff>
    </xdr:from>
    <xdr:ext cx="469744" cy="259045"/>
    <xdr:sp macro="" textlink="">
      <xdr:nvSpPr>
        <xdr:cNvPr id="592" name="n_1mainValue【保健センター・保健所】&#10;一人当たり面積"/>
        <xdr:cNvSpPr txBox="1"/>
      </xdr:nvSpPr>
      <xdr:spPr>
        <a:xfrm>
          <a:off x="210757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99077</xdr:rowOff>
    </xdr:from>
    <xdr:ext cx="469744" cy="259045"/>
    <xdr:sp macro="" textlink="">
      <xdr:nvSpPr>
        <xdr:cNvPr id="593" name="n_2mainValue【保健センター・保健所】&#10;一人当たり面積"/>
        <xdr:cNvSpPr txBox="1"/>
      </xdr:nvSpPr>
      <xdr:spPr>
        <a:xfrm>
          <a:off x="20199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6" name="直線コネクタ 615"/>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7"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8" name="直線コネクタ 617"/>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9"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20" name="直線コネクタ 619"/>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621"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2" name="フローチャート: 判断 621"/>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23" name="フローチャート: 判断 622"/>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4" name="フローチャート: 判断 623"/>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26163</xdr:rowOff>
    </xdr:from>
    <xdr:to>
      <xdr:col>85</xdr:col>
      <xdr:colOff>177800</xdr:colOff>
      <xdr:row>79</xdr:row>
      <xdr:rowOff>127763</xdr:rowOff>
    </xdr:to>
    <xdr:sp macro="" textlink="">
      <xdr:nvSpPr>
        <xdr:cNvPr id="630" name="楕円 629"/>
        <xdr:cNvSpPr/>
      </xdr:nvSpPr>
      <xdr:spPr>
        <a:xfrm>
          <a:off x="16268700" y="1357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49040</xdr:rowOff>
    </xdr:from>
    <xdr:ext cx="405111" cy="259045"/>
    <xdr:sp macro="" textlink="">
      <xdr:nvSpPr>
        <xdr:cNvPr id="631" name="【消防施設】&#10;有形固定資産減価償却率該当値テキスト"/>
        <xdr:cNvSpPr txBox="1"/>
      </xdr:nvSpPr>
      <xdr:spPr>
        <a:xfrm>
          <a:off x="16357600" y="1342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62737</xdr:rowOff>
    </xdr:from>
    <xdr:to>
      <xdr:col>81</xdr:col>
      <xdr:colOff>101600</xdr:colOff>
      <xdr:row>79</xdr:row>
      <xdr:rowOff>164337</xdr:rowOff>
    </xdr:to>
    <xdr:sp macro="" textlink="">
      <xdr:nvSpPr>
        <xdr:cNvPr id="632" name="楕円 631"/>
        <xdr:cNvSpPr/>
      </xdr:nvSpPr>
      <xdr:spPr>
        <a:xfrm>
          <a:off x="154305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76963</xdr:rowOff>
    </xdr:from>
    <xdr:to>
      <xdr:col>85</xdr:col>
      <xdr:colOff>127000</xdr:colOff>
      <xdr:row>79</xdr:row>
      <xdr:rowOff>113537</xdr:rowOff>
    </xdr:to>
    <xdr:cxnSp macro="">
      <xdr:nvCxnSpPr>
        <xdr:cNvPr id="633" name="直線コネクタ 632"/>
        <xdr:cNvCxnSpPr/>
      </xdr:nvCxnSpPr>
      <xdr:spPr>
        <a:xfrm flipV="1">
          <a:off x="15481300" y="136215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131318</xdr:rowOff>
    </xdr:from>
    <xdr:to>
      <xdr:col>76</xdr:col>
      <xdr:colOff>165100</xdr:colOff>
      <xdr:row>80</xdr:row>
      <xdr:rowOff>61468</xdr:rowOff>
    </xdr:to>
    <xdr:sp macro="" textlink="">
      <xdr:nvSpPr>
        <xdr:cNvPr id="634" name="楕円 633"/>
        <xdr:cNvSpPr/>
      </xdr:nvSpPr>
      <xdr:spPr>
        <a:xfrm>
          <a:off x="14541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113537</xdr:rowOff>
    </xdr:from>
    <xdr:to>
      <xdr:col>81</xdr:col>
      <xdr:colOff>50800</xdr:colOff>
      <xdr:row>80</xdr:row>
      <xdr:rowOff>10668</xdr:rowOff>
    </xdr:to>
    <xdr:cxnSp macro="">
      <xdr:nvCxnSpPr>
        <xdr:cNvPr id="635" name="直線コネクタ 634"/>
        <xdr:cNvCxnSpPr/>
      </xdr:nvCxnSpPr>
      <xdr:spPr>
        <a:xfrm flipV="1">
          <a:off x="14592300" y="1365808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84599</xdr:rowOff>
    </xdr:from>
    <xdr:ext cx="405111" cy="259045"/>
    <xdr:sp macro="" textlink="">
      <xdr:nvSpPr>
        <xdr:cNvPr id="636" name="n_1aveValue【消防施設】&#10;有形固定資産減価償却率"/>
        <xdr:cNvSpPr txBox="1"/>
      </xdr:nvSpPr>
      <xdr:spPr>
        <a:xfrm>
          <a:off x="152660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89171</xdr:rowOff>
    </xdr:from>
    <xdr:ext cx="405111" cy="259045"/>
    <xdr:sp macro="" textlink="">
      <xdr:nvSpPr>
        <xdr:cNvPr id="637" name="n_2aveValue【消防施設】&#10;有形固定資産減価償却率"/>
        <xdr:cNvSpPr txBox="1"/>
      </xdr:nvSpPr>
      <xdr:spPr>
        <a:xfrm>
          <a:off x="14389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9414</xdr:rowOff>
    </xdr:from>
    <xdr:ext cx="405111" cy="259045"/>
    <xdr:sp macro="" textlink="">
      <xdr:nvSpPr>
        <xdr:cNvPr id="638" name="n_1mainValue【消防施設】&#10;有形固定資産減価償却率"/>
        <xdr:cNvSpPr txBox="1"/>
      </xdr:nvSpPr>
      <xdr:spPr>
        <a:xfrm>
          <a:off x="15266044" y="13382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77995</xdr:rowOff>
    </xdr:from>
    <xdr:ext cx="405111" cy="259045"/>
    <xdr:sp macro="" textlink="">
      <xdr:nvSpPr>
        <xdr:cNvPr id="639" name="n_2mainValue【消防施設】&#10;有形固定資産減価償却率"/>
        <xdr:cNvSpPr txBox="1"/>
      </xdr:nvSpPr>
      <xdr:spPr>
        <a:xfrm>
          <a:off x="14389744" y="1345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0" name="テキスト ボックス 64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4" name="直線コネクタ 663"/>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7"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8" name="直線コネクタ 6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669" name="【消防施設】&#10;一人当たり面積平均値テキスト"/>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70" name="フローチャート: 判断 66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2" name="フローチャート: 判断 6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78" name="楕円 677"/>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79" name="【消防施設】&#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80" name="楕円 679"/>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95250</xdr:rowOff>
    </xdr:to>
    <xdr:cxnSp macro="">
      <xdr:nvCxnSpPr>
        <xdr:cNvPr id="681" name="直線コネクタ 680"/>
        <xdr:cNvCxnSpPr/>
      </xdr:nvCxnSpPr>
      <xdr:spPr>
        <a:xfrm flipV="1">
          <a:off x="21323300" y="14630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158750</xdr:rowOff>
    </xdr:from>
    <xdr:to>
      <xdr:col>107</xdr:col>
      <xdr:colOff>101600</xdr:colOff>
      <xdr:row>81</xdr:row>
      <xdr:rowOff>88900</xdr:rowOff>
    </xdr:to>
    <xdr:sp macro="" textlink="">
      <xdr:nvSpPr>
        <xdr:cNvPr id="682" name="楕円 681"/>
        <xdr:cNvSpPr/>
      </xdr:nvSpPr>
      <xdr:spPr>
        <a:xfrm>
          <a:off x="20383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38100</xdr:rowOff>
    </xdr:from>
    <xdr:to>
      <xdr:col>111</xdr:col>
      <xdr:colOff>177800</xdr:colOff>
      <xdr:row>85</xdr:row>
      <xdr:rowOff>95250</xdr:rowOff>
    </xdr:to>
    <xdr:cxnSp macro="">
      <xdr:nvCxnSpPr>
        <xdr:cNvPr id="683" name="直線コネクタ 682"/>
        <xdr:cNvCxnSpPr/>
      </xdr:nvCxnSpPr>
      <xdr:spPr>
        <a:xfrm>
          <a:off x="20434300" y="13925550"/>
          <a:ext cx="889000" cy="742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48277</xdr:rowOff>
    </xdr:from>
    <xdr:ext cx="469744" cy="259045"/>
    <xdr:sp macro="" textlink="">
      <xdr:nvSpPr>
        <xdr:cNvPr id="684" name="n_1aveValue【消防施設】&#10;一人当たり面積"/>
        <xdr:cNvSpPr txBox="1"/>
      </xdr:nvSpPr>
      <xdr:spPr>
        <a:xfrm>
          <a:off x="210757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685"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86" name="n_1mainValue【消防施設】&#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105427</xdr:rowOff>
    </xdr:from>
    <xdr:ext cx="469744" cy="259045"/>
    <xdr:sp macro="" textlink="">
      <xdr:nvSpPr>
        <xdr:cNvPr id="687" name="n_2mainValue【消防施設】&#10;一人当たり面積"/>
        <xdr:cNvSpPr txBox="1"/>
      </xdr:nvSpPr>
      <xdr:spPr>
        <a:xfrm>
          <a:off x="20199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0" name="テキスト ボックス 6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8" name="テキスト ボックス 7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12" name="直線コネクタ 711"/>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1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14" name="直線コネクタ 71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15"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16" name="直線コネクタ 71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69232</xdr:rowOff>
    </xdr:from>
    <xdr:ext cx="405111" cy="259045"/>
    <xdr:sp macro="" textlink="">
      <xdr:nvSpPr>
        <xdr:cNvPr id="717" name="【庁舎】&#10;有形固定資産減価償却率平均値テキスト"/>
        <xdr:cNvSpPr txBox="1"/>
      </xdr:nvSpPr>
      <xdr:spPr>
        <a:xfrm>
          <a:off x="16357600" y="1790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18" name="フローチャート: 判断 717"/>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9" name="フローチャート: 判断 718"/>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20" name="フローチャート: 判断 719"/>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17780</xdr:rowOff>
    </xdr:from>
    <xdr:to>
      <xdr:col>85</xdr:col>
      <xdr:colOff>177800</xdr:colOff>
      <xdr:row>107</xdr:row>
      <xdr:rowOff>119380</xdr:rowOff>
    </xdr:to>
    <xdr:sp macro="" textlink="">
      <xdr:nvSpPr>
        <xdr:cNvPr id="726" name="楕円 725"/>
        <xdr:cNvSpPr/>
      </xdr:nvSpPr>
      <xdr:spPr>
        <a:xfrm>
          <a:off x="16268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167657</xdr:rowOff>
    </xdr:from>
    <xdr:ext cx="405111" cy="259045"/>
    <xdr:sp macro="" textlink="">
      <xdr:nvSpPr>
        <xdr:cNvPr id="727" name="【庁舎】&#10;有形固定資産減価償却率該当値テキスト"/>
        <xdr:cNvSpPr txBox="1"/>
      </xdr:nvSpPr>
      <xdr:spPr>
        <a:xfrm>
          <a:off x="16357600" y="183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55880</xdr:rowOff>
    </xdr:from>
    <xdr:to>
      <xdr:col>81</xdr:col>
      <xdr:colOff>101600</xdr:colOff>
      <xdr:row>107</xdr:row>
      <xdr:rowOff>157480</xdr:rowOff>
    </xdr:to>
    <xdr:sp macro="" textlink="">
      <xdr:nvSpPr>
        <xdr:cNvPr id="728" name="楕円 727"/>
        <xdr:cNvSpPr/>
      </xdr:nvSpPr>
      <xdr:spPr>
        <a:xfrm>
          <a:off x="15430500" y="184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68580</xdr:rowOff>
    </xdr:from>
    <xdr:to>
      <xdr:col>85</xdr:col>
      <xdr:colOff>127000</xdr:colOff>
      <xdr:row>107</xdr:row>
      <xdr:rowOff>106680</xdr:rowOff>
    </xdr:to>
    <xdr:cxnSp macro="">
      <xdr:nvCxnSpPr>
        <xdr:cNvPr id="729" name="直線コネクタ 728"/>
        <xdr:cNvCxnSpPr/>
      </xdr:nvCxnSpPr>
      <xdr:spPr>
        <a:xfrm flipV="1">
          <a:off x="15481300" y="184137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88264</xdr:rowOff>
    </xdr:from>
    <xdr:to>
      <xdr:col>76</xdr:col>
      <xdr:colOff>165100</xdr:colOff>
      <xdr:row>108</xdr:row>
      <xdr:rowOff>18414</xdr:rowOff>
    </xdr:to>
    <xdr:sp macro="" textlink="">
      <xdr:nvSpPr>
        <xdr:cNvPr id="730" name="楕円 729"/>
        <xdr:cNvSpPr/>
      </xdr:nvSpPr>
      <xdr:spPr>
        <a:xfrm>
          <a:off x="14541500" y="1843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106680</xdr:rowOff>
    </xdr:from>
    <xdr:to>
      <xdr:col>81</xdr:col>
      <xdr:colOff>50800</xdr:colOff>
      <xdr:row>107</xdr:row>
      <xdr:rowOff>139064</xdr:rowOff>
    </xdr:to>
    <xdr:cxnSp macro="">
      <xdr:nvCxnSpPr>
        <xdr:cNvPr id="731" name="直線コネクタ 730"/>
        <xdr:cNvCxnSpPr/>
      </xdr:nvCxnSpPr>
      <xdr:spPr>
        <a:xfrm flipV="1">
          <a:off x="14592300" y="184518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158766</xdr:rowOff>
    </xdr:from>
    <xdr:ext cx="405111" cy="259045"/>
    <xdr:sp macro="" textlink="">
      <xdr:nvSpPr>
        <xdr:cNvPr id="732" name="n_1aveValue【庁舎】&#10;有形固定資産減価償却率"/>
        <xdr:cNvSpPr txBox="1"/>
      </xdr:nvSpPr>
      <xdr:spPr>
        <a:xfrm>
          <a:off x="152660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67327</xdr:rowOff>
    </xdr:from>
    <xdr:ext cx="405111" cy="259045"/>
    <xdr:sp macro="" textlink="">
      <xdr:nvSpPr>
        <xdr:cNvPr id="733" name="n_2aveValue【庁舎】&#10;有形固定資産減価償却率"/>
        <xdr:cNvSpPr txBox="1"/>
      </xdr:nvSpPr>
      <xdr:spPr>
        <a:xfrm>
          <a:off x="14389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148607</xdr:rowOff>
    </xdr:from>
    <xdr:ext cx="405111" cy="259045"/>
    <xdr:sp macro="" textlink="">
      <xdr:nvSpPr>
        <xdr:cNvPr id="734" name="n_1mainValue【庁舎】&#10;有形固定資産減価償却率"/>
        <xdr:cNvSpPr txBox="1"/>
      </xdr:nvSpPr>
      <xdr:spPr>
        <a:xfrm>
          <a:off x="15266044" y="184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9541</xdr:rowOff>
    </xdr:from>
    <xdr:ext cx="405111" cy="259045"/>
    <xdr:sp macro="" textlink="">
      <xdr:nvSpPr>
        <xdr:cNvPr id="735" name="n_2mainValue【庁舎】&#10;有形固定資産減価償却率"/>
        <xdr:cNvSpPr txBox="1"/>
      </xdr:nvSpPr>
      <xdr:spPr>
        <a:xfrm>
          <a:off x="14389744"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59" name="直線コネクタ 75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6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61" name="直線コネクタ 76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6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63" name="直線コネクタ 76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64" name="【庁舎】&#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5" name="フローチャート: 判断 76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66" name="フローチャート: 判断 76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67" name="フローチャート: 判断 766"/>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21589</xdr:rowOff>
    </xdr:from>
    <xdr:to>
      <xdr:col>116</xdr:col>
      <xdr:colOff>114300</xdr:colOff>
      <xdr:row>106</xdr:row>
      <xdr:rowOff>123189</xdr:rowOff>
    </xdr:to>
    <xdr:sp macro="" textlink="">
      <xdr:nvSpPr>
        <xdr:cNvPr id="773" name="楕円 772"/>
        <xdr:cNvSpPr/>
      </xdr:nvSpPr>
      <xdr:spPr>
        <a:xfrm>
          <a:off x="22110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xdr:rowOff>
    </xdr:from>
    <xdr:ext cx="469744" cy="259045"/>
    <xdr:sp macro="" textlink="">
      <xdr:nvSpPr>
        <xdr:cNvPr id="774" name="【庁舎】&#10;一人当たり面積該当値テキスト"/>
        <xdr:cNvSpPr txBox="1"/>
      </xdr:nvSpPr>
      <xdr:spPr>
        <a:xfrm>
          <a:off x="22199600"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21589</xdr:rowOff>
    </xdr:from>
    <xdr:to>
      <xdr:col>112</xdr:col>
      <xdr:colOff>38100</xdr:colOff>
      <xdr:row>106</xdr:row>
      <xdr:rowOff>123189</xdr:rowOff>
    </xdr:to>
    <xdr:sp macro="" textlink="">
      <xdr:nvSpPr>
        <xdr:cNvPr id="775" name="楕円 774"/>
        <xdr:cNvSpPr/>
      </xdr:nvSpPr>
      <xdr:spPr>
        <a:xfrm>
          <a:off x="21272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72389</xdr:rowOff>
    </xdr:from>
    <xdr:to>
      <xdr:col>116</xdr:col>
      <xdr:colOff>63500</xdr:colOff>
      <xdr:row>106</xdr:row>
      <xdr:rowOff>72389</xdr:rowOff>
    </xdr:to>
    <xdr:cxnSp macro="">
      <xdr:nvCxnSpPr>
        <xdr:cNvPr id="776" name="直線コネクタ 775"/>
        <xdr:cNvCxnSpPr/>
      </xdr:nvCxnSpPr>
      <xdr:spPr>
        <a:xfrm>
          <a:off x="21323300" y="182460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132080</xdr:rowOff>
    </xdr:from>
    <xdr:to>
      <xdr:col>107</xdr:col>
      <xdr:colOff>101600</xdr:colOff>
      <xdr:row>105</xdr:row>
      <xdr:rowOff>62230</xdr:rowOff>
    </xdr:to>
    <xdr:sp macro="" textlink="">
      <xdr:nvSpPr>
        <xdr:cNvPr id="777" name="楕円 776"/>
        <xdr:cNvSpPr/>
      </xdr:nvSpPr>
      <xdr:spPr>
        <a:xfrm>
          <a:off x="203835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11430</xdr:rowOff>
    </xdr:from>
    <xdr:to>
      <xdr:col>111</xdr:col>
      <xdr:colOff>177800</xdr:colOff>
      <xdr:row>106</xdr:row>
      <xdr:rowOff>72389</xdr:rowOff>
    </xdr:to>
    <xdr:cxnSp macro="">
      <xdr:nvCxnSpPr>
        <xdr:cNvPr id="778" name="直線コネクタ 777"/>
        <xdr:cNvCxnSpPr/>
      </xdr:nvCxnSpPr>
      <xdr:spPr>
        <a:xfrm>
          <a:off x="20434300" y="18013680"/>
          <a:ext cx="889000" cy="232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55897</xdr:rowOff>
    </xdr:from>
    <xdr:ext cx="469744" cy="259045"/>
    <xdr:sp macro="" textlink="">
      <xdr:nvSpPr>
        <xdr:cNvPr id="779" name="n_1aveValue【庁舎】&#10;一人当たり面積"/>
        <xdr:cNvSpPr txBox="1"/>
      </xdr:nvSpPr>
      <xdr:spPr>
        <a:xfrm>
          <a:off x="210757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780"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114316</xdr:rowOff>
    </xdr:from>
    <xdr:ext cx="469744" cy="259045"/>
    <xdr:sp macro="" textlink="">
      <xdr:nvSpPr>
        <xdr:cNvPr id="781" name="n_1mainValue【庁舎】&#10;一人当たり面積"/>
        <xdr:cNvSpPr txBox="1"/>
      </xdr:nvSpPr>
      <xdr:spPr>
        <a:xfrm>
          <a:off x="210757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78757</xdr:rowOff>
    </xdr:from>
    <xdr:ext cx="469744" cy="259045"/>
    <xdr:sp macro="" textlink="">
      <xdr:nvSpPr>
        <xdr:cNvPr id="782" name="n_2mainValue【庁舎】&#10;一人当たり面積"/>
        <xdr:cNvSpPr txBox="1"/>
      </xdr:nvSpPr>
      <xdr:spPr>
        <a:xfrm>
          <a:off x="20199427"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類似団体と比較して庁舎</a:t>
          </a:r>
          <a:r>
            <a:rPr kumimoji="1" lang="ja-JP" altLang="en-US" sz="1100">
              <a:solidFill>
                <a:schemeClr val="dk1"/>
              </a:solidFill>
              <a:effectLst/>
              <a:latin typeface="+mn-lt"/>
              <a:ea typeface="+mn-ea"/>
              <a:cs typeface="+mn-cs"/>
            </a:rPr>
            <a:t>、体育館・プール</a:t>
          </a:r>
          <a:r>
            <a:rPr kumimoji="1" lang="ja-JP" altLang="ja-JP" sz="1100">
              <a:solidFill>
                <a:schemeClr val="dk1"/>
              </a:solidFill>
              <a:effectLst/>
              <a:latin typeface="+mn-lt"/>
              <a:ea typeface="+mn-ea"/>
              <a:cs typeface="+mn-cs"/>
            </a:rPr>
            <a:t>を除き、有形固定資産減価償却率が高くなっている。</a:t>
          </a:r>
          <a:endParaRPr lang="ja-JP" altLang="ja-JP" sz="1400">
            <a:effectLst/>
          </a:endParaRPr>
        </a:p>
        <a:p>
          <a:r>
            <a:rPr kumimoji="1" lang="ja-JP" altLang="ja-JP" sz="1100">
              <a:solidFill>
                <a:schemeClr val="dk1"/>
              </a:solidFill>
              <a:effectLst/>
              <a:latin typeface="+mn-lt"/>
              <a:ea typeface="+mn-ea"/>
              <a:cs typeface="+mn-cs"/>
            </a:rPr>
            <a:t>庁舎については、平成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年度に本市新庁舎建設完了となったため、減価償却率が大幅に低下した。また、一般廃棄物処理施設については平成</a:t>
          </a:r>
          <a:r>
            <a:rPr kumimoji="1" lang="ja-JP" altLang="en-US" sz="1100">
              <a:solidFill>
                <a:schemeClr val="dk1"/>
              </a:solidFill>
              <a:effectLst/>
              <a:latin typeface="+mn-lt"/>
              <a:ea typeface="+mn-ea"/>
              <a:cs typeface="+mn-cs"/>
            </a:rPr>
            <a:t>２９</a:t>
          </a:r>
          <a:r>
            <a:rPr kumimoji="1" lang="ja-JP" altLang="ja-JP" sz="1100">
              <a:solidFill>
                <a:schemeClr val="dk1"/>
              </a:solidFill>
              <a:effectLst/>
              <a:latin typeface="+mn-lt"/>
              <a:ea typeface="+mn-ea"/>
              <a:cs typeface="+mn-cs"/>
            </a:rPr>
            <a:t>年度に大規模改良事業が完成、市民文化会館については平成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年度にリニューアル工事が完了予定であり、今後は有形固定資産減価償却率が低下していくものと思われる。</a:t>
          </a:r>
          <a:endParaRPr lang="ja-JP" altLang="ja-JP" sz="1400">
            <a:effectLst/>
          </a:endParaRPr>
        </a:p>
        <a:p>
          <a:r>
            <a:rPr kumimoji="1" lang="ja-JP" altLang="ja-JP" sz="1100">
              <a:solidFill>
                <a:schemeClr val="dk1"/>
              </a:solidFill>
              <a:effectLst/>
              <a:latin typeface="+mn-lt"/>
              <a:ea typeface="+mn-ea"/>
              <a:cs typeface="+mn-cs"/>
            </a:rPr>
            <a:t>そのほかの施設については、平成</a:t>
          </a:r>
          <a:r>
            <a:rPr kumimoji="1" lang="ja-JP" altLang="en-US" sz="1100">
              <a:solidFill>
                <a:schemeClr val="dk1"/>
              </a:solidFill>
              <a:effectLst/>
              <a:latin typeface="+mn-lt"/>
              <a:ea typeface="+mn-ea"/>
              <a:cs typeface="+mn-cs"/>
            </a:rPr>
            <a:t>２７</a:t>
          </a:r>
          <a:r>
            <a:rPr kumimoji="1" lang="ja-JP" altLang="ja-JP" sz="1100">
              <a:solidFill>
                <a:schemeClr val="dk1"/>
              </a:solidFill>
              <a:effectLst/>
              <a:latin typeface="+mn-lt"/>
              <a:ea typeface="+mn-ea"/>
              <a:cs typeface="+mn-cs"/>
            </a:rPr>
            <a:t>年度に策定した公共施設等総合管理計画に基づいて、予防保全による老朽化対策に取り組んでいくことから、有形固定資産減価償却率の上昇が緩やかになると考えられる。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242,792
240,999
35.70
76,560,968
72,283,128
3,922,145
41,548,339
57,622,707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a:t>
          </a:r>
          <a:r>
            <a:rPr kumimoji="1" lang="ja-JP" altLang="en-US" sz="1100">
              <a:solidFill>
                <a:schemeClr val="dk1"/>
              </a:solidFill>
              <a:effectLst/>
              <a:latin typeface="+mn-lt"/>
              <a:ea typeface="+mn-ea"/>
              <a:cs typeface="+mn-cs"/>
            </a:rPr>
            <a:t>・前々年</a:t>
          </a:r>
          <a:r>
            <a:rPr kumimoji="1" lang="ja-JP" altLang="ja-JP" sz="1100">
              <a:solidFill>
                <a:schemeClr val="dk1"/>
              </a:solidFill>
              <a:effectLst/>
              <a:latin typeface="+mn-lt"/>
              <a:ea typeface="+mn-ea"/>
              <a:cs typeface="+mn-cs"/>
            </a:rPr>
            <a:t>度と同水準の</a:t>
          </a:r>
          <a:r>
            <a:rPr kumimoji="1" lang="en-US" altLang="ja-JP" sz="1100">
              <a:solidFill>
                <a:schemeClr val="dk1"/>
              </a:solidFill>
              <a:effectLst/>
              <a:latin typeface="+mn-lt"/>
              <a:ea typeface="+mn-ea"/>
              <a:cs typeface="+mn-cs"/>
            </a:rPr>
            <a:t>0.95</a:t>
          </a:r>
          <a:r>
            <a:rPr kumimoji="1" lang="ja-JP" altLang="ja-JP" sz="1100">
              <a:solidFill>
                <a:schemeClr val="dk1"/>
              </a:solidFill>
              <a:effectLst/>
              <a:latin typeface="+mn-lt"/>
              <a:ea typeface="+mn-ea"/>
              <a:cs typeface="+mn-cs"/>
            </a:rPr>
            <a:t>ポイントでした。</a:t>
          </a:r>
          <a:endParaRPr lang="ja-JP" altLang="ja-JP" sz="1400">
            <a:effectLst/>
          </a:endParaRPr>
        </a:p>
        <a:p>
          <a:r>
            <a:rPr kumimoji="1" lang="ja-JP" altLang="ja-JP" sz="1100">
              <a:solidFill>
                <a:schemeClr val="dk1"/>
              </a:solidFill>
              <a:effectLst/>
              <a:latin typeface="+mn-lt"/>
              <a:ea typeface="+mn-ea"/>
              <a:cs typeface="+mn-cs"/>
            </a:rPr>
            <a:t>　その主な要因としては、土地の価格の上昇等による固定資産税収の増などから市税全体としては増収であったが、</a:t>
          </a:r>
          <a:r>
            <a:rPr kumimoji="1" lang="ja-JP" altLang="en-US" sz="1100">
              <a:solidFill>
                <a:schemeClr val="dk1"/>
              </a:solidFill>
              <a:effectLst/>
              <a:latin typeface="+mn-lt"/>
              <a:ea typeface="+mn-ea"/>
              <a:cs typeface="+mn-cs"/>
            </a:rPr>
            <a:t>市民文化会館等の老朽化した施設改修として普通建設事業費や</a:t>
          </a:r>
          <a:r>
            <a:rPr kumimoji="1" lang="ja-JP" altLang="ja-JP" sz="1100">
              <a:solidFill>
                <a:schemeClr val="dk1"/>
              </a:solidFill>
              <a:effectLst/>
              <a:latin typeface="+mn-lt"/>
              <a:ea typeface="+mn-ea"/>
              <a:cs typeface="+mn-cs"/>
            </a:rPr>
            <a:t>生活保護費等の扶助費も増となっていることが挙げられる。</a:t>
          </a:r>
          <a:endParaRPr lang="ja-JP" altLang="ja-JP" sz="1400">
            <a:effectLst/>
          </a:endParaRPr>
        </a:p>
        <a:p>
          <a:r>
            <a:rPr kumimoji="1" lang="ja-JP" altLang="ja-JP" sz="1100">
              <a:solidFill>
                <a:schemeClr val="dk1"/>
              </a:solidFill>
              <a:effectLst/>
              <a:latin typeface="+mn-lt"/>
              <a:ea typeface="+mn-ea"/>
              <a:cs typeface="+mn-cs"/>
            </a:rPr>
            <a:t>　今後も少子高齢化により扶助費の伸びが見込まれるため、市税徴収率向上等の歳入確保対策に努める。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168275</xdr:rowOff>
    </xdr:from>
    <xdr:to>
      <xdr:col>23</xdr:col>
      <xdr:colOff>133350</xdr:colOff>
      <xdr:row>38</xdr:row>
      <xdr:rowOff>168275</xdr:rowOff>
    </xdr:to>
    <xdr:cxnSp macro="">
      <xdr:nvCxnSpPr>
        <xdr:cNvPr id="69" name="直線コネクタ 68"/>
        <xdr:cNvCxnSpPr/>
      </xdr:nvCxnSpPr>
      <xdr:spPr>
        <a:xfrm>
          <a:off x="4114800" y="66833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99077</xdr:rowOff>
    </xdr:from>
    <xdr:ext cx="762000" cy="259045"/>
    <xdr:sp macro="" textlink="">
      <xdr:nvSpPr>
        <xdr:cNvPr id="70" name="財政力平均値テキスト"/>
        <xdr:cNvSpPr txBox="1"/>
      </xdr:nvSpPr>
      <xdr:spPr>
        <a:xfrm>
          <a:off x="5041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168275</xdr:rowOff>
    </xdr:from>
    <xdr:to>
      <xdr:col>19</xdr:col>
      <xdr:colOff>133350</xdr:colOff>
      <xdr:row>39</xdr:row>
      <xdr:rowOff>16933</xdr:rowOff>
    </xdr:to>
    <xdr:cxnSp macro="">
      <xdr:nvCxnSpPr>
        <xdr:cNvPr id="72" name="直線コネクタ 71"/>
        <xdr:cNvCxnSpPr/>
      </xdr:nvCxnSpPr>
      <xdr:spPr>
        <a:xfrm flipV="1">
          <a:off x="3225800" y="66833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62035</xdr:rowOff>
    </xdr:from>
    <xdr:ext cx="736600" cy="259045"/>
    <xdr:sp macro="" textlink="">
      <xdr:nvSpPr>
        <xdr:cNvPr id="74" name="テキスト ボックス 73"/>
        <xdr:cNvSpPr txBox="1"/>
      </xdr:nvSpPr>
      <xdr:spPr>
        <a:xfrm>
          <a:off x="3733800" y="6920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16933</xdr:rowOff>
    </xdr:from>
    <xdr:to>
      <xdr:col>15</xdr:col>
      <xdr:colOff>82550</xdr:colOff>
      <xdr:row>39</xdr:row>
      <xdr:rowOff>37042</xdr:rowOff>
    </xdr:to>
    <xdr:cxnSp macro="">
      <xdr:nvCxnSpPr>
        <xdr:cNvPr id="75" name="直線コネクタ 74"/>
        <xdr:cNvCxnSpPr/>
      </xdr:nvCxnSpPr>
      <xdr:spPr>
        <a:xfrm flipV="1">
          <a:off x="2336800" y="67034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122360</xdr:rowOff>
    </xdr:from>
    <xdr:ext cx="762000" cy="259045"/>
    <xdr:sp macro="" textlink="">
      <xdr:nvSpPr>
        <xdr:cNvPr id="77" name="テキスト ボックス 76"/>
        <xdr:cNvSpPr txBox="1"/>
      </xdr:nvSpPr>
      <xdr:spPr>
        <a:xfrm>
          <a:off x="2844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37042</xdr:rowOff>
    </xdr:from>
    <xdr:to>
      <xdr:col>11</xdr:col>
      <xdr:colOff>31750</xdr:colOff>
      <xdr:row>39</xdr:row>
      <xdr:rowOff>37042</xdr:rowOff>
    </xdr:to>
    <xdr:cxnSp macro="">
      <xdr:nvCxnSpPr>
        <xdr:cNvPr id="78" name="直線コネクタ 77"/>
        <xdr:cNvCxnSpPr/>
      </xdr:nvCxnSpPr>
      <xdr:spPr>
        <a:xfrm>
          <a:off x="1447800" y="6723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122360</xdr:rowOff>
    </xdr:from>
    <xdr:ext cx="762000" cy="259045"/>
    <xdr:sp macro="" textlink="">
      <xdr:nvSpPr>
        <xdr:cNvPr id="80" name="テキスト ボックス 79"/>
        <xdr:cNvSpPr txBox="1"/>
      </xdr:nvSpPr>
      <xdr:spPr>
        <a:xfrm>
          <a:off x="1955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142469</xdr:rowOff>
    </xdr:from>
    <xdr:ext cx="762000" cy="259045"/>
    <xdr:sp macro="" textlink="">
      <xdr:nvSpPr>
        <xdr:cNvPr id="82" name="テキスト ボックス 81"/>
        <xdr:cNvSpPr txBox="1"/>
      </xdr:nvSpPr>
      <xdr:spPr>
        <a:xfrm>
          <a:off x="1066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117475</xdr:rowOff>
    </xdr:from>
    <xdr:to>
      <xdr:col>23</xdr:col>
      <xdr:colOff>184150</xdr:colOff>
      <xdr:row>39</xdr:row>
      <xdr:rowOff>47625</xdr:rowOff>
    </xdr:to>
    <xdr:sp macro="" textlink="">
      <xdr:nvSpPr>
        <xdr:cNvPr id="88" name="楕円 87"/>
        <xdr:cNvSpPr/>
      </xdr:nvSpPr>
      <xdr:spPr>
        <a:xfrm>
          <a:off x="49022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134002</xdr:rowOff>
    </xdr:from>
    <xdr:ext cx="762000" cy="259045"/>
    <xdr:sp macro="" textlink="">
      <xdr:nvSpPr>
        <xdr:cNvPr id="89" name="財政力該当値テキスト"/>
        <xdr:cNvSpPr txBox="1"/>
      </xdr:nvSpPr>
      <xdr:spPr>
        <a:xfrm>
          <a:off x="5041900" y="647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117475</xdr:rowOff>
    </xdr:from>
    <xdr:to>
      <xdr:col>19</xdr:col>
      <xdr:colOff>184150</xdr:colOff>
      <xdr:row>39</xdr:row>
      <xdr:rowOff>47625</xdr:rowOff>
    </xdr:to>
    <xdr:sp macro="" textlink="">
      <xdr:nvSpPr>
        <xdr:cNvPr id="90" name="楕円 89"/>
        <xdr:cNvSpPr/>
      </xdr:nvSpPr>
      <xdr:spPr>
        <a:xfrm>
          <a:off x="4064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57802</xdr:rowOff>
    </xdr:from>
    <xdr:ext cx="736600" cy="259045"/>
    <xdr:sp macro="" textlink="">
      <xdr:nvSpPr>
        <xdr:cNvPr id="91" name="テキスト ボックス 90"/>
        <xdr:cNvSpPr txBox="1"/>
      </xdr:nvSpPr>
      <xdr:spPr>
        <a:xfrm>
          <a:off x="3733800" y="640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137583</xdr:rowOff>
    </xdr:from>
    <xdr:to>
      <xdr:col>15</xdr:col>
      <xdr:colOff>133350</xdr:colOff>
      <xdr:row>39</xdr:row>
      <xdr:rowOff>67733</xdr:rowOff>
    </xdr:to>
    <xdr:sp macro="" textlink="">
      <xdr:nvSpPr>
        <xdr:cNvPr id="92" name="楕円 91"/>
        <xdr:cNvSpPr/>
      </xdr:nvSpPr>
      <xdr:spPr>
        <a:xfrm>
          <a:off x="3175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77910</xdr:rowOff>
    </xdr:from>
    <xdr:ext cx="762000" cy="259045"/>
    <xdr:sp macro="" textlink="">
      <xdr:nvSpPr>
        <xdr:cNvPr id="93" name="テキスト ボックス 92"/>
        <xdr:cNvSpPr txBox="1"/>
      </xdr:nvSpPr>
      <xdr:spPr>
        <a:xfrm>
          <a:off x="2844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157692</xdr:rowOff>
    </xdr:from>
    <xdr:to>
      <xdr:col>11</xdr:col>
      <xdr:colOff>82550</xdr:colOff>
      <xdr:row>39</xdr:row>
      <xdr:rowOff>87842</xdr:rowOff>
    </xdr:to>
    <xdr:sp macro="" textlink="">
      <xdr:nvSpPr>
        <xdr:cNvPr id="94" name="楕円 93"/>
        <xdr:cNvSpPr/>
      </xdr:nvSpPr>
      <xdr:spPr>
        <a:xfrm>
          <a:off x="2286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98019</xdr:rowOff>
    </xdr:from>
    <xdr:ext cx="762000" cy="259045"/>
    <xdr:sp macro="" textlink="">
      <xdr:nvSpPr>
        <xdr:cNvPr id="95" name="テキスト ボックス 94"/>
        <xdr:cNvSpPr txBox="1"/>
      </xdr:nvSpPr>
      <xdr:spPr>
        <a:xfrm>
          <a:off x="1955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157692</xdr:rowOff>
    </xdr:from>
    <xdr:to>
      <xdr:col>7</xdr:col>
      <xdr:colOff>31750</xdr:colOff>
      <xdr:row>39</xdr:row>
      <xdr:rowOff>87842</xdr:rowOff>
    </xdr:to>
    <xdr:sp macro="" textlink="">
      <xdr:nvSpPr>
        <xdr:cNvPr id="96" name="楕円 95"/>
        <xdr:cNvSpPr/>
      </xdr:nvSpPr>
      <xdr:spPr>
        <a:xfrm>
          <a:off x="1397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98019</xdr:rowOff>
    </xdr:from>
    <xdr:ext cx="762000" cy="259045"/>
    <xdr:sp macro="" textlink="">
      <xdr:nvSpPr>
        <xdr:cNvPr id="97" name="テキスト ボックス 96"/>
        <xdr:cNvSpPr txBox="1"/>
      </xdr:nvSpPr>
      <xdr:spPr>
        <a:xfrm>
          <a:off x="1066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税収増等により経常一般財源が約</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8</a:t>
          </a:r>
          <a:r>
            <a:rPr kumimoji="1" lang="ja-JP" altLang="en-US" sz="1100">
              <a:solidFill>
                <a:schemeClr val="dk1"/>
              </a:solidFill>
              <a:effectLst/>
              <a:latin typeface="+mn-lt"/>
              <a:ea typeface="+mn-ea"/>
              <a:cs typeface="+mn-cs"/>
            </a:rPr>
            <a:t>千万円増加したことが、物件費</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千万円、</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千万円の増</a:t>
          </a:r>
          <a:r>
            <a:rPr kumimoji="1" lang="ja-JP" altLang="en-US" sz="1100">
              <a:solidFill>
                <a:schemeClr val="dk1"/>
              </a:solidFill>
              <a:effectLst/>
              <a:latin typeface="+mn-lt"/>
              <a:ea typeface="+mn-ea"/>
              <a:cs typeface="+mn-cs"/>
            </a:rPr>
            <a:t>等を上回った</a:t>
          </a:r>
          <a:r>
            <a:rPr kumimoji="1" lang="ja-JP" altLang="ja-JP" sz="1100">
              <a:solidFill>
                <a:schemeClr val="dk1"/>
              </a:solidFill>
              <a:effectLst/>
              <a:latin typeface="+mn-lt"/>
              <a:ea typeface="+mn-ea"/>
              <a:cs typeface="+mn-cs"/>
            </a:rPr>
            <a:t>ことより、前年度と比べ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97.0</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今後も、少子高齢化により扶助費の伸びが見込まれるため、市税徴収率向上等の歳入確保対策に努めるとともに事務事業の見直しを行い、経常経費の削減に引き続き取り組んでいく。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132443</xdr:rowOff>
    </xdr:from>
    <xdr:to>
      <xdr:col>23</xdr:col>
      <xdr:colOff>133350</xdr:colOff>
      <xdr:row>65</xdr:row>
      <xdr:rowOff>50619</xdr:rowOff>
    </xdr:to>
    <xdr:cxnSp macro="">
      <xdr:nvCxnSpPr>
        <xdr:cNvPr id="134" name="直線コネクタ 133"/>
        <xdr:cNvCxnSpPr/>
      </xdr:nvCxnSpPr>
      <xdr:spPr>
        <a:xfrm flipV="1">
          <a:off x="4114800" y="11105243"/>
          <a:ext cx="8382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117039</xdr:rowOff>
    </xdr:from>
    <xdr:ext cx="762000" cy="259045"/>
    <xdr:sp macro="" textlink="">
      <xdr:nvSpPr>
        <xdr:cNvPr id="135" name="財政構造の弾力性平均値テキスト"/>
        <xdr:cNvSpPr txBox="1"/>
      </xdr:nvSpPr>
      <xdr:spPr>
        <a:xfrm>
          <a:off x="5041900" y="10575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2359</xdr:rowOff>
    </xdr:from>
    <xdr:to>
      <xdr:col>19</xdr:col>
      <xdr:colOff>133350</xdr:colOff>
      <xdr:row>65</xdr:row>
      <xdr:rowOff>50619</xdr:rowOff>
    </xdr:to>
    <xdr:cxnSp macro="">
      <xdr:nvCxnSpPr>
        <xdr:cNvPr id="137" name="直線コネクタ 136"/>
        <xdr:cNvCxnSpPr/>
      </xdr:nvCxnSpPr>
      <xdr:spPr>
        <a:xfrm>
          <a:off x="3225800" y="11146609"/>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39" name="テキスト ボックス 138"/>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2359</xdr:rowOff>
    </xdr:from>
    <xdr:to>
      <xdr:col>15</xdr:col>
      <xdr:colOff>82550</xdr:colOff>
      <xdr:row>65</xdr:row>
      <xdr:rowOff>57513</xdr:rowOff>
    </xdr:to>
    <xdr:cxnSp macro="">
      <xdr:nvCxnSpPr>
        <xdr:cNvPr id="140" name="直線コネクタ 139"/>
        <xdr:cNvCxnSpPr/>
      </xdr:nvCxnSpPr>
      <xdr:spPr>
        <a:xfrm flipV="1">
          <a:off x="2336800" y="1114660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60614</xdr:rowOff>
    </xdr:from>
    <xdr:ext cx="762000" cy="259045"/>
    <xdr:sp macro="" textlink="">
      <xdr:nvSpPr>
        <xdr:cNvPr id="142" name="テキスト ボックス 141"/>
        <xdr:cNvSpPr txBox="1"/>
      </xdr:nvSpPr>
      <xdr:spPr>
        <a:xfrm>
          <a:off x="2844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117747</xdr:rowOff>
    </xdr:from>
    <xdr:to>
      <xdr:col>11</xdr:col>
      <xdr:colOff>31750</xdr:colOff>
      <xdr:row>65</xdr:row>
      <xdr:rowOff>57513</xdr:rowOff>
    </xdr:to>
    <xdr:cxnSp macro="">
      <xdr:nvCxnSpPr>
        <xdr:cNvPr id="143" name="直線コネクタ 142"/>
        <xdr:cNvCxnSpPr/>
      </xdr:nvCxnSpPr>
      <xdr:spPr>
        <a:xfrm>
          <a:off x="1447800" y="10919097"/>
          <a:ext cx="889000" cy="28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143346</xdr:rowOff>
    </xdr:from>
    <xdr:ext cx="762000" cy="259045"/>
    <xdr:sp macro="" textlink="">
      <xdr:nvSpPr>
        <xdr:cNvPr id="145" name="テキスト ボックス 144"/>
        <xdr:cNvSpPr txBox="1"/>
      </xdr:nvSpPr>
      <xdr:spPr>
        <a:xfrm>
          <a:off x="1955800" y="1043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47" name="テキスト ボックス 146"/>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81643</xdr:rowOff>
    </xdr:from>
    <xdr:to>
      <xdr:col>23</xdr:col>
      <xdr:colOff>184150</xdr:colOff>
      <xdr:row>65</xdr:row>
      <xdr:rowOff>11793</xdr:rowOff>
    </xdr:to>
    <xdr:sp macro="" textlink="">
      <xdr:nvSpPr>
        <xdr:cNvPr id="153" name="楕円 152"/>
        <xdr:cNvSpPr/>
      </xdr:nvSpPr>
      <xdr:spPr>
        <a:xfrm>
          <a:off x="4902200" y="1105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53720</xdr:rowOff>
    </xdr:from>
    <xdr:ext cx="762000" cy="259045"/>
    <xdr:sp macro="" textlink="">
      <xdr:nvSpPr>
        <xdr:cNvPr id="154" name="財政構造の弾力性該当値テキスト"/>
        <xdr:cNvSpPr txBox="1"/>
      </xdr:nvSpPr>
      <xdr:spPr>
        <a:xfrm>
          <a:off x="5041900" y="1102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171269</xdr:rowOff>
    </xdr:from>
    <xdr:to>
      <xdr:col>19</xdr:col>
      <xdr:colOff>184150</xdr:colOff>
      <xdr:row>65</xdr:row>
      <xdr:rowOff>101419</xdr:rowOff>
    </xdr:to>
    <xdr:sp macro="" textlink="">
      <xdr:nvSpPr>
        <xdr:cNvPr id="155" name="楕円 154"/>
        <xdr:cNvSpPr/>
      </xdr:nvSpPr>
      <xdr:spPr>
        <a:xfrm>
          <a:off x="4064000" y="1114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86196</xdr:rowOff>
    </xdr:from>
    <xdr:ext cx="736600" cy="259045"/>
    <xdr:sp macro="" textlink="">
      <xdr:nvSpPr>
        <xdr:cNvPr id="156" name="テキスト ボックス 155"/>
        <xdr:cNvSpPr txBox="1"/>
      </xdr:nvSpPr>
      <xdr:spPr>
        <a:xfrm>
          <a:off x="3733800" y="1123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123009</xdr:rowOff>
    </xdr:from>
    <xdr:to>
      <xdr:col>15</xdr:col>
      <xdr:colOff>133350</xdr:colOff>
      <xdr:row>65</xdr:row>
      <xdr:rowOff>53159</xdr:rowOff>
    </xdr:to>
    <xdr:sp macro="" textlink="">
      <xdr:nvSpPr>
        <xdr:cNvPr id="157" name="楕円 156"/>
        <xdr:cNvSpPr/>
      </xdr:nvSpPr>
      <xdr:spPr>
        <a:xfrm>
          <a:off x="3175000" y="1109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37936</xdr:rowOff>
    </xdr:from>
    <xdr:ext cx="762000" cy="259045"/>
    <xdr:sp macro="" textlink="">
      <xdr:nvSpPr>
        <xdr:cNvPr id="158" name="テキスト ボックス 157"/>
        <xdr:cNvSpPr txBox="1"/>
      </xdr:nvSpPr>
      <xdr:spPr>
        <a:xfrm>
          <a:off x="2844800" y="1118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6713</xdr:rowOff>
    </xdr:from>
    <xdr:to>
      <xdr:col>11</xdr:col>
      <xdr:colOff>82550</xdr:colOff>
      <xdr:row>65</xdr:row>
      <xdr:rowOff>108313</xdr:rowOff>
    </xdr:to>
    <xdr:sp macro="" textlink="">
      <xdr:nvSpPr>
        <xdr:cNvPr id="159" name="楕円 158"/>
        <xdr:cNvSpPr/>
      </xdr:nvSpPr>
      <xdr:spPr>
        <a:xfrm>
          <a:off x="2286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93090</xdr:rowOff>
    </xdr:from>
    <xdr:ext cx="762000" cy="259045"/>
    <xdr:sp macro="" textlink="">
      <xdr:nvSpPr>
        <xdr:cNvPr id="160" name="テキスト ボックス 159"/>
        <xdr:cNvSpPr txBox="1"/>
      </xdr:nvSpPr>
      <xdr:spPr>
        <a:xfrm>
          <a:off x="1955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66947</xdr:rowOff>
    </xdr:from>
    <xdr:to>
      <xdr:col>7</xdr:col>
      <xdr:colOff>31750</xdr:colOff>
      <xdr:row>63</xdr:row>
      <xdr:rowOff>168547</xdr:rowOff>
    </xdr:to>
    <xdr:sp macro="" textlink="">
      <xdr:nvSpPr>
        <xdr:cNvPr id="161" name="楕円 160"/>
        <xdr:cNvSpPr/>
      </xdr:nvSpPr>
      <xdr:spPr>
        <a:xfrm>
          <a:off x="1397000" y="1086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153324</xdr:rowOff>
    </xdr:from>
    <xdr:ext cx="762000" cy="259045"/>
    <xdr:sp macro="" textlink="">
      <xdr:nvSpPr>
        <xdr:cNvPr id="162" name="テキスト ボックス 161"/>
        <xdr:cNvSpPr txBox="1"/>
      </xdr:nvSpPr>
      <xdr:spPr>
        <a:xfrm>
          <a:off x="1066800" y="1095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年度の人口一人あたりの決算額は、</a:t>
          </a:r>
          <a:r>
            <a:rPr kumimoji="1" lang="en-US" altLang="ja-JP" sz="1100">
              <a:solidFill>
                <a:schemeClr val="dk1"/>
              </a:solidFill>
              <a:effectLst/>
              <a:latin typeface="+mn-lt"/>
              <a:ea typeface="+mn-ea"/>
              <a:cs typeface="+mn-cs"/>
            </a:rPr>
            <a:t>96,997</a:t>
          </a:r>
          <a:r>
            <a:rPr kumimoji="1" lang="ja-JP" altLang="ja-JP" sz="1100">
              <a:solidFill>
                <a:schemeClr val="dk1"/>
              </a:solidFill>
              <a:effectLst/>
              <a:latin typeface="+mn-lt"/>
              <a:ea typeface="+mn-ea"/>
              <a:cs typeface="+mn-cs"/>
            </a:rPr>
            <a:t>円で類似団体平均値を下回った。これは人件費の総額抑制に取り組んでいることや、物件費、維持補修費の抑制に努めていることによる。</a:t>
          </a:r>
          <a:endParaRPr lang="ja-JP" altLang="ja-JP" sz="1400">
            <a:effectLst/>
          </a:endParaRPr>
        </a:p>
        <a:p>
          <a:r>
            <a:rPr kumimoji="1" lang="ja-JP" altLang="ja-JP" sz="1100">
              <a:solidFill>
                <a:schemeClr val="dk1"/>
              </a:solidFill>
              <a:effectLst/>
              <a:latin typeface="+mn-lt"/>
              <a:ea typeface="+mn-ea"/>
              <a:cs typeface="+mn-cs"/>
            </a:rPr>
            <a:t>　今後も人件費の抑制に努めながら、経常的経費の見直し等で歳出削減を徹底し、適制度を維持していく。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148720</xdr:rowOff>
    </xdr:from>
    <xdr:to>
      <xdr:col>23</xdr:col>
      <xdr:colOff>133350</xdr:colOff>
      <xdr:row>81</xdr:row>
      <xdr:rowOff>155149</xdr:rowOff>
    </xdr:to>
    <xdr:cxnSp macro="">
      <xdr:nvCxnSpPr>
        <xdr:cNvPr id="199" name="直線コネクタ 198"/>
        <xdr:cNvCxnSpPr/>
      </xdr:nvCxnSpPr>
      <xdr:spPr>
        <a:xfrm flipV="1">
          <a:off x="4114800" y="14036170"/>
          <a:ext cx="838200" cy="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64009</xdr:rowOff>
    </xdr:from>
    <xdr:ext cx="762000" cy="259045"/>
    <xdr:sp macro="" textlink="">
      <xdr:nvSpPr>
        <xdr:cNvPr id="200" name="人件費・物件費等の状況平均値テキスト"/>
        <xdr:cNvSpPr txBox="1"/>
      </xdr:nvSpPr>
      <xdr:spPr>
        <a:xfrm>
          <a:off x="5041900" y="14122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155149</xdr:rowOff>
    </xdr:from>
    <xdr:to>
      <xdr:col>19</xdr:col>
      <xdr:colOff>133350</xdr:colOff>
      <xdr:row>82</xdr:row>
      <xdr:rowOff>40491</xdr:rowOff>
    </xdr:to>
    <xdr:cxnSp macro="">
      <xdr:nvCxnSpPr>
        <xdr:cNvPr id="202" name="直線コネクタ 201"/>
        <xdr:cNvCxnSpPr/>
      </xdr:nvCxnSpPr>
      <xdr:spPr>
        <a:xfrm flipV="1">
          <a:off x="3225800" y="14042599"/>
          <a:ext cx="889000" cy="5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144941</xdr:rowOff>
    </xdr:from>
    <xdr:ext cx="736600" cy="259045"/>
    <xdr:sp macro="" textlink="">
      <xdr:nvSpPr>
        <xdr:cNvPr id="204" name="テキスト ボックス 203"/>
        <xdr:cNvSpPr txBox="1"/>
      </xdr:nvSpPr>
      <xdr:spPr>
        <a:xfrm>
          <a:off x="3733800" y="14203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127899</xdr:rowOff>
    </xdr:from>
    <xdr:to>
      <xdr:col>15</xdr:col>
      <xdr:colOff>82550</xdr:colOff>
      <xdr:row>82</xdr:row>
      <xdr:rowOff>40491</xdr:rowOff>
    </xdr:to>
    <xdr:cxnSp macro="">
      <xdr:nvCxnSpPr>
        <xdr:cNvPr id="205" name="直線コネクタ 204"/>
        <xdr:cNvCxnSpPr/>
      </xdr:nvCxnSpPr>
      <xdr:spPr>
        <a:xfrm>
          <a:off x="2336800" y="14015349"/>
          <a:ext cx="889000" cy="8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149905</xdr:rowOff>
    </xdr:from>
    <xdr:ext cx="762000" cy="259045"/>
    <xdr:sp macro="" textlink="">
      <xdr:nvSpPr>
        <xdr:cNvPr id="207" name="テキスト ボックス 206"/>
        <xdr:cNvSpPr txBox="1"/>
      </xdr:nvSpPr>
      <xdr:spPr>
        <a:xfrm>
          <a:off x="2844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36274</xdr:rowOff>
    </xdr:from>
    <xdr:to>
      <xdr:col>11</xdr:col>
      <xdr:colOff>31750</xdr:colOff>
      <xdr:row>81</xdr:row>
      <xdr:rowOff>127899</xdr:rowOff>
    </xdr:to>
    <xdr:cxnSp macro="">
      <xdr:nvCxnSpPr>
        <xdr:cNvPr id="208" name="直線コネクタ 207"/>
        <xdr:cNvCxnSpPr/>
      </xdr:nvCxnSpPr>
      <xdr:spPr>
        <a:xfrm>
          <a:off x="1447800" y="13923724"/>
          <a:ext cx="889000" cy="9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114727</xdr:rowOff>
    </xdr:from>
    <xdr:ext cx="762000" cy="259045"/>
    <xdr:sp macro="" textlink="">
      <xdr:nvSpPr>
        <xdr:cNvPr id="210" name="テキスト ボックス 209"/>
        <xdr:cNvSpPr txBox="1"/>
      </xdr:nvSpPr>
      <xdr:spPr>
        <a:xfrm>
          <a:off x="1955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24792</xdr:rowOff>
    </xdr:from>
    <xdr:ext cx="762000" cy="259045"/>
    <xdr:sp macro="" textlink="">
      <xdr:nvSpPr>
        <xdr:cNvPr id="212" name="テキスト ボックス 211"/>
        <xdr:cNvSpPr txBox="1"/>
      </xdr:nvSpPr>
      <xdr:spPr>
        <a:xfrm>
          <a:off x="1066800" y="140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97920</xdr:rowOff>
    </xdr:from>
    <xdr:to>
      <xdr:col>23</xdr:col>
      <xdr:colOff>184150</xdr:colOff>
      <xdr:row>82</xdr:row>
      <xdr:rowOff>28070</xdr:rowOff>
    </xdr:to>
    <xdr:sp macro="" textlink="">
      <xdr:nvSpPr>
        <xdr:cNvPr id="218" name="楕円 217"/>
        <xdr:cNvSpPr/>
      </xdr:nvSpPr>
      <xdr:spPr>
        <a:xfrm>
          <a:off x="4902200" y="1398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114447</xdr:rowOff>
    </xdr:from>
    <xdr:ext cx="762000" cy="259045"/>
    <xdr:sp macro="" textlink="">
      <xdr:nvSpPr>
        <xdr:cNvPr id="219" name="人件費・物件費等の状況該当値テキスト"/>
        <xdr:cNvSpPr txBox="1"/>
      </xdr:nvSpPr>
      <xdr:spPr>
        <a:xfrm>
          <a:off x="5041900" y="1383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104349</xdr:rowOff>
    </xdr:from>
    <xdr:to>
      <xdr:col>19</xdr:col>
      <xdr:colOff>184150</xdr:colOff>
      <xdr:row>82</xdr:row>
      <xdr:rowOff>34499</xdr:rowOff>
    </xdr:to>
    <xdr:sp macro="" textlink="">
      <xdr:nvSpPr>
        <xdr:cNvPr id="220" name="楕円 219"/>
        <xdr:cNvSpPr/>
      </xdr:nvSpPr>
      <xdr:spPr>
        <a:xfrm>
          <a:off x="4064000" y="139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44676</xdr:rowOff>
    </xdr:from>
    <xdr:ext cx="736600" cy="259045"/>
    <xdr:sp macro="" textlink="">
      <xdr:nvSpPr>
        <xdr:cNvPr id="221" name="テキスト ボックス 220"/>
        <xdr:cNvSpPr txBox="1"/>
      </xdr:nvSpPr>
      <xdr:spPr>
        <a:xfrm>
          <a:off x="3733800" y="13760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161141</xdr:rowOff>
    </xdr:from>
    <xdr:to>
      <xdr:col>15</xdr:col>
      <xdr:colOff>133350</xdr:colOff>
      <xdr:row>82</xdr:row>
      <xdr:rowOff>91291</xdr:rowOff>
    </xdr:to>
    <xdr:sp macro="" textlink="">
      <xdr:nvSpPr>
        <xdr:cNvPr id="222" name="楕円 221"/>
        <xdr:cNvSpPr/>
      </xdr:nvSpPr>
      <xdr:spPr>
        <a:xfrm>
          <a:off x="3175000" y="140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101468</xdr:rowOff>
    </xdr:from>
    <xdr:ext cx="762000" cy="259045"/>
    <xdr:sp macro="" textlink="">
      <xdr:nvSpPr>
        <xdr:cNvPr id="223" name="テキスト ボックス 222"/>
        <xdr:cNvSpPr txBox="1"/>
      </xdr:nvSpPr>
      <xdr:spPr>
        <a:xfrm>
          <a:off x="2844800" y="1381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77099</xdr:rowOff>
    </xdr:from>
    <xdr:to>
      <xdr:col>11</xdr:col>
      <xdr:colOff>82550</xdr:colOff>
      <xdr:row>82</xdr:row>
      <xdr:rowOff>7249</xdr:rowOff>
    </xdr:to>
    <xdr:sp macro="" textlink="">
      <xdr:nvSpPr>
        <xdr:cNvPr id="224" name="楕円 223"/>
        <xdr:cNvSpPr/>
      </xdr:nvSpPr>
      <xdr:spPr>
        <a:xfrm>
          <a:off x="2286000" y="1396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17426</xdr:rowOff>
    </xdr:from>
    <xdr:ext cx="762000" cy="259045"/>
    <xdr:sp macro="" textlink="">
      <xdr:nvSpPr>
        <xdr:cNvPr id="225" name="テキスト ボックス 224"/>
        <xdr:cNvSpPr txBox="1"/>
      </xdr:nvSpPr>
      <xdr:spPr>
        <a:xfrm>
          <a:off x="1955800" y="13733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156924</xdr:rowOff>
    </xdr:from>
    <xdr:to>
      <xdr:col>7</xdr:col>
      <xdr:colOff>31750</xdr:colOff>
      <xdr:row>81</xdr:row>
      <xdr:rowOff>87074</xdr:rowOff>
    </xdr:to>
    <xdr:sp macro="" textlink="">
      <xdr:nvSpPr>
        <xdr:cNvPr id="226" name="楕円 225"/>
        <xdr:cNvSpPr/>
      </xdr:nvSpPr>
      <xdr:spPr>
        <a:xfrm>
          <a:off x="1397000" y="138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97251</xdr:rowOff>
    </xdr:from>
    <xdr:ext cx="762000" cy="259045"/>
    <xdr:sp macro="" textlink="">
      <xdr:nvSpPr>
        <xdr:cNvPr id="227" name="テキスト ボックス 226"/>
        <xdr:cNvSpPr txBox="1"/>
      </xdr:nvSpPr>
      <xdr:spPr>
        <a:xfrm>
          <a:off x="1066800" y="13641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高位号給の職員が退職したこと、昇給時期を</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日から</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日に変更したことによる昇給号給数抑制によって前年度より数値が減少した。</a:t>
          </a:r>
          <a:endParaRPr lang="ja-JP" altLang="ja-JP" sz="1400">
            <a:effectLst/>
          </a:endParaRPr>
        </a:p>
        <a:p>
          <a:r>
            <a:rPr kumimoji="1" lang="ja-JP" altLang="ja-JP" sz="1100">
              <a:solidFill>
                <a:schemeClr val="dk1"/>
              </a:solidFill>
              <a:effectLst/>
              <a:latin typeface="+mn-lt"/>
              <a:ea typeface="+mn-ea"/>
              <a:cs typeface="+mn-cs"/>
            </a:rPr>
            <a:t>　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71966</xdr:rowOff>
    </xdr:from>
    <xdr:to>
      <xdr:col>81</xdr:col>
      <xdr:colOff>44450</xdr:colOff>
      <xdr:row>85</xdr:row>
      <xdr:rowOff>71966</xdr:rowOff>
    </xdr:to>
    <xdr:cxnSp macro="">
      <xdr:nvCxnSpPr>
        <xdr:cNvPr id="261" name="直線コネクタ 260"/>
        <xdr:cNvCxnSpPr/>
      </xdr:nvCxnSpPr>
      <xdr:spPr>
        <a:xfrm>
          <a:off x="16179800" y="1464521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17586</xdr:rowOff>
    </xdr:from>
    <xdr:ext cx="762000" cy="259045"/>
    <xdr:sp macro="" textlink="">
      <xdr:nvSpPr>
        <xdr:cNvPr id="262" name="給与水準   （国との比較）平均値テキスト"/>
        <xdr:cNvSpPr txBox="1"/>
      </xdr:nvSpPr>
      <xdr:spPr>
        <a:xfrm>
          <a:off x="17106900" y="14419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71966</xdr:rowOff>
    </xdr:from>
    <xdr:to>
      <xdr:col>77</xdr:col>
      <xdr:colOff>44450</xdr:colOff>
      <xdr:row>86</xdr:row>
      <xdr:rowOff>121709</xdr:rowOff>
    </xdr:to>
    <xdr:cxnSp macro="">
      <xdr:nvCxnSpPr>
        <xdr:cNvPr id="264" name="直線コネクタ 263"/>
        <xdr:cNvCxnSpPr/>
      </xdr:nvCxnSpPr>
      <xdr:spPr>
        <a:xfrm flipV="1">
          <a:off x="15290800" y="14645216"/>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66" name="テキスト ボックス 265"/>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121709</xdr:rowOff>
    </xdr:from>
    <xdr:to>
      <xdr:col>72</xdr:col>
      <xdr:colOff>203200</xdr:colOff>
      <xdr:row>87</xdr:row>
      <xdr:rowOff>30691</xdr:rowOff>
    </xdr:to>
    <xdr:cxnSp macro="">
      <xdr:nvCxnSpPr>
        <xdr:cNvPr id="267" name="直線コネクタ 266"/>
        <xdr:cNvCxnSpPr/>
      </xdr:nvCxnSpPr>
      <xdr:spPr>
        <a:xfrm flipV="1">
          <a:off x="14401800" y="14866409"/>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30691</xdr:rowOff>
    </xdr:from>
    <xdr:to>
      <xdr:col>68</xdr:col>
      <xdr:colOff>152400</xdr:colOff>
      <xdr:row>87</xdr:row>
      <xdr:rowOff>30691</xdr:rowOff>
    </xdr:to>
    <xdr:cxnSp macro="">
      <xdr:nvCxnSpPr>
        <xdr:cNvPr id="270" name="直線コネクタ 269"/>
        <xdr:cNvCxnSpPr/>
      </xdr:nvCxnSpPr>
      <xdr:spPr>
        <a:xfrm>
          <a:off x="13512800" y="14946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72" name="テキスト ボックス 271"/>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72618</xdr:rowOff>
    </xdr:from>
    <xdr:ext cx="762000" cy="259045"/>
    <xdr:sp macro="" textlink="">
      <xdr:nvSpPr>
        <xdr:cNvPr id="274" name="テキスト ボックス 273"/>
        <xdr:cNvSpPr txBox="1"/>
      </xdr:nvSpPr>
      <xdr:spPr>
        <a:xfrm>
          <a:off x="13131800" y="14302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80" name="楕円 279"/>
        <xdr:cNvSpPr/>
      </xdr:nvSpPr>
      <xdr:spPr>
        <a:xfrm>
          <a:off x="169672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164693</xdr:rowOff>
    </xdr:from>
    <xdr:ext cx="762000" cy="259045"/>
    <xdr:sp macro="" textlink="">
      <xdr:nvSpPr>
        <xdr:cNvPr id="281" name="給与水準   （国との比較）該当値テキスト"/>
        <xdr:cNvSpPr txBox="1"/>
      </xdr:nvSpPr>
      <xdr:spPr>
        <a:xfrm>
          <a:off x="17106900" y="145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21166</xdr:rowOff>
    </xdr:from>
    <xdr:to>
      <xdr:col>77</xdr:col>
      <xdr:colOff>95250</xdr:colOff>
      <xdr:row>85</xdr:row>
      <xdr:rowOff>122766</xdr:rowOff>
    </xdr:to>
    <xdr:sp macro="" textlink="">
      <xdr:nvSpPr>
        <xdr:cNvPr id="282" name="楕円 281"/>
        <xdr:cNvSpPr/>
      </xdr:nvSpPr>
      <xdr:spPr>
        <a:xfrm>
          <a:off x="16129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83" name="テキスト ボックス 282"/>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70909</xdr:rowOff>
    </xdr:from>
    <xdr:to>
      <xdr:col>73</xdr:col>
      <xdr:colOff>44450</xdr:colOff>
      <xdr:row>87</xdr:row>
      <xdr:rowOff>1059</xdr:rowOff>
    </xdr:to>
    <xdr:sp macro="" textlink="">
      <xdr:nvSpPr>
        <xdr:cNvPr id="284" name="楕円 283"/>
        <xdr:cNvSpPr/>
      </xdr:nvSpPr>
      <xdr:spPr>
        <a:xfrm>
          <a:off x="152400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157286</xdr:rowOff>
    </xdr:from>
    <xdr:ext cx="762000" cy="259045"/>
    <xdr:sp macro="" textlink="">
      <xdr:nvSpPr>
        <xdr:cNvPr id="285" name="テキスト ボックス 284"/>
        <xdr:cNvSpPr txBox="1"/>
      </xdr:nvSpPr>
      <xdr:spPr>
        <a:xfrm>
          <a:off x="14909800" y="1490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151341</xdr:rowOff>
    </xdr:from>
    <xdr:to>
      <xdr:col>68</xdr:col>
      <xdr:colOff>203200</xdr:colOff>
      <xdr:row>87</xdr:row>
      <xdr:rowOff>81491</xdr:rowOff>
    </xdr:to>
    <xdr:sp macro="" textlink="">
      <xdr:nvSpPr>
        <xdr:cNvPr id="286" name="楕円 285"/>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66268</xdr:rowOff>
    </xdr:from>
    <xdr:ext cx="762000" cy="259045"/>
    <xdr:sp macro="" textlink="">
      <xdr:nvSpPr>
        <xdr:cNvPr id="287" name="テキスト ボックス 286"/>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151341</xdr:rowOff>
    </xdr:from>
    <xdr:to>
      <xdr:col>64</xdr:col>
      <xdr:colOff>152400</xdr:colOff>
      <xdr:row>87</xdr:row>
      <xdr:rowOff>81491</xdr:rowOff>
    </xdr:to>
    <xdr:sp macro="" textlink="">
      <xdr:nvSpPr>
        <xdr:cNvPr id="288" name="楕円 287"/>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66268</xdr:rowOff>
    </xdr:from>
    <xdr:ext cx="762000" cy="259045"/>
    <xdr:sp macro="" textlink="">
      <xdr:nvSpPr>
        <xdr:cNvPr id="289" name="テキスト ボックス 288"/>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喫緊の行政課題や多様なニーズに対応するため、職員数は増加しているものの、類似団体平均値とほぼ同等となっている。</a:t>
          </a:r>
          <a:endParaRPr lang="ja-JP" altLang="ja-JP" sz="1400">
            <a:effectLst/>
          </a:endParaRPr>
        </a:p>
        <a:p>
          <a:r>
            <a:rPr kumimoji="1" lang="ja-JP" altLang="ja-JP" sz="1100">
              <a:solidFill>
                <a:schemeClr val="dk1"/>
              </a:solidFill>
              <a:effectLst/>
              <a:latin typeface="+mn-lt"/>
              <a:ea typeface="+mn-ea"/>
              <a:cs typeface="+mn-cs"/>
            </a:rPr>
            <a:t>　引き続き適正な定員管理に努める。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96157</xdr:rowOff>
    </xdr:from>
    <xdr:to>
      <xdr:col>81</xdr:col>
      <xdr:colOff>44450</xdr:colOff>
      <xdr:row>62</xdr:row>
      <xdr:rowOff>103051</xdr:rowOff>
    </xdr:to>
    <xdr:cxnSp macro="">
      <xdr:nvCxnSpPr>
        <xdr:cNvPr id="326" name="直線コネクタ 325"/>
        <xdr:cNvCxnSpPr/>
      </xdr:nvCxnSpPr>
      <xdr:spPr>
        <a:xfrm flipV="1">
          <a:off x="16179800" y="1072605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47897</xdr:rowOff>
    </xdr:from>
    <xdr:to>
      <xdr:col>77</xdr:col>
      <xdr:colOff>44450</xdr:colOff>
      <xdr:row>62</xdr:row>
      <xdr:rowOff>103051</xdr:rowOff>
    </xdr:to>
    <xdr:cxnSp macro="">
      <xdr:nvCxnSpPr>
        <xdr:cNvPr id="329" name="直線コネクタ 328"/>
        <xdr:cNvCxnSpPr/>
      </xdr:nvCxnSpPr>
      <xdr:spPr>
        <a:xfrm>
          <a:off x="15290800" y="1067779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146957</xdr:rowOff>
    </xdr:from>
    <xdr:to>
      <xdr:col>72</xdr:col>
      <xdr:colOff>203200</xdr:colOff>
      <xdr:row>62</xdr:row>
      <xdr:rowOff>47897</xdr:rowOff>
    </xdr:to>
    <xdr:cxnSp macro="">
      <xdr:nvCxnSpPr>
        <xdr:cNvPr id="332" name="直線コネクタ 331"/>
        <xdr:cNvCxnSpPr/>
      </xdr:nvCxnSpPr>
      <xdr:spPr>
        <a:xfrm>
          <a:off x="14401800" y="1060540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88356</xdr:rowOff>
    </xdr:from>
    <xdr:to>
      <xdr:col>68</xdr:col>
      <xdr:colOff>152400</xdr:colOff>
      <xdr:row>61</xdr:row>
      <xdr:rowOff>146957</xdr:rowOff>
    </xdr:to>
    <xdr:cxnSp macro="">
      <xdr:nvCxnSpPr>
        <xdr:cNvPr id="335" name="直線コネクタ 334"/>
        <xdr:cNvCxnSpPr/>
      </xdr:nvCxnSpPr>
      <xdr:spPr>
        <a:xfrm>
          <a:off x="13512800" y="10546806"/>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83474</xdr:rowOff>
    </xdr:from>
    <xdr:ext cx="762000" cy="259045"/>
    <xdr:sp macro="" textlink="">
      <xdr:nvSpPr>
        <xdr:cNvPr id="337" name="テキスト ボックス 336"/>
        <xdr:cNvSpPr txBox="1"/>
      </xdr:nvSpPr>
      <xdr:spPr>
        <a:xfrm>
          <a:off x="14020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62792</xdr:rowOff>
    </xdr:from>
    <xdr:ext cx="762000" cy="259045"/>
    <xdr:sp macro="" textlink="">
      <xdr:nvSpPr>
        <xdr:cNvPr id="339" name="テキスト ボックス 338"/>
        <xdr:cNvSpPr txBox="1"/>
      </xdr:nvSpPr>
      <xdr:spPr>
        <a:xfrm>
          <a:off x="13131800" y="1069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45357</xdr:rowOff>
    </xdr:from>
    <xdr:to>
      <xdr:col>81</xdr:col>
      <xdr:colOff>95250</xdr:colOff>
      <xdr:row>62</xdr:row>
      <xdr:rowOff>146957</xdr:rowOff>
    </xdr:to>
    <xdr:sp macro="" textlink="">
      <xdr:nvSpPr>
        <xdr:cNvPr id="345" name="楕円 344"/>
        <xdr:cNvSpPr/>
      </xdr:nvSpPr>
      <xdr:spPr>
        <a:xfrm>
          <a:off x="16967200" y="1067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17434</xdr:rowOff>
    </xdr:from>
    <xdr:ext cx="762000" cy="259045"/>
    <xdr:sp macro="" textlink="">
      <xdr:nvSpPr>
        <xdr:cNvPr id="346" name="定員管理の状況該当値テキスト"/>
        <xdr:cNvSpPr txBox="1"/>
      </xdr:nvSpPr>
      <xdr:spPr>
        <a:xfrm>
          <a:off x="17106900" y="1064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52251</xdr:rowOff>
    </xdr:from>
    <xdr:to>
      <xdr:col>77</xdr:col>
      <xdr:colOff>95250</xdr:colOff>
      <xdr:row>62</xdr:row>
      <xdr:rowOff>153851</xdr:rowOff>
    </xdr:to>
    <xdr:sp macro="" textlink="">
      <xdr:nvSpPr>
        <xdr:cNvPr id="347" name="楕円 346"/>
        <xdr:cNvSpPr/>
      </xdr:nvSpPr>
      <xdr:spPr>
        <a:xfrm>
          <a:off x="16129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138628</xdr:rowOff>
    </xdr:from>
    <xdr:ext cx="736600" cy="259045"/>
    <xdr:sp macro="" textlink="">
      <xdr:nvSpPr>
        <xdr:cNvPr id="348" name="テキスト ボックス 347"/>
        <xdr:cNvSpPr txBox="1"/>
      </xdr:nvSpPr>
      <xdr:spPr>
        <a:xfrm>
          <a:off x="15798800" y="10768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168547</xdr:rowOff>
    </xdr:from>
    <xdr:to>
      <xdr:col>73</xdr:col>
      <xdr:colOff>44450</xdr:colOff>
      <xdr:row>62</xdr:row>
      <xdr:rowOff>98697</xdr:rowOff>
    </xdr:to>
    <xdr:sp macro="" textlink="">
      <xdr:nvSpPr>
        <xdr:cNvPr id="349" name="楕円 348"/>
        <xdr:cNvSpPr/>
      </xdr:nvSpPr>
      <xdr:spPr>
        <a:xfrm>
          <a:off x="15240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83474</xdr:rowOff>
    </xdr:from>
    <xdr:ext cx="762000" cy="259045"/>
    <xdr:sp macro="" textlink="">
      <xdr:nvSpPr>
        <xdr:cNvPr id="350" name="テキスト ボックス 34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96157</xdr:rowOff>
    </xdr:from>
    <xdr:to>
      <xdr:col>68</xdr:col>
      <xdr:colOff>203200</xdr:colOff>
      <xdr:row>62</xdr:row>
      <xdr:rowOff>26307</xdr:rowOff>
    </xdr:to>
    <xdr:sp macro="" textlink="">
      <xdr:nvSpPr>
        <xdr:cNvPr id="351" name="楕円 350"/>
        <xdr:cNvSpPr/>
      </xdr:nvSpPr>
      <xdr:spPr>
        <a:xfrm>
          <a:off x="14351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36484</xdr:rowOff>
    </xdr:from>
    <xdr:ext cx="762000" cy="259045"/>
    <xdr:sp macro="" textlink="">
      <xdr:nvSpPr>
        <xdr:cNvPr id="352" name="テキスト ボックス 351"/>
        <xdr:cNvSpPr txBox="1"/>
      </xdr:nvSpPr>
      <xdr:spPr>
        <a:xfrm>
          <a:off x="14020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37556</xdr:rowOff>
    </xdr:from>
    <xdr:to>
      <xdr:col>64</xdr:col>
      <xdr:colOff>152400</xdr:colOff>
      <xdr:row>61</xdr:row>
      <xdr:rowOff>139156</xdr:rowOff>
    </xdr:to>
    <xdr:sp macro="" textlink="">
      <xdr:nvSpPr>
        <xdr:cNvPr id="353" name="楕円 352"/>
        <xdr:cNvSpPr/>
      </xdr:nvSpPr>
      <xdr:spPr>
        <a:xfrm>
          <a:off x="13462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149333</xdr:rowOff>
    </xdr:from>
    <xdr:ext cx="762000" cy="259045"/>
    <xdr:sp macro="" textlink="">
      <xdr:nvSpPr>
        <xdr:cNvPr id="354" name="テキスト ボックス 353"/>
        <xdr:cNvSpPr txBox="1"/>
      </xdr:nvSpPr>
      <xdr:spPr>
        <a:xfrm>
          <a:off x="13131800" y="1026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年度は前年度の</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ポイント悪化し</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％となったが、早期健全化基準の</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％を大きく下回った。</a:t>
          </a:r>
          <a:endParaRPr lang="ja-JP" altLang="ja-JP" sz="1400">
            <a:effectLst/>
          </a:endParaRPr>
        </a:p>
        <a:p>
          <a:r>
            <a:rPr kumimoji="1" lang="ja-JP" altLang="ja-JP" sz="1100">
              <a:solidFill>
                <a:schemeClr val="dk1"/>
              </a:solidFill>
              <a:effectLst/>
              <a:latin typeface="+mn-lt"/>
              <a:ea typeface="+mn-ea"/>
              <a:cs typeface="+mn-cs"/>
            </a:rPr>
            <a:t>　その主な要因としては、公債費に準ずる債務負担行為に係るものの増などによる単年度の実質公債費比率の増加が挙げられる。</a:t>
          </a:r>
          <a:endParaRPr lang="ja-JP" altLang="ja-JP" sz="1400">
            <a:effectLst/>
          </a:endParaRPr>
        </a:p>
        <a:p>
          <a:r>
            <a:rPr kumimoji="1" lang="ja-JP" altLang="ja-JP" sz="1100">
              <a:solidFill>
                <a:schemeClr val="dk1"/>
              </a:solidFill>
              <a:effectLst/>
              <a:latin typeface="+mn-lt"/>
              <a:ea typeface="+mn-ea"/>
              <a:cs typeface="+mn-cs"/>
            </a:rPr>
            <a:t>　今後は、老朽化する公共施設の整備・再編にあたり、基金の取崩しや地方債の発行が増加することが見込まれるが、各財政指標に留意しつつ、財政の健全性を維持していく。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45</xdr:row>
      <xdr:rowOff>41910</xdr:rowOff>
    </xdr:to>
    <xdr:cxnSp macro="">
      <xdr:nvCxnSpPr>
        <xdr:cNvPr id="382" name="直線コネクタ 381"/>
        <xdr:cNvCxnSpPr/>
      </xdr:nvCxnSpPr>
      <xdr:spPr>
        <a:xfrm flipV="1">
          <a:off x="17018000" y="630131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83"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84" name="直線コネクタ 383"/>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85" name="公債費負担の状況最大値テキスト"/>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6" name="直線コネクタ 385"/>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99906</xdr:rowOff>
    </xdr:from>
    <xdr:to>
      <xdr:col>81</xdr:col>
      <xdr:colOff>44450</xdr:colOff>
      <xdr:row>38</xdr:row>
      <xdr:rowOff>107950</xdr:rowOff>
    </xdr:to>
    <xdr:cxnSp macro="">
      <xdr:nvCxnSpPr>
        <xdr:cNvPr id="387" name="直線コネクタ 386"/>
        <xdr:cNvCxnSpPr/>
      </xdr:nvCxnSpPr>
      <xdr:spPr>
        <a:xfrm>
          <a:off x="16179800" y="6615006"/>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9" name="フローチャート: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91863</xdr:rowOff>
    </xdr:from>
    <xdr:to>
      <xdr:col>77</xdr:col>
      <xdr:colOff>44450</xdr:colOff>
      <xdr:row>38</xdr:row>
      <xdr:rowOff>99906</xdr:rowOff>
    </xdr:to>
    <xdr:cxnSp macro="">
      <xdr:nvCxnSpPr>
        <xdr:cNvPr id="390" name="直線コネクタ 389"/>
        <xdr:cNvCxnSpPr/>
      </xdr:nvCxnSpPr>
      <xdr:spPr>
        <a:xfrm>
          <a:off x="15290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92287</xdr:rowOff>
    </xdr:from>
    <xdr:to>
      <xdr:col>77</xdr:col>
      <xdr:colOff>95250</xdr:colOff>
      <xdr:row>41</xdr:row>
      <xdr:rowOff>22437</xdr:rowOff>
    </xdr:to>
    <xdr:sp macro="" textlink="">
      <xdr:nvSpPr>
        <xdr:cNvPr id="391" name="フローチャート: 判断 390"/>
        <xdr:cNvSpPr/>
      </xdr:nvSpPr>
      <xdr:spPr>
        <a:xfrm>
          <a:off x="16129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2" name="テキスト ボックス 391"/>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91863</xdr:rowOff>
    </xdr:from>
    <xdr:to>
      <xdr:col>72</xdr:col>
      <xdr:colOff>203200</xdr:colOff>
      <xdr:row>38</xdr:row>
      <xdr:rowOff>99906</xdr:rowOff>
    </xdr:to>
    <xdr:cxnSp macro="">
      <xdr:nvCxnSpPr>
        <xdr:cNvPr id="393" name="直線コネクタ 392"/>
        <xdr:cNvCxnSpPr/>
      </xdr:nvCxnSpPr>
      <xdr:spPr>
        <a:xfrm flipV="1">
          <a:off x="14401800" y="66069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9313</xdr:rowOff>
    </xdr:from>
    <xdr:to>
      <xdr:col>73</xdr:col>
      <xdr:colOff>44450</xdr:colOff>
      <xdr:row>41</xdr:row>
      <xdr:rowOff>110913</xdr:rowOff>
    </xdr:to>
    <xdr:sp macro="" textlink="">
      <xdr:nvSpPr>
        <xdr:cNvPr id="394" name="フローチャート: 判断 393"/>
        <xdr:cNvSpPr/>
      </xdr:nvSpPr>
      <xdr:spPr>
        <a:xfrm>
          <a:off x="15240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95690</xdr:rowOff>
    </xdr:from>
    <xdr:ext cx="762000" cy="259045"/>
    <xdr:sp macro="" textlink="">
      <xdr:nvSpPr>
        <xdr:cNvPr id="395" name="テキスト ボックス 394"/>
        <xdr:cNvSpPr txBox="1"/>
      </xdr:nvSpPr>
      <xdr:spPr>
        <a:xfrm>
          <a:off x="14909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99906</xdr:rowOff>
    </xdr:from>
    <xdr:to>
      <xdr:col>68</xdr:col>
      <xdr:colOff>152400</xdr:colOff>
      <xdr:row>38</xdr:row>
      <xdr:rowOff>164254</xdr:rowOff>
    </xdr:to>
    <xdr:cxnSp macro="">
      <xdr:nvCxnSpPr>
        <xdr:cNvPr id="396" name="直線コネクタ 395"/>
        <xdr:cNvCxnSpPr/>
      </xdr:nvCxnSpPr>
      <xdr:spPr>
        <a:xfrm flipV="1">
          <a:off x="13512800" y="6615006"/>
          <a:ext cx="8890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7" name="フローチャート: 判断 396"/>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8" name="テキスト ボックス 397"/>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121920</xdr:rowOff>
    </xdr:from>
    <xdr:to>
      <xdr:col>64</xdr:col>
      <xdr:colOff>152400</xdr:colOff>
      <xdr:row>42</xdr:row>
      <xdr:rowOff>52070</xdr:rowOff>
    </xdr:to>
    <xdr:sp macro="" textlink="">
      <xdr:nvSpPr>
        <xdr:cNvPr id="399" name="フローチャート: 判断 398"/>
        <xdr:cNvSpPr/>
      </xdr:nvSpPr>
      <xdr:spPr>
        <a:xfrm>
          <a:off x="13462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36847</xdr:rowOff>
    </xdr:from>
    <xdr:ext cx="762000" cy="259045"/>
    <xdr:sp macro="" textlink="">
      <xdr:nvSpPr>
        <xdr:cNvPr id="400" name="テキスト ボックス 399"/>
        <xdr:cNvSpPr txBox="1"/>
      </xdr:nvSpPr>
      <xdr:spPr>
        <a:xfrm>
          <a:off x="13131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57150</xdr:rowOff>
    </xdr:from>
    <xdr:to>
      <xdr:col>81</xdr:col>
      <xdr:colOff>95250</xdr:colOff>
      <xdr:row>38</xdr:row>
      <xdr:rowOff>158750</xdr:rowOff>
    </xdr:to>
    <xdr:sp macro="" textlink="">
      <xdr:nvSpPr>
        <xdr:cNvPr id="406" name="楕円 405"/>
        <xdr:cNvSpPr/>
      </xdr:nvSpPr>
      <xdr:spPr>
        <a:xfrm>
          <a:off x="169672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73677</xdr:rowOff>
    </xdr:from>
    <xdr:ext cx="762000" cy="259045"/>
    <xdr:sp macro="" textlink="">
      <xdr:nvSpPr>
        <xdr:cNvPr id="407" name="公債費負担の状況該当値テキスト"/>
        <xdr:cNvSpPr txBox="1"/>
      </xdr:nvSpPr>
      <xdr:spPr>
        <a:xfrm>
          <a:off x="171069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49106</xdr:rowOff>
    </xdr:from>
    <xdr:to>
      <xdr:col>77</xdr:col>
      <xdr:colOff>95250</xdr:colOff>
      <xdr:row>38</xdr:row>
      <xdr:rowOff>150706</xdr:rowOff>
    </xdr:to>
    <xdr:sp macro="" textlink="">
      <xdr:nvSpPr>
        <xdr:cNvPr id="408" name="楕円 407"/>
        <xdr:cNvSpPr/>
      </xdr:nvSpPr>
      <xdr:spPr>
        <a:xfrm>
          <a:off x="16129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160884</xdr:rowOff>
    </xdr:from>
    <xdr:ext cx="736600" cy="259045"/>
    <xdr:sp macro="" textlink="">
      <xdr:nvSpPr>
        <xdr:cNvPr id="409" name="テキスト ボックス 408"/>
        <xdr:cNvSpPr txBox="1"/>
      </xdr:nvSpPr>
      <xdr:spPr>
        <a:xfrm>
          <a:off x="15798800" y="633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41063</xdr:rowOff>
    </xdr:from>
    <xdr:to>
      <xdr:col>73</xdr:col>
      <xdr:colOff>44450</xdr:colOff>
      <xdr:row>38</xdr:row>
      <xdr:rowOff>142663</xdr:rowOff>
    </xdr:to>
    <xdr:sp macro="" textlink="">
      <xdr:nvSpPr>
        <xdr:cNvPr id="410" name="楕円 409"/>
        <xdr:cNvSpPr/>
      </xdr:nvSpPr>
      <xdr:spPr>
        <a:xfrm>
          <a:off x="15240000" y="65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152840</xdr:rowOff>
    </xdr:from>
    <xdr:ext cx="762000" cy="259045"/>
    <xdr:sp macro="" textlink="">
      <xdr:nvSpPr>
        <xdr:cNvPr id="411" name="テキスト ボックス 410"/>
        <xdr:cNvSpPr txBox="1"/>
      </xdr:nvSpPr>
      <xdr:spPr>
        <a:xfrm>
          <a:off x="14909800" y="632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49106</xdr:rowOff>
    </xdr:from>
    <xdr:to>
      <xdr:col>68</xdr:col>
      <xdr:colOff>203200</xdr:colOff>
      <xdr:row>38</xdr:row>
      <xdr:rowOff>150706</xdr:rowOff>
    </xdr:to>
    <xdr:sp macro="" textlink="">
      <xdr:nvSpPr>
        <xdr:cNvPr id="412" name="楕円 411"/>
        <xdr:cNvSpPr/>
      </xdr:nvSpPr>
      <xdr:spPr>
        <a:xfrm>
          <a:off x="14351000" y="656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160884</xdr:rowOff>
    </xdr:from>
    <xdr:ext cx="762000" cy="259045"/>
    <xdr:sp macro="" textlink="">
      <xdr:nvSpPr>
        <xdr:cNvPr id="413" name="テキスト ボックス 412"/>
        <xdr:cNvSpPr txBox="1"/>
      </xdr:nvSpPr>
      <xdr:spPr>
        <a:xfrm>
          <a:off x="14020800" y="633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113454</xdr:rowOff>
    </xdr:from>
    <xdr:to>
      <xdr:col>64</xdr:col>
      <xdr:colOff>152400</xdr:colOff>
      <xdr:row>39</xdr:row>
      <xdr:rowOff>43604</xdr:rowOff>
    </xdr:to>
    <xdr:sp macro="" textlink="">
      <xdr:nvSpPr>
        <xdr:cNvPr id="414" name="楕円 413"/>
        <xdr:cNvSpPr/>
      </xdr:nvSpPr>
      <xdr:spPr>
        <a:xfrm>
          <a:off x="13462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53780</xdr:rowOff>
    </xdr:from>
    <xdr:ext cx="762000" cy="259045"/>
    <xdr:sp macro="" textlink="">
      <xdr:nvSpPr>
        <xdr:cNvPr id="415" name="テキスト ボックス 414"/>
        <xdr:cNvSpPr txBox="1"/>
      </xdr:nvSpPr>
      <xdr:spPr>
        <a:xfrm>
          <a:off x="13131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年度は前年度の</a:t>
          </a:r>
          <a:r>
            <a:rPr kumimoji="1" lang="en-US" altLang="ja-JP" sz="1100">
              <a:solidFill>
                <a:schemeClr val="dk1"/>
              </a:solidFill>
              <a:effectLst/>
              <a:latin typeface="+mn-lt"/>
              <a:ea typeface="+mn-ea"/>
              <a:cs typeface="+mn-cs"/>
            </a:rPr>
            <a:t>44.5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9.8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34.7</a:t>
          </a:r>
          <a:r>
            <a:rPr kumimoji="1" lang="ja-JP" altLang="ja-JP" sz="1100">
              <a:solidFill>
                <a:schemeClr val="dk1"/>
              </a:solidFill>
              <a:effectLst/>
              <a:latin typeface="+mn-lt"/>
              <a:ea typeface="+mn-ea"/>
              <a:cs typeface="+mn-cs"/>
            </a:rPr>
            <a:t>％となったが、早期健全化基準の</a:t>
          </a:r>
          <a:r>
            <a:rPr kumimoji="1" lang="en-US" altLang="ja-JP" sz="1100">
              <a:solidFill>
                <a:schemeClr val="dk1"/>
              </a:solidFill>
              <a:effectLst/>
              <a:latin typeface="+mn-lt"/>
              <a:ea typeface="+mn-ea"/>
              <a:cs typeface="+mn-cs"/>
            </a:rPr>
            <a:t>350</a:t>
          </a:r>
          <a:r>
            <a:rPr kumimoji="1" lang="ja-JP" altLang="ja-JP" sz="1100">
              <a:solidFill>
                <a:schemeClr val="dk1"/>
              </a:solidFill>
              <a:effectLst/>
              <a:latin typeface="+mn-lt"/>
              <a:ea typeface="+mn-ea"/>
              <a:cs typeface="+mn-cs"/>
            </a:rPr>
            <a:t>％を大幅に下回った。</a:t>
          </a:r>
          <a:endParaRPr lang="ja-JP" altLang="ja-JP">
            <a:effectLst/>
          </a:endParaRPr>
        </a:p>
        <a:p>
          <a:r>
            <a:rPr kumimoji="1" lang="ja-JP" altLang="ja-JP" sz="1100">
              <a:solidFill>
                <a:schemeClr val="dk1"/>
              </a:solidFill>
              <a:effectLst/>
              <a:latin typeface="+mn-lt"/>
              <a:ea typeface="+mn-ea"/>
              <a:cs typeface="+mn-cs"/>
            </a:rPr>
            <a:t>　その主な要因としては地方債現在高の増が</a:t>
          </a:r>
          <a:r>
            <a:rPr kumimoji="1" lang="ja-JP" altLang="en-US" sz="1100">
              <a:solidFill>
                <a:schemeClr val="dk1"/>
              </a:solidFill>
              <a:effectLst/>
              <a:latin typeface="+mn-lt"/>
              <a:ea typeface="+mn-ea"/>
              <a:cs typeface="+mn-cs"/>
            </a:rPr>
            <a:t>あるものの、債務負担行為に基づく支出予定額や公営企業債等繰入見込額などが減少したことが</a:t>
          </a:r>
          <a:r>
            <a:rPr kumimoji="1" lang="ja-JP" altLang="ja-JP" sz="1100">
              <a:solidFill>
                <a:schemeClr val="dk1"/>
              </a:solidFill>
              <a:effectLst/>
              <a:latin typeface="+mn-lt"/>
              <a:ea typeface="+mn-ea"/>
              <a:cs typeface="+mn-cs"/>
            </a:rPr>
            <a:t>挙げられる。</a:t>
          </a:r>
          <a:endParaRPr lang="ja-JP" altLang="ja-JP">
            <a:effectLst/>
          </a:endParaRPr>
        </a:p>
        <a:p>
          <a:r>
            <a:rPr kumimoji="1" lang="ja-JP" altLang="ja-JP" sz="1100">
              <a:solidFill>
                <a:schemeClr val="dk1"/>
              </a:solidFill>
              <a:effectLst/>
              <a:latin typeface="+mn-lt"/>
              <a:ea typeface="+mn-ea"/>
              <a:cs typeface="+mn-cs"/>
            </a:rPr>
            <a:t>　今後は、引き続き老朽化する公共施設の整備・再編にあたり、基金の取崩しや地方債の発行が増加することが見込まれるが、各財政指標に留意しつつ、財政の健全性を維持していく。</a:t>
          </a:r>
          <a:endParaRPr lang="ja-JP" altLang="ja-JP">
            <a:effectLst/>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5150</xdr:rowOff>
    </xdr:to>
    <xdr:cxnSp macro="">
      <xdr:nvCxnSpPr>
        <xdr:cNvPr id="444" name="直線コネクタ 443"/>
        <xdr:cNvCxnSpPr/>
      </xdr:nvCxnSpPr>
      <xdr:spPr>
        <a:xfrm flipV="1">
          <a:off x="17018000" y="2370667"/>
          <a:ext cx="0" cy="1577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148677</xdr:rowOff>
    </xdr:from>
    <xdr:ext cx="762000" cy="259045"/>
    <xdr:sp macro="" textlink="">
      <xdr:nvSpPr>
        <xdr:cNvPr id="445" name="将来負担の状況最小値テキスト"/>
        <xdr:cNvSpPr txBox="1"/>
      </xdr:nvSpPr>
      <xdr:spPr>
        <a:xfrm>
          <a:off x="17106900" y="39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5150</xdr:rowOff>
    </xdr:from>
    <xdr:to>
      <xdr:col>81</xdr:col>
      <xdr:colOff>133350</xdr:colOff>
      <xdr:row>23</xdr:row>
      <xdr:rowOff>5150</xdr:rowOff>
    </xdr:to>
    <xdr:cxnSp macro="">
      <xdr:nvCxnSpPr>
        <xdr:cNvPr id="446" name="直線コネクタ 445"/>
        <xdr:cNvCxnSpPr/>
      </xdr:nvCxnSpPr>
      <xdr:spPr>
        <a:xfrm>
          <a:off x="16929100" y="39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92640</xdr:rowOff>
    </xdr:from>
    <xdr:to>
      <xdr:col>81</xdr:col>
      <xdr:colOff>44450</xdr:colOff>
      <xdr:row>17</xdr:row>
      <xdr:rowOff>52564</xdr:rowOff>
    </xdr:to>
    <xdr:cxnSp macro="">
      <xdr:nvCxnSpPr>
        <xdr:cNvPr id="449" name="直線コネクタ 448"/>
        <xdr:cNvCxnSpPr/>
      </xdr:nvCxnSpPr>
      <xdr:spPr>
        <a:xfrm flipV="1">
          <a:off x="16179800" y="2835840"/>
          <a:ext cx="838200" cy="1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166810</xdr:rowOff>
    </xdr:from>
    <xdr:ext cx="762000" cy="259045"/>
    <xdr:sp macro="" textlink="">
      <xdr:nvSpPr>
        <xdr:cNvPr id="450" name="将来負担の状況平均値テキスト"/>
        <xdr:cNvSpPr txBox="1"/>
      </xdr:nvSpPr>
      <xdr:spPr>
        <a:xfrm>
          <a:off x="17106900" y="2567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150283</xdr:rowOff>
    </xdr:from>
    <xdr:to>
      <xdr:col>81</xdr:col>
      <xdr:colOff>95250</xdr:colOff>
      <xdr:row>16</xdr:row>
      <xdr:rowOff>80433</xdr:rowOff>
    </xdr:to>
    <xdr:sp macro="" textlink="">
      <xdr:nvSpPr>
        <xdr:cNvPr id="451" name="フローチャート: 判断 450"/>
        <xdr:cNvSpPr/>
      </xdr:nvSpPr>
      <xdr:spPr>
        <a:xfrm>
          <a:off x="169672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47202</xdr:rowOff>
    </xdr:from>
    <xdr:to>
      <xdr:col>77</xdr:col>
      <xdr:colOff>44450</xdr:colOff>
      <xdr:row>17</xdr:row>
      <xdr:rowOff>52564</xdr:rowOff>
    </xdr:to>
    <xdr:cxnSp macro="">
      <xdr:nvCxnSpPr>
        <xdr:cNvPr id="452" name="直線コネクタ 451"/>
        <xdr:cNvCxnSpPr/>
      </xdr:nvCxnSpPr>
      <xdr:spPr>
        <a:xfrm>
          <a:off x="15290800" y="2961852"/>
          <a:ext cx="889000" cy="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163689</xdr:rowOff>
    </xdr:from>
    <xdr:to>
      <xdr:col>77</xdr:col>
      <xdr:colOff>95250</xdr:colOff>
      <xdr:row>16</xdr:row>
      <xdr:rowOff>93839</xdr:rowOff>
    </xdr:to>
    <xdr:sp macro="" textlink="">
      <xdr:nvSpPr>
        <xdr:cNvPr id="453" name="フローチャート: 判断 452"/>
        <xdr:cNvSpPr/>
      </xdr:nvSpPr>
      <xdr:spPr>
        <a:xfrm>
          <a:off x="16129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104016</xdr:rowOff>
    </xdr:from>
    <xdr:ext cx="736600" cy="259045"/>
    <xdr:sp macro="" textlink="">
      <xdr:nvSpPr>
        <xdr:cNvPr id="454" name="テキスト ボックス 453"/>
        <xdr:cNvSpPr txBox="1"/>
      </xdr:nvSpPr>
      <xdr:spPr>
        <a:xfrm>
          <a:off x="15798800" y="250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83115</xdr:rowOff>
    </xdr:from>
    <xdr:to>
      <xdr:col>72</xdr:col>
      <xdr:colOff>203200</xdr:colOff>
      <xdr:row>17</xdr:row>
      <xdr:rowOff>47202</xdr:rowOff>
    </xdr:to>
    <xdr:cxnSp macro="">
      <xdr:nvCxnSpPr>
        <xdr:cNvPr id="455" name="直線コネクタ 454"/>
        <xdr:cNvCxnSpPr/>
      </xdr:nvCxnSpPr>
      <xdr:spPr>
        <a:xfrm>
          <a:off x="14401800" y="2654865"/>
          <a:ext cx="889000" cy="30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78034</xdr:rowOff>
    </xdr:from>
    <xdr:to>
      <xdr:col>73</xdr:col>
      <xdr:colOff>44450</xdr:colOff>
      <xdr:row>17</xdr:row>
      <xdr:rowOff>8184</xdr:rowOff>
    </xdr:to>
    <xdr:sp macro="" textlink="">
      <xdr:nvSpPr>
        <xdr:cNvPr id="456" name="フローチャート: 判断 455"/>
        <xdr:cNvSpPr/>
      </xdr:nvSpPr>
      <xdr:spPr>
        <a:xfrm>
          <a:off x="15240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18361</xdr:rowOff>
    </xdr:from>
    <xdr:ext cx="762000" cy="259045"/>
    <xdr:sp macro="" textlink="">
      <xdr:nvSpPr>
        <xdr:cNvPr id="457" name="テキスト ボックス 456"/>
        <xdr:cNvSpPr txBox="1"/>
      </xdr:nvSpPr>
      <xdr:spPr>
        <a:xfrm>
          <a:off x="14909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96379</xdr:rowOff>
    </xdr:from>
    <xdr:to>
      <xdr:col>68</xdr:col>
      <xdr:colOff>152400</xdr:colOff>
      <xdr:row>15</xdr:row>
      <xdr:rowOff>83115</xdr:rowOff>
    </xdr:to>
    <xdr:cxnSp macro="">
      <xdr:nvCxnSpPr>
        <xdr:cNvPr id="458" name="直線コネクタ 457"/>
        <xdr:cNvCxnSpPr/>
      </xdr:nvCxnSpPr>
      <xdr:spPr>
        <a:xfrm>
          <a:off x="13512800" y="2496679"/>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9807</xdr:rowOff>
    </xdr:from>
    <xdr:to>
      <xdr:col>68</xdr:col>
      <xdr:colOff>203200</xdr:colOff>
      <xdr:row>17</xdr:row>
      <xdr:rowOff>111407</xdr:rowOff>
    </xdr:to>
    <xdr:sp macro="" textlink="">
      <xdr:nvSpPr>
        <xdr:cNvPr id="459" name="フローチャート: 判断 458"/>
        <xdr:cNvSpPr/>
      </xdr:nvSpPr>
      <xdr:spPr>
        <a:xfrm>
          <a:off x="14351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96184</xdr:rowOff>
    </xdr:from>
    <xdr:ext cx="762000" cy="259045"/>
    <xdr:sp macro="" textlink="">
      <xdr:nvSpPr>
        <xdr:cNvPr id="460" name="テキスト ボックス 459"/>
        <xdr:cNvSpPr txBox="1"/>
      </xdr:nvSpPr>
      <xdr:spPr>
        <a:xfrm>
          <a:off x="14020800" y="301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72813</xdr:rowOff>
    </xdr:from>
    <xdr:to>
      <xdr:col>64</xdr:col>
      <xdr:colOff>152400</xdr:colOff>
      <xdr:row>18</xdr:row>
      <xdr:rowOff>2963</xdr:rowOff>
    </xdr:to>
    <xdr:sp macro="" textlink="">
      <xdr:nvSpPr>
        <xdr:cNvPr id="461" name="フローチャート: 判断 460"/>
        <xdr:cNvSpPr/>
      </xdr:nvSpPr>
      <xdr:spPr>
        <a:xfrm>
          <a:off x="13462000" y="298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159190</xdr:rowOff>
    </xdr:from>
    <xdr:ext cx="762000" cy="259045"/>
    <xdr:sp macro="" textlink="">
      <xdr:nvSpPr>
        <xdr:cNvPr id="462" name="テキスト ボックス 461"/>
        <xdr:cNvSpPr txBox="1"/>
      </xdr:nvSpPr>
      <xdr:spPr>
        <a:xfrm>
          <a:off x="13131800" y="307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41840</xdr:rowOff>
    </xdr:from>
    <xdr:to>
      <xdr:col>81</xdr:col>
      <xdr:colOff>95250</xdr:colOff>
      <xdr:row>16</xdr:row>
      <xdr:rowOff>143440</xdr:rowOff>
    </xdr:to>
    <xdr:sp macro="" textlink="">
      <xdr:nvSpPr>
        <xdr:cNvPr id="468" name="楕円 467"/>
        <xdr:cNvSpPr/>
      </xdr:nvSpPr>
      <xdr:spPr>
        <a:xfrm>
          <a:off x="16967200" y="27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13917</xdr:rowOff>
    </xdr:from>
    <xdr:ext cx="762000" cy="259045"/>
    <xdr:sp macro="" textlink="">
      <xdr:nvSpPr>
        <xdr:cNvPr id="469" name="将来負担の状況該当値テキスト"/>
        <xdr:cNvSpPr txBox="1"/>
      </xdr:nvSpPr>
      <xdr:spPr>
        <a:xfrm>
          <a:off x="17106900" y="275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1764</xdr:rowOff>
    </xdr:from>
    <xdr:to>
      <xdr:col>77</xdr:col>
      <xdr:colOff>95250</xdr:colOff>
      <xdr:row>17</xdr:row>
      <xdr:rowOff>103364</xdr:rowOff>
    </xdr:to>
    <xdr:sp macro="" textlink="">
      <xdr:nvSpPr>
        <xdr:cNvPr id="470" name="楕円 469"/>
        <xdr:cNvSpPr/>
      </xdr:nvSpPr>
      <xdr:spPr>
        <a:xfrm>
          <a:off x="16129000" y="291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88141</xdr:rowOff>
    </xdr:from>
    <xdr:ext cx="736600" cy="259045"/>
    <xdr:sp macro="" textlink="">
      <xdr:nvSpPr>
        <xdr:cNvPr id="471" name="テキスト ボックス 470"/>
        <xdr:cNvSpPr txBox="1"/>
      </xdr:nvSpPr>
      <xdr:spPr>
        <a:xfrm>
          <a:off x="15798800" y="300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167852</xdr:rowOff>
    </xdr:from>
    <xdr:to>
      <xdr:col>73</xdr:col>
      <xdr:colOff>44450</xdr:colOff>
      <xdr:row>17</xdr:row>
      <xdr:rowOff>98002</xdr:rowOff>
    </xdr:to>
    <xdr:sp macro="" textlink="">
      <xdr:nvSpPr>
        <xdr:cNvPr id="472" name="楕円 471"/>
        <xdr:cNvSpPr/>
      </xdr:nvSpPr>
      <xdr:spPr>
        <a:xfrm>
          <a:off x="15240000" y="291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82779</xdr:rowOff>
    </xdr:from>
    <xdr:ext cx="762000" cy="259045"/>
    <xdr:sp macro="" textlink="">
      <xdr:nvSpPr>
        <xdr:cNvPr id="473" name="テキスト ボックス 472"/>
        <xdr:cNvSpPr txBox="1"/>
      </xdr:nvSpPr>
      <xdr:spPr>
        <a:xfrm>
          <a:off x="14909800" y="299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32315</xdr:rowOff>
    </xdr:from>
    <xdr:to>
      <xdr:col>68</xdr:col>
      <xdr:colOff>203200</xdr:colOff>
      <xdr:row>15</xdr:row>
      <xdr:rowOff>133915</xdr:rowOff>
    </xdr:to>
    <xdr:sp macro="" textlink="">
      <xdr:nvSpPr>
        <xdr:cNvPr id="474" name="楕円 473"/>
        <xdr:cNvSpPr/>
      </xdr:nvSpPr>
      <xdr:spPr>
        <a:xfrm>
          <a:off x="14351000" y="2604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144092</xdr:rowOff>
    </xdr:from>
    <xdr:ext cx="762000" cy="259045"/>
    <xdr:sp macro="" textlink="">
      <xdr:nvSpPr>
        <xdr:cNvPr id="475" name="テキスト ボックス 474"/>
        <xdr:cNvSpPr txBox="1"/>
      </xdr:nvSpPr>
      <xdr:spPr>
        <a:xfrm>
          <a:off x="14020800" y="2372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45579</xdr:rowOff>
    </xdr:from>
    <xdr:to>
      <xdr:col>64</xdr:col>
      <xdr:colOff>152400</xdr:colOff>
      <xdr:row>14</xdr:row>
      <xdr:rowOff>147179</xdr:rowOff>
    </xdr:to>
    <xdr:sp macro="" textlink="">
      <xdr:nvSpPr>
        <xdr:cNvPr id="476" name="楕円 475"/>
        <xdr:cNvSpPr/>
      </xdr:nvSpPr>
      <xdr:spPr>
        <a:xfrm>
          <a:off x="13462000" y="244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157356</xdr:rowOff>
    </xdr:from>
    <xdr:ext cx="762000" cy="259045"/>
    <xdr:sp macro="" textlink="">
      <xdr:nvSpPr>
        <xdr:cNvPr id="477" name="テキスト ボックス 476"/>
        <xdr:cNvSpPr txBox="1"/>
      </xdr:nvSpPr>
      <xdr:spPr>
        <a:xfrm>
          <a:off x="13131800" y="2214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242,792
240,999
35.70
76,560,968
72,283,128
3,922,145
41,548,339
57,622,707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人件費に係る経常収支比率は、職員給与費増により前年度と比べ</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、類似団体平均値と比べ</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ポイント上回り</a:t>
          </a:r>
          <a:r>
            <a:rPr kumimoji="1" lang="en-US" altLang="ja-JP" sz="1100">
              <a:solidFill>
                <a:schemeClr val="dk1"/>
              </a:solidFill>
              <a:effectLst/>
              <a:latin typeface="+mn-lt"/>
              <a:ea typeface="+mn-ea"/>
              <a:cs typeface="+mn-cs"/>
            </a:rPr>
            <a:t>31.8</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今後も人件費の抑制に努めながら、公営企業に対する繰出金の精査・見直しを進める。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73660</xdr:rowOff>
    </xdr:from>
    <xdr:to>
      <xdr:col>24</xdr:col>
      <xdr:colOff>25400</xdr:colOff>
      <xdr:row>40</xdr:row>
      <xdr:rowOff>157480</xdr:rowOff>
    </xdr:to>
    <xdr:cxnSp macro="">
      <xdr:nvCxnSpPr>
        <xdr:cNvPr id="66" name="直線コネクタ 65"/>
        <xdr:cNvCxnSpPr/>
      </xdr:nvCxnSpPr>
      <xdr:spPr>
        <a:xfrm flipV="1">
          <a:off x="3987800" y="69316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153687</xdr:rowOff>
    </xdr:from>
    <xdr:ext cx="762000" cy="259045"/>
    <xdr:sp macro="" textlink="">
      <xdr:nvSpPr>
        <xdr:cNvPr id="67" name="人件費平均値テキスト"/>
        <xdr:cNvSpPr txBox="1"/>
      </xdr:nvSpPr>
      <xdr:spPr>
        <a:xfrm>
          <a:off x="4914900" y="6154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50800</xdr:rowOff>
    </xdr:from>
    <xdr:to>
      <xdr:col>19</xdr:col>
      <xdr:colOff>187325</xdr:colOff>
      <xdr:row>40</xdr:row>
      <xdr:rowOff>157480</xdr:rowOff>
    </xdr:to>
    <xdr:cxnSp macro="">
      <xdr:nvCxnSpPr>
        <xdr:cNvPr id="69" name="直線コネクタ 68"/>
        <xdr:cNvCxnSpPr/>
      </xdr:nvCxnSpPr>
      <xdr:spPr>
        <a:xfrm>
          <a:off x="3098800" y="69088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100347</xdr:rowOff>
    </xdr:from>
    <xdr:ext cx="736600" cy="259045"/>
    <xdr:sp macro="" textlink="">
      <xdr:nvSpPr>
        <xdr:cNvPr id="71" name="テキスト ボックス 70"/>
        <xdr:cNvSpPr txBox="1"/>
      </xdr:nvSpPr>
      <xdr:spPr>
        <a:xfrm>
          <a:off x="3606800" y="610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5080</xdr:rowOff>
    </xdr:from>
    <xdr:to>
      <xdr:col>15</xdr:col>
      <xdr:colOff>98425</xdr:colOff>
      <xdr:row>40</xdr:row>
      <xdr:rowOff>50800</xdr:rowOff>
    </xdr:to>
    <xdr:cxnSp macro="">
      <xdr:nvCxnSpPr>
        <xdr:cNvPr id="72" name="直線コネクタ 71"/>
        <xdr:cNvCxnSpPr/>
      </xdr:nvCxnSpPr>
      <xdr:spPr>
        <a:xfrm>
          <a:off x="2209800" y="6863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62247</xdr:rowOff>
    </xdr:from>
    <xdr:ext cx="762000" cy="259045"/>
    <xdr:sp macro="" textlink="">
      <xdr:nvSpPr>
        <xdr:cNvPr id="74" name="テキスト ボックス 73"/>
        <xdr:cNvSpPr txBox="1"/>
      </xdr:nvSpPr>
      <xdr:spPr>
        <a:xfrm>
          <a:off x="2717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62230</xdr:rowOff>
    </xdr:from>
    <xdr:to>
      <xdr:col>11</xdr:col>
      <xdr:colOff>9525</xdr:colOff>
      <xdr:row>40</xdr:row>
      <xdr:rowOff>5080</xdr:rowOff>
    </xdr:to>
    <xdr:cxnSp macro="">
      <xdr:nvCxnSpPr>
        <xdr:cNvPr id="75" name="直線コネクタ 74"/>
        <xdr:cNvCxnSpPr/>
      </xdr:nvCxnSpPr>
      <xdr:spPr>
        <a:xfrm>
          <a:off x="1320800" y="67487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107967</xdr:rowOff>
    </xdr:from>
    <xdr:ext cx="762000" cy="259045"/>
    <xdr:sp macro="" textlink="">
      <xdr:nvSpPr>
        <xdr:cNvPr id="77" name="テキスト ボックス 76"/>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22860</xdr:rowOff>
    </xdr:from>
    <xdr:to>
      <xdr:col>24</xdr:col>
      <xdr:colOff>76200</xdr:colOff>
      <xdr:row>40</xdr:row>
      <xdr:rowOff>124460</xdr:rowOff>
    </xdr:to>
    <xdr:sp macro="" textlink="">
      <xdr:nvSpPr>
        <xdr:cNvPr id="85" name="楕円 84"/>
        <xdr:cNvSpPr/>
      </xdr:nvSpPr>
      <xdr:spPr>
        <a:xfrm>
          <a:off x="4775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102887</xdr:rowOff>
    </xdr:from>
    <xdr:ext cx="762000" cy="259045"/>
    <xdr:sp macro="" textlink="">
      <xdr:nvSpPr>
        <xdr:cNvPr id="86" name="人件費該当値テキスト"/>
        <xdr:cNvSpPr txBox="1"/>
      </xdr:nvSpPr>
      <xdr:spPr>
        <a:xfrm>
          <a:off x="4914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106680</xdr:rowOff>
    </xdr:from>
    <xdr:to>
      <xdr:col>20</xdr:col>
      <xdr:colOff>38100</xdr:colOff>
      <xdr:row>41</xdr:row>
      <xdr:rowOff>36830</xdr:rowOff>
    </xdr:to>
    <xdr:sp macro="" textlink="">
      <xdr:nvSpPr>
        <xdr:cNvPr id="87" name="楕円 86"/>
        <xdr:cNvSpPr/>
      </xdr:nvSpPr>
      <xdr:spPr>
        <a:xfrm>
          <a:off x="3937000" y="696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21607</xdr:rowOff>
    </xdr:from>
    <xdr:ext cx="736600" cy="259045"/>
    <xdr:sp macro="" textlink="">
      <xdr:nvSpPr>
        <xdr:cNvPr id="88" name="テキスト ボックス 87"/>
        <xdr:cNvSpPr txBox="1"/>
      </xdr:nvSpPr>
      <xdr:spPr>
        <a:xfrm>
          <a:off x="3606800" y="705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0</xdr:rowOff>
    </xdr:from>
    <xdr:to>
      <xdr:col>15</xdr:col>
      <xdr:colOff>149225</xdr:colOff>
      <xdr:row>40</xdr:row>
      <xdr:rowOff>101600</xdr:rowOff>
    </xdr:to>
    <xdr:sp macro="" textlink="">
      <xdr:nvSpPr>
        <xdr:cNvPr id="89" name="楕円 88"/>
        <xdr:cNvSpPr/>
      </xdr:nvSpPr>
      <xdr:spPr>
        <a:xfrm>
          <a:off x="3048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86377</xdr:rowOff>
    </xdr:from>
    <xdr:ext cx="762000" cy="259045"/>
    <xdr:sp macro="" textlink="">
      <xdr:nvSpPr>
        <xdr:cNvPr id="90" name="テキスト ボックス 89"/>
        <xdr:cNvSpPr txBox="1"/>
      </xdr:nvSpPr>
      <xdr:spPr>
        <a:xfrm>
          <a:off x="2717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125730</xdr:rowOff>
    </xdr:from>
    <xdr:to>
      <xdr:col>11</xdr:col>
      <xdr:colOff>60325</xdr:colOff>
      <xdr:row>40</xdr:row>
      <xdr:rowOff>55880</xdr:rowOff>
    </xdr:to>
    <xdr:sp macro="" textlink="">
      <xdr:nvSpPr>
        <xdr:cNvPr id="91" name="楕円 90"/>
        <xdr:cNvSpPr/>
      </xdr:nvSpPr>
      <xdr:spPr>
        <a:xfrm>
          <a:off x="2159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40657</xdr:rowOff>
    </xdr:from>
    <xdr:ext cx="762000" cy="259045"/>
    <xdr:sp macro="" textlink="">
      <xdr:nvSpPr>
        <xdr:cNvPr id="92" name="テキスト ボックス 91"/>
        <xdr:cNvSpPr txBox="1"/>
      </xdr:nvSpPr>
      <xdr:spPr>
        <a:xfrm>
          <a:off x="1828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11430</xdr:rowOff>
    </xdr:from>
    <xdr:to>
      <xdr:col>6</xdr:col>
      <xdr:colOff>171450</xdr:colOff>
      <xdr:row>39</xdr:row>
      <xdr:rowOff>113030</xdr:rowOff>
    </xdr:to>
    <xdr:sp macro="" textlink="">
      <xdr:nvSpPr>
        <xdr:cNvPr id="93" name="楕円 92"/>
        <xdr:cNvSpPr/>
      </xdr:nvSpPr>
      <xdr:spPr>
        <a:xfrm>
          <a:off x="1270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97807</xdr:rowOff>
    </xdr:from>
    <xdr:ext cx="762000" cy="259045"/>
    <xdr:sp macro="" textlink="">
      <xdr:nvSpPr>
        <xdr:cNvPr id="94" name="テキスト ボックス 93"/>
        <xdr:cNvSpPr txBox="1"/>
      </xdr:nvSpPr>
      <xdr:spPr>
        <a:xfrm>
          <a:off x="939800" y="678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物件費にかかる経常収支比率は、平成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年度までは類似団体平均値と同水準で推移してきたが、平成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年度より悪化してきた。平成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年度においては、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17.4</a:t>
          </a:r>
          <a:r>
            <a:rPr kumimoji="1" lang="ja-JP" altLang="ja-JP" sz="1100">
              <a:solidFill>
                <a:schemeClr val="dk1"/>
              </a:solidFill>
              <a:effectLst/>
              <a:latin typeface="+mn-lt"/>
              <a:ea typeface="+mn-ea"/>
              <a:cs typeface="+mn-cs"/>
            </a:rPr>
            <a:t>％となり、類似団体平均値を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　その主な要因としては、</a:t>
          </a:r>
          <a:r>
            <a:rPr kumimoji="1" lang="ja-JP" altLang="en-US" sz="1100">
              <a:solidFill>
                <a:schemeClr val="dk1"/>
              </a:solidFill>
              <a:effectLst/>
              <a:latin typeface="+mn-lt"/>
              <a:ea typeface="+mn-ea"/>
              <a:cs typeface="+mn-cs"/>
            </a:rPr>
            <a:t>庁舎維持管理経費や情報課管理経費</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となったことなどが挙げられる。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167821</xdr:rowOff>
    </xdr:to>
    <xdr:cxnSp macro="">
      <xdr:nvCxnSpPr>
        <xdr:cNvPr id="129" name="直線コネクタ 128"/>
        <xdr:cNvCxnSpPr/>
      </xdr:nvCxnSpPr>
      <xdr:spPr>
        <a:xfrm>
          <a:off x="15671800" y="2951843"/>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24691</xdr:rowOff>
    </xdr:from>
    <xdr:ext cx="762000" cy="259045"/>
    <xdr:sp macro="" textlink="">
      <xdr:nvSpPr>
        <xdr:cNvPr id="130" name="物件費平均値テキスト"/>
        <xdr:cNvSpPr txBox="1"/>
      </xdr:nvSpPr>
      <xdr:spPr>
        <a:xfrm>
          <a:off x="16598900" y="2767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18</xdr:row>
      <xdr:rowOff>61686</xdr:rowOff>
    </xdr:to>
    <xdr:cxnSp macro="">
      <xdr:nvCxnSpPr>
        <xdr:cNvPr id="132" name="直線コネクタ 131"/>
        <xdr:cNvCxnSpPr/>
      </xdr:nvCxnSpPr>
      <xdr:spPr>
        <a:xfrm flipV="1">
          <a:off x="14782800" y="2951843"/>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61686</xdr:rowOff>
    </xdr:from>
    <xdr:to>
      <xdr:col>73</xdr:col>
      <xdr:colOff>180975</xdr:colOff>
      <xdr:row>18</xdr:row>
      <xdr:rowOff>137886</xdr:rowOff>
    </xdr:to>
    <xdr:cxnSp macro="">
      <xdr:nvCxnSpPr>
        <xdr:cNvPr id="135" name="直線コネクタ 134"/>
        <xdr:cNvCxnSpPr/>
      </xdr:nvCxnSpPr>
      <xdr:spPr>
        <a:xfrm flipV="1">
          <a:off x="13893800" y="31477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39914</xdr:rowOff>
    </xdr:from>
    <xdr:to>
      <xdr:col>69</xdr:col>
      <xdr:colOff>92075</xdr:colOff>
      <xdr:row>18</xdr:row>
      <xdr:rowOff>137886</xdr:rowOff>
    </xdr:to>
    <xdr:cxnSp macro="">
      <xdr:nvCxnSpPr>
        <xdr:cNvPr id="138" name="直線コネクタ 137"/>
        <xdr:cNvCxnSpPr/>
      </xdr:nvCxnSpPr>
      <xdr:spPr>
        <a:xfrm>
          <a:off x="13004800" y="31260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198</xdr:rowOff>
    </xdr:from>
    <xdr:ext cx="762000" cy="259045"/>
    <xdr:sp macro="" textlink="">
      <xdr:nvSpPr>
        <xdr:cNvPr id="142" name="テキスト ボックス 141"/>
        <xdr:cNvSpPr txBox="1"/>
      </xdr:nvSpPr>
      <xdr:spPr>
        <a:xfrm>
          <a:off x="12623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117021</xdr:rowOff>
    </xdr:from>
    <xdr:to>
      <xdr:col>82</xdr:col>
      <xdr:colOff>158750</xdr:colOff>
      <xdr:row>18</xdr:row>
      <xdr:rowOff>47171</xdr:rowOff>
    </xdr:to>
    <xdr:sp macro="" textlink="">
      <xdr:nvSpPr>
        <xdr:cNvPr id="148" name="楕円 147"/>
        <xdr:cNvSpPr/>
      </xdr:nvSpPr>
      <xdr:spPr>
        <a:xfrm>
          <a:off x="164592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89098</xdr:rowOff>
    </xdr:from>
    <xdr:ext cx="762000" cy="259045"/>
    <xdr:sp macro="" textlink="">
      <xdr:nvSpPr>
        <xdr:cNvPr id="149" name="物件費該当値テキスト"/>
        <xdr:cNvSpPr txBox="1"/>
      </xdr:nvSpPr>
      <xdr:spPr>
        <a:xfrm>
          <a:off x="16598900" y="300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98170</xdr:rowOff>
    </xdr:from>
    <xdr:ext cx="736600" cy="259045"/>
    <xdr:sp macro="" textlink="">
      <xdr:nvSpPr>
        <xdr:cNvPr id="151" name="テキスト ボックス 150"/>
        <xdr:cNvSpPr txBox="1"/>
      </xdr:nvSpPr>
      <xdr:spPr>
        <a:xfrm>
          <a:off x="15290800" y="266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10886</xdr:rowOff>
    </xdr:from>
    <xdr:to>
      <xdr:col>74</xdr:col>
      <xdr:colOff>31750</xdr:colOff>
      <xdr:row>18</xdr:row>
      <xdr:rowOff>112486</xdr:rowOff>
    </xdr:to>
    <xdr:sp macro="" textlink="">
      <xdr:nvSpPr>
        <xdr:cNvPr id="152" name="楕円 151"/>
        <xdr:cNvSpPr/>
      </xdr:nvSpPr>
      <xdr:spPr>
        <a:xfrm>
          <a:off x="14732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97263</xdr:rowOff>
    </xdr:from>
    <xdr:ext cx="762000" cy="259045"/>
    <xdr:sp macro="" textlink="">
      <xdr:nvSpPr>
        <xdr:cNvPr id="153" name="テキスト ボックス 152"/>
        <xdr:cNvSpPr txBox="1"/>
      </xdr:nvSpPr>
      <xdr:spPr>
        <a:xfrm>
          <a:off x="14401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4" name="楕円 153"/>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5" name="テキスト ボックス 154"/>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160564</xdr:rowOff>
    </xdr:from>
    <xdr:to>
      <xdr:col>65</xdr:col>
      <xdr:colOff>53975</xdr:colOff>
      <xdr:row>18</xdr:row>
      <xdr:rowOff>90714</xdr:rowOff>
    </xdr:to>
    <xdr:sp macro="" textlink="">
      <xdr:nvSpPr>
        <xdr:cNvPr id="156" name="楕円 155"/>
        <xdr:cNvSpPr/>
      </xdr:nvSpPr>
      <xdr:spPr>
        <a:xfrm>
          <a:off x="12954000" y="307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75491</xdr:rowOff>
    </xdr:from>
    <xdr:ext cx="762000" cy="259045"/>
    <xdr:sp macro="" textlink="">
      <xdr:nvSpPr>
        <xdr:cNvPr id="157" name="テキスト ボックス 156"/>
        <xdr:cNvSpPr txBox="1"/>
      </xdr:nvSpPr>
      <xdr:spPr>
        <a:xfrm>
          <a:off x="12623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扶助費に係る経常収支比率は、類似団体平均値を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回る</a:t>
          </a:r>
          <a:r>
            <a:rPr kumimoji="1" lang="en-US" altLang="ja-JP" sz="1100">
              <a:solidFill>
                <a:schemeClr val="dk1"/>
              </a:solidFill>
              <a:effectLst/>
              <a:latin typeface="+mn-lt"/>
              <a:ea typeface="+mn-ea"/>
              <a:cs typeface="+mn-cs"/>
            </a:rPr>
            <a:t>13.1</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その主な要因としては、</a:t>
          </a:r>
          <a:r>
            <a:rPr kumimoji="1" lang="ja-JP" altLang="en-US" sz="1100">
              <a:solidFill>
                <a:schemeClr val="dk1"/>
              </a:solidFill>
              <a:effectLst/>
              <a:latin typeface="+mn-lt"/>
              <a:ea typeface="+mn-ea"/>
              <a:cs typeface="+mn-cs"/>
            </a:rPr>
            <a:t>児童手当の減等により</a:t>
          </a:r>
          <a:r>
            <a:rPr kumimoji="1" lang="ja-JP" altLang="ja-JP" sz="1100">
              <a:solidFill>
                <a:schemeClr val="dk1"/>
              </a:solidFill>
              <a:effectLst/>
              <a:latin typeface="+mn-lt"/>
              <a:ea typeface="+mn-ea"/>
              <a:cs typeface="+mn-cs"/>
            </a:rPr>
            <a:t>、扶助費</a:t>
          </a:r>
          <a:r>
            <a:rPr kumimoji="1" lang="ja-JP" altLang="en-US" sz="1100">
              <a:solidFill>
                <a:schemeClr val="dk1"/>
              </a:solidFill>
              <a:effectLst/>
              <a:latin typeface="+mn-lt"/>
              <a:ea typeface="+mn-ea"/>
              <a:cs typeface="+mn-cs"/>
            </a:rPr>
            <a:t>にしめる経常経費が減</a:t>
          </a:r>
          <a:r>
            <a:rPr kumimoji="1" lang="ja-JP" altLang="ja-JP" sz="1100">
              <a:solidFill>
                <a:schemeClr val="dk1"/>
              </a:solidFill>
              <a:effectLst/>
              <a:latin typeface="+mn-lt"/>
              <a:ea typeface="+mn-ea"/>
              <a:cs typeface="+mn-cs"/>
            </a:rPr>
            <a:t>となっているためである。</a:t>
          </a:r>
          <a:endParaRPr lang="ja-JP" altLang="ja-JP" sz="1400">
            <a:effectLst/>
          </a:endParaRPr>
        </a:p>
        <a:p>
          <a:r>
            <a:rPr kumimoji="1" lang="ja-JP" altLang="ja-JP" sz="1100">
              <a:solidFill>
                <a:schemeClr val="dk1"/>
              </a:solidFill>
              <a:effectLst/>
              <a:latin typeface="+mn-lt"/>
              <a:ea typeface="+mn-ea"/>
              <a:cs typeface="+mn-cs"/>
            </a:rPr>
            <a:t>　今後も資格審査等の適正化や自立を促すための支援事業などの充実を図り、財政の健全化に努めていく。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101600</xdr:rowOff>
    </xdr:to>
    <xdr:cxnSp macro="">
      <xdr:nvCxnSpPr>
        <xdr:cNvPr id="190" name="直線コネクタ 189"/>
        <xdr:cNvCxnSpPr/>
      </xdr:nvCxnSpPr>
      <xdr:spPr>
        <a:xfrm flipV="1">
          <a:off x="3987800" y="9601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38100</xdr:rowOff>
    </xdr:from>
    <xdr:to>
      <xdr:col>19</xdr:col>
      <xdr:colOff>187325</xdr:colOff>
      <xdr:row>56</xdr:row>
      <xdr:rowOff>101600</xdr:rowOff>
    </xdr:to>
    <xdr:cxnSp macro="">
      <xdr:nvCxnSpPr>
        <xdr:cNvPr id="193" name="直線コネクタ 192"/>
        <xdr:cNvCxnSpPr/>
      </xdr:nvCxnSpPr>
      <xdr:spPr>
        <a:xfrm>
          <a:off x="3098800" y="963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5" name="テキスト ボックス 194"/>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146050</xdr:rowOff>
    </xdr:from>
    <xdr:to>
      <xdr:col>15</xdr:col>
      <xdr:colOff>98425</xdr:colOff>
      <xdr:row>56</xdr:row>
      <xdr:rowOff>38100</xdr:rowOff>
    </xdr:to>
    <xdr:cxnSp macro="">
      <xdr:nvCxnSpPr>
        <xdr:cNvPr id="196" name="直線コネクタ 195"/>
        <xdr:cNvCxnSpPr/>
      </xdr:nvCxnSpPr>
      <xdr:spPr>
        <a:xfrm>
          <a:off x="2209800" y="9575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22877</xdr:rowOff>
    </xdr:from>
    <xdr:ext cx="762000" cy="259045"/>
    <xdr:sp macro="" textlink="">
      <xdr:nvSpPr>
        <xdr:cNvPr id="198" name="テキスト ボックス 197"/>
        <xdr:cNvSpPr txBox="1"/>
      </xdr:nvSpPr>
      <xdr:spPr>
        <a:xfrm>
          <a:off x="2717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146050</xdr:rowOff>
    </xdr:to>
    <xdr:cxnSp macro="">
      <xdr:nvCxnSpPr>
        <xdr:cNvPr id="199" name="直線コネクタ 198"/>
        <xdr:cNvCxnSpPr/>
      </xdr:nvCxnSpPr>
      <xdr:spPr>
        <a:xfrm>
          <a:off x="1320800" y="948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1" name="テキスト ボックス 200"/>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03" name="テキスト ボックス 202"/>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9" name="楕円 208"/>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10"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50800</xdr:rowOff>
    </xdr:from>
    <xdr:to>
      <xdr:col>20</xdr:col>
      <xdr:colOff>38100</xdr:colOff>
      <xdr:row>56</xdr:row>
      <xdr:rowOff>152400</xdr:rowOff>
    </xdr:to>
    <xdr:sp macro="" textlink="">
      <xdr:nvSpPr>
        <xdr:cNvPr id="211" name="楕円 210"/>
        <xdr:cNvSpPr/>
      </xdr:nvSpPr>
      <xdr:spPr>
        <a:xfrm>
          <a:off x="3937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137177</xdr:rowOff>
    </xdr:from>
    <xdr:ext cx="736600" cy="259045"/>
    <xdr:sp macro="" textlink="">
      <xdr:nvSpPr>
        <xdr:cNvPr id="212" name="テキスト ボックス 211"/>
        <xdr:cNvSpPr txBox="1"/>
      </xdr:nvSpPr>
      <xdr:spPr>
        <a:xfrm>
          <a:off x="3606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158750</xdr:rowOff>
    </xdr:from>
    <xdr:to>
      <xdr:col>15</xdr:col>
      <xdr:colOff>149225</xdr:colOff>
      <xdr:row>56</xdr:row>
      <xdr:rowOff>88900</xdr:rowOff>
    </xdr:to>
    <xdr:sp macro="" textlink="">
      <xdr:nvSpPr>
        <xdr:cNvPr id="213" name="楕円 212"/>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214" name="テキスト ボックス 213"/>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5" name="楕円 214"/>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10177</xdr:rowOff>
    </xdr:from>
    <xdr:ext cx="762000" cy="259045"/>
    <xdr:sp macro="" textlink="">
      <xdr:nvSpPr>
        <xdr:cNvPr id="216" name="テキスト ボックス 215"/>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7" name="楕円 216"/>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218" name="テキスト ボックス 217"/>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その他にかかる経常収支比率は、</a:t>
          </a:r>
          <a:r>
            <a:rPr kumimoji="1" lang="ja-JP" altLang="en-US" sz="1100">
              <a:solidFill>
                <a:schemeClr val="dk1"/>
              </a:solidFill>
              <a:effectLst/>
              <a:latin typeface="+mn-lt"/>
              <a:ea typeface="+mn-ea"/>
              <a:cs typeface="+mn-cs"/>
            </a:rPr>
            <a:t>前年同様</a:t>
          </a:r>
          <a:r>
            <a:rPr kumimoji="1" lang="ja-JP" altLang="ja-JP" sz="1100">
              <a:solidFill>
                <a:schemeClr val="dk1"/>
              </a:solidFill>
              <a:effectLst/>
              <a:latin typeface="+mn-lt"/>
              <a:ea typeface="+mn-ea"/>
              <a:cs typeface="+mn-cs"/>
            </a:rPr>
            <a:t>類似団体を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繰出金</a:t>
          </a:r>
          <a:r>
            <a:rPr kumimoji="1" lang="ja-JP" altLang="en-US" sz="1100">
              <a:solidFill>
                <a:schemeClr val="dk1"/>
              </a:solidFill>
              <a:effectLst/>
              <a:latin typeface="+mn-lt"/>
              <a:ea typeface="+mn-ea"/>
              <a:cs typeface="+mn-cs"/>
            </a:rPr>
            <a:t>等の経費が前年度と同水準となっていることが</a:t>
          </a:r>
          <a:r>
            <a:rPr kumimoji="1" lang="ja-JP" altLang="ja-JP" sz="1100">
              <a:solidFill>
                <a:schemeClr val="dk1"/>
              </a:solidFill>
              <a:effectLst/>
              <a:latin typeface="+mn-lt"/>
              <a:ea typeface="+mn-ea"/>
              <a:cs typeface="+mn-cs"/>
            </a:rPr>
            <a:t>挙げられる。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6350</xdr:rowOff>
    </xdr:from>
    <xdr:to>
      <xdr:col>82</xdr:col>
      <xdr:colOff>107950</xdr:colOff>
      <xdr:row>55</xdr:row>
      <xdr:rowOff>6350</xdr:rowOff>
    </xdr:to>
    <xdr:cxnSp macro="">
      <xdr:nvCxnSpPr>
        <xdr:cNvPr id="251" name="直線コネクタ 250"/>
        <xdr:cNvCxnSpPr/>
      </xdr:nvCxnSpPr>
      <xdr:spPr>
        <a:xfrm>
          <a:off x="15671800" y="943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114300</xdr:rowOff>
    </xdr:from>
    <xdr:to>
      <xdr:col>78</xdr:col>
      <xdr:colOff>69850</xdr:colOff>
      <xdr:row>55</xdr:row>
      <xdr:rowOff>6350</xdr:rowOff>
    </xdr:to>
    <xdr:cxnSp macro="">
      <xdr:nvCxnSpPr>
        <xdr:cNvPr id="254" name="直線コネクタ 253"/>
        <xdr:cNvCxnSpPr/>
      </xdr:nvCxnSpPr>
      <xdr:spPr>
        <a:xfrm>
          <a:off x="14782800" y="9372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114300</xdr:rowOff>
    </xdr:from>
    <xdr:to>
      <xdr:col>73</xdr:col>
      <xdr:colOff>180975</xdr:colOff>
      <xdr:row>54</xdr:row>
      <xdr:rowOff>127000</xdr:rowOff>
    </xdr:to>
    <xdr:cxnSp macro="">
      <xdr:nvCxnSpPr>
        <xdr:cNvPr id="257" name="直線コネクタ 256"/>
        <xdr:cNvCxnSpPr/>
      </xdr:nvCxnSpPr>
      <xdr:spPr>
        <a:xfrm flipV="1">
          <a:off x="13893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63500</xdr:rowOff>
    </xdr:from>
    <xdr:to>
      <xdr:col>69</xdr:col>
      <xdr:colOff>92075</xdr:colOff>
      <xdr:row>54</xdr:row>
      <xdr:rowOff>127000</xdr:rowOff>
    </xdr:to>
    <xdr:cxnSp macro="">
      <xdr:nvCxnSpPr>
        <xdr:cNvPr id="260" name="直線コネクタ 259"/>
        <xdr:cNvCxnSpPr/>
      </xdr:nvCxnSpPr>
      <xdr:spPr>
        <a:xfrm>
          <a:off x="13004800" y="9321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127000</xdr:rowOff>
    </xdr:from>
    <xdr:to>
      <xdr:col>82</xdr:col>
      <xdr:colOff>158750</xdr:colOff>
      <xdr:row>55</xdr:row>
      <xdr:rowOff>57150</xdr:rowOff>
    </xdr:to>
    <xdr:sp macro="" textlink="">
      <xdr:nvSpPr>
        <xdr:cNvPr id="270" name="楕円 269"/>
        <xdr:cNvSpPr/>
      </xdr:nvSpPr>
      <xdr:spPr>
        <a:xfrm>
          <a:off x="16459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143527</xdr:rowOff>
    </xdr:from>
    <xdr:ext cx="762000" cy="259045"/>
    <xdr:sp macro="" textlink="">
      <xdr:nvSpPr>
        <xdr:cNvPr id="271" name="その他該当値テキスト"/>
        <xdr:cNvSpPr txBox="1"/>
      </xdr:nvSpPr>
      <xdr:spPr>
        <a:xfrm>
          <a:off x="16598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127000</xdr:rowOff>
    </xdr:from>
    <xdr:to>
      <xdr:col>78</xdr:col>
      <xdr:colOff>120650</xdr:colOff>
      <xdr:row>55</xdr:row>
      <xdr:rowOff>57150</xdr:rowOff>
    </xdr:to>
    <xdr:sp macro="" textlink="">
      <xdr:nvSpPr>
        <xdr:cNvPr id="272" name="楕円 271"/>
        <xdr:cNvSpPr/>
      </xdr:nvSpPr>
      <xdr:spPr>
        <a:xfrm>
          <a:off x="15621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67327</xdr:rowOff>
    </xdr:from>
    <xdr:ext cx="736600" cy="259045"/>
    <xdr:sp macro="" textlink="">
      <xdr:nvSpPr>
        <xdr:cNvPr id="273" name="テキスト ボックス 272"/>
        <xdr:cNvSpPr txBox="1"/>
      </xdr:nvSpPr>
      <xdr:spPr>
        <a:xfrm>
          <a:off x="15290800" y="915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63500</xdr:rowOff>
    </xdr:from>
    <xdr:to>
      <xdr:col>74</xdr:col>
      <xdr:colOff>31750</xdr:colOff>
      <xdr:row>54</xdr:row>
      <xdr:rowOff>165100</xdr:rowOff>
    </xdr:to>
    <xdr:sp macro="" textlink="">
      <xdr:nvSpPr>
        <xdr:cNvPr id="274" name="楕円 273"/>
        <xdr:cNvSpPr/>
      </xdr:nvSpPr>
      <xdr:spPr>
        <a:xfrm>
          <a:off x="14732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3827</xdr:rowOff>
    </xdr:from>
    <xdr:ext cx="762000" cy="259045"/>
    <xdr:sp macro="" textlink="">
      <xdr:nvSpPr>
        <xdr:cNvPr id="275" name="テキスト ボックス 274"/>
        <xdr:cNvSpPr txBox="1"/>
      </xdr:nvSpPr>
      <xdr:spPr>
        <a:xfrm>
          <a:off x="14401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6" name="楕円 275"/>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7" name="テキスト ボックス 276"/>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12700</xdr:rowOff>
    </xdr:from>
    <xdr:to>
      <xdr:col>65</xdr:col>
      <xdr:colOff>53975</xdr:colOff>
      <xdr:row>54</xdr:row>
      <xdr:rowOff>114300</xdr:rowOff>
    </xdr:to>
    <xdr:sp macro="" textlink="">
      <xdr:nvSpPr>
        <xdr:cNvPr id="278" name="楕円 277"/>
        <xdr:cNvSpPr/>
      </xdr:nvSpPr>
      <xdr:spPr>
        <a:xfrm>
          <a:off x="12954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124477</xdr:rowOff>
    </xdr:from>
    <xdr:ext cx="762000" cy="259045"/>
    <xdr:sp macro="" textlink="">
      <xdr:nvSpPr>
        <xdr:cNvPr id="279" name="テキスト ボックス 278"/>
        <xdr:cNvSpPr txBox="1"/>
      </xdr:nvSpPr>
      <xdr:spPr>
        <a:xfrm>
          <a:off x="12623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補助費等にかかる経常収支比率は、前年度と比べ</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、類似団体平均値と比べ</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前年度比減となった</a:t>
          </a:r>
          <a:r>
            <a:rPr kumimoji="1" lang="ja-JP" altLang="ja-JP" sz="1100">
              <a:solidFill>
                <a:schemeClr val="dk1"/>
              </a:solidFill>
              <a:effectLst/>
              <a:latin typeface="+mn-lt"/>
              <a:ea typeface="+mn-ea"/>
              <a:cs typeface="+mn-cs"/>
            </a:rPr>
            <a:t>としては、</a:t>
          </a:r>
          <a:r>
            <a:rPr kumimoji="1" lang="ja-JP" altLang="en-US" sz="1100">
              <a:solidFill>
                <a:schemeClr val="dk1"/>
              </a:solidFill>
              <a:effectLst/>
              <a:latin typeface="+mn-lt"/>
              <a:ea typeface="+mn-ea"/>
              <a:cs typeface="+mn-cs"/>
            </a:rPr>
            <a:t>焼却炉の修繕経費の減などがあ</a:t>
          </a:r>
          <a:r>
            <a:rPr kumimoji="1" lang="ja-JP" altLang="ja-JP" sz="1100">
              <a:solidFill>
                <a:schemeClr val="dk1"/>
              </a:solidFill>
              <a:effectLst/>
              <a:latin typeface="+mn-lt"/>
              <a:ea typeface="+mn-ea"/>
              <a:cs typeface="+mn-cs"/>
            </a:rPr>
            <a:t>った。</a:t>
          </a:r>
          <a:endParaRPr lang="ja-JP" altLang="ja-JP" sz="1400">
            <a:effectLst/>
          </a:endParaRPr>
        </a:p>
        <a:p>
          <a:r>
            <a:rPr kumimoji="1" lang="ja-JP" altLang="ja-JP" sz="1100">
              <a:solidFill>
                <a:schemeClr val="dk1"/>
              </a:solidFill>
              <a:effectLst/>
              <a:latin typeface="+mn-lt"/>
              <a:ea typeface="+mn-ea"/>
              <a:cs typeface="+mn-cs"/>
            </a:rPr>
            <a:t>　各補助金についても、公共性、公益性、有効性を精査し、過去に見直しを行ったが、今後も補助金の必要性を検証していく。</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69850</xdr:rowOff>
    </xdr:from>
    <xdr:to>
      <xdr:col>82</xdr:col>
      <xdr:colOff>107950</xdr:colOff>
      <xdr:row>37</xdr:row>
      <xdr:rowOff>124714</xdr:rowOff>
    </xdr:to>
    <xdr:cxnSp macro="">
      <xdr:nvCxnSpPr>
        <xdr:cNvPr id="310" name="直線コネクタ 309"/>
        <xdr:cNvCxnSpPr/>
      </xdr:nvCxnSpPr>
      <xdr:spPr>
        <a:xfrm flipV="1">
          <a:off x="15671800" y="641350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122445</xdr:rowOff>
    </xdr:from>
    <xdr:ext cx="762000" cy="259045"/>
    <xdr:sp macro="" textlink="">
      <xdr:nvSpPr>
        <xdr:cNvPr id="311" name="補助費等平均値テキスト"/>
        <xdr:cNvSpPr txBox="1"/>
      </xdr:nvSpPr>
      <xdr:spPr>
        <a:xfrm>
          <a:off x="16598900" y="5951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106426</xdr:rowOff>
    </xdr:from>
    <xdr:to>
      <xdr:col>78</xdr:col>
      <xdr:colOff>69850</xdr:colOff>
      <xdr:row>37</xdr:row>
      <xdr:rowOff>124714</xdr:rowOff>
    </xdr:to>
    <xdr:cxnSp macro="">
      <xdr:nvCxnSpPr>
        <xdr:cNvPr id="313" name="直線コネクタ 312"/>
        <xdr:cNvCxnSpPr/>
      </xdr:nvCxnSpPr>
      <xdr:spPr>
        <a:xfrm>
          <a:off x="14782800" y="64500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15" name="テキスト ボックス 314"/>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97282</xdr:rowOff>
    </xdr:from>
    <xdr:to>
      <xdr:col>73</xdr:col>
      <xdr:colOff>180975</xdr:colOff>
      <xdr:row>37</xdr:row>
      <xdr:rowOff>106426</xdr:rowOff>
    </xdr:to>
    <xdr:cxnSp macro="">
      <xdr:nvCxnSpPr>
        <xdr:cNvPr id="316" name="直線コネクタ 315"/>
        <xdr:cNvCxnSpPr/>
      </xdr:nvCxnSpPr>
      <xdr:spPr>
        <a:xfrm>
          <a:off x="13893800" y="64409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135399</xdr:rowOff>
    </xdr:from>
    <xdr:ext cx="762000" cy="259045"/>
    <xdr:sp macro="" textlink="">
      <xdr:nvSpPr>
        <xdr:cNvPr id="318" name="テキスト ボックス 317"/>
        <xdr:cNvSpPr txBox="1"/>
      </xdr:nvSpPr>
      <xdr:spPr>
        <a:xfrm>
          <a:off x="14401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60706</xdr:rowOff>
    </xdr:from>
    <xdr:to>
      <xdr:col>69</xdr:col>
      <xdr:colOff>92075</xdr:colOff>
      <xdr:row>37</xdr:row>
      <xdr:rowOff>97282</xdr:rowOff>
    </xdr:to>
    <xdr:cxnSp macro="">
      <xdr:nvCxnSpPr>
        <xdr:cNvPr id="319" name="直線コネクタ 318"/>
        <xdr:cNvCxnSpPr/>
      </xdr:nvCxnSpPr>
      <xdr:spPr>
        <a:xfrm>
          <a:off x="13004800" y="64043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21" name="テキスト ボックス 320"/>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107967</xdr:rowOff>
    </xdr:from>
    <xdr:ext cx="762000" cy="259045"/>
    <xdr:sp macro="" textlink="">
      <xdr:nvSpPr>
        <xdr:cNvPr id="323" name="テキスト ボックス 322"/>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29" name="楕円 328"/>
        <xdr:cNvSpPr/>
      </xdr:nvSpPr>
      <xdr:spPr>
        <a:xfrm>
          <a:off x="164592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162577</xdr:rowOff>
    </xdr:from>
    <xdr:ext cx="762000" cy="259045"/>
    <xdr:sp macro="" textlink="">
      <xdr:nvSpPr>
        <xdr:cNvPr id="330" name="補助費等該当値テキスト"/>
        <xdr:cNvSpPr txBox="1"/>
      </xdr:nvSpPr>
      <xdr:spPr>
        <a:xfrm>
          <a:off x="165989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73914</xdr:rowOff>
    </xdr:from>
    <xdr:to>
      <xdr:col>78</xdr:col>
      <xdr:colOff>120650</xdr:colOff>
      <xdr:row>38</xdr:row>
      <xdr:rowOff>4064</xdr:rowOff>
    </xdr:to>
    <xdr:sp macro="" textlink="">
      <xdr:nvSpPr>
        <xdr:cNvPr id="331" name="楕円 330"/>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160291</xdr:rowOff>
    </xdr:from>
    <xdr:ext cx="736600" cy="259045"/>
    <xdr:sp macro="" textlink="">
      <xdr:nvSpPr>
        <xdr:cNvPr id="332" name="テキスト ボックス 331"/>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55626</xdr:rowOff>
    </xdr:from>
    <xdr:to>
      <xdr:col>74</xdr:col>
      <xdr:colOff>31750</xdr:colOff>
      <xdr:row>37</xdr:row>
      <xdr:rowOff>157226</xdr:rowOff>
    </xdr:to>
    <xdr:sp macro="" textlink="">
      <xdr:nvSpPr>
        <xdr:cNvPr id="333" name="楕円 332"/>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142003</xdr:rowOff>
    </xdr:from>
    <xdr:ext cx="762000" cy="259045"/>
    <xdr:sp macro="" textlink="">
      <xdr:nvSpPr>
        <xdr:cNvPr id="334" name="テキスト ボックス 333"/>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35" name="楕円 334"/>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6" name="テキスト ボックス 335"/>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37" name="楕円 336"/>
        <xdr:cNvSpPr/>
      </xdr:nvSpPr>
      <xdr:spPr>
        <a:xfrm>
          <a:off x="12954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38" name="テキスト ボックス 337"/>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公債費にかかる経常収支比率は、臨時財政対策債の減により、前年度と</a:t>
          </a:r>
          <a:r>
            <a:rPr kumimoji="1" lang="ja-JP" altLang="en-US" sz="1100">
              <a:solidFill>
                <a:schemeClr val="dk1"/>
              </a:solidFill>
              <a:effectLst/>
              <a:latin typeface="+mn-lt"/>
              <a:ea typeface="+mn-ea"/>
              <a:cs typeface="+mn-cs"/>
            </a:rPr>
            <a:t>同水準の</a:t>
          </a:r>
          <a:r>
            <a:rPr kumimoji="1" lang="en-US" altLang="ja-JP" sz="1100">
              <a:solidFill>
                <a:schemeClr val="dk1"/>
              </a:solidFill>
              <a:effectLst/>
              <a:latin typeface="+mn-lt"/>
              <a:ea typeface="+mn-ea"/>
              <a:cs typeface="+mn-cs"/>
            </a:rPr>
            <a:t>10.4</a:t>
          </a:r>
          <a:r>
            <a:rPr kumimoji="1" lang="ja-JP" altLang="en-US" sz="1100">
              <a:solidFill>
                <a:schemeClr val="dk1"/>
              </a:solidFill>
              <a:effectLst/>
              <a:latin typeface="+mn-lt"/>
              <a:ea typeface="+mn-ea"/>
              <a:cs typeface="+mn-cs"/>
            </a:rPr>
            <a:t>となっており</a:t>
          </a:r>
          <a:r>
            <a:rPr kumimoji="1" lang="ja-JP" altLang="ja-JP" sz="1100">
              <a:solidFill>
                <a:schemeClr val="dk1"/>
              </a:solidFill>
              <a:effectLst/>
              <a:latin typeface="+mn-lt"/>
              <a:ea typeface="+mn-ea"/>
              <a:cs typeface="+mn-cs"/>
            </a:rPr>
            <a:t>、類似団体平均値と比べ</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ポイント下回った。</a:t>
          </a:r>
          <a:endParaRPr lang="ja-JP" altLang="ja-JP" sz="1400">
            <a:effectLst/>
          </a:endParaRPr>
        </a:p>
        <a:p>
          <a:r>
            <a:rPr kumimoji="1" lang="ja-JP" altLang="ja-JP" sz="1100">
              <a:solidFill>
                <a:schemeClr val="dk1"/>
              </a:solidFill>
              <a:effectLst/>
              <a:latin typeface="+mn-lt"/>
              <a:ea typeface="+mn-ea"/>
              <a:cs typeface="+mn-cs"/>
            </a:rPr>
            <a:t>　今後は、老朽化する公共施設の整備・再編等により、地方債の発行が一時的に増加するため、財政の健全化を保ちながら、計画的な地方債の発行に努める。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62230</xdr:rowOff>
    </xdr:to>
    <xdr:cxnSp macro="">
      <xdr:nvCxnSpPr>
        <xdr:cNvPr id="371" name="直線コネクタ 370"/>
        <xdr:cNvCxnSpPr/>
      </xdr:nvCxnSpPr>
      <xdr:spPr>
        <a:xfrm>
          <a:off x="3987800" y="12920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139716</xdr:rowOff>
    </xdr:from>
    <xdr:ext cx="762000" cy="259045"/>
    <xdr:sp macro="" textlink="">
      <xdr:nvSpPr>
        <xdr:cNvPr id="372" name="公債費平均値テキスト"/>
        <xdr:cNvSpPr txBox="1"/>
      </xdr:nvSpPr>
      <xdr:spPr>
        <a:xfrm>
          <a:off x="4914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69850</xdr:rowOff>
    </xdr:to>
    <xdr:cxnSp macro="">
      <xdr:nvCxnSpPr>
        <xdr:cNvPr id="374" name="直線コネクタ 373"/>
        <xdr:cNvCxnSpPr/>
      </xdr:nvCxnSpPr>
      <xdr:spPr>
        <a:xfrm flipV="1">
          <a:off x="3098800" y="12920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120666</xdr:rowOff>
    </xdr:from>
    <xdr:ext cx="736600" cy="259045"/>
    <xdr:sp macro="" textlink="">
      <xdr:nvSpPr>
        <xdr:cNvPr id="376" name="テキスト ボックス 375"/>
        <xdr:cNvSpPr txBox="1"/>
      </xdr:nvSpPr>
      <xdr:spPr>
        <a:xfrm>
          <a:off x="3606800" y="13322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69850</xdr:rowOff>
    </xdr:from>
    <xdr:to>
      <xdr:col>15</xdr:col>
      <xdr:colOff>98425</xdr:colOff>
      <xdr:row>75</xdr:row>
      <xdr:rowOff>161289</xdr:rowOff>
    </xdr:to>
    <xdr:cxnSp macro="">
      <xdr:nvCxnSpPr>
        <xdr:cNvPr id="377" name="直線コネクタ 376"/>
        <xdr:cNvCxnSpPr/>
      </xdr:nvCxnSpPr>
      <xdr:spPr>
        <a:xfrm flipV="1">
          <a:off x="2209800" y="129286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79" name="テキスト ボックス 378"/>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75</xdr:row>
      <xdr:rowOff>161289</xdr:rowOff>
    </xdr:to>
    <xdr:cxnSp macro="">
      <xdr:nvCxnSpPr>
        <xdr:cNvPr id="380" name="直線コネクタ 379"/>
        <xdr:cNvCxnSpPr/>
      </xdr:nvCxnSpPr>
      <xdr:spPr>
        <a:xfrm>
          <a:off x="1320800" y="130124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2" name="テキスト ボックス 381"/>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11430</xdr:rowOff>
    </xdr:from>
    <xdr:to>
      <xdr:col>24</xdr:col>
      <xdr:colOff>76200</xdr:colOff>
      <xdr:row>75</xdr:row>
      <xdr:rowOff>113030</xdr:rowOff>
    </xdr:to>
    <xdr:sp macro="" textlink="">
      <xdr:nvSpPr>
        <xdr:cNvPr id="390" name="楕円 389"/>
        <xdr:cNvSpPr/>
      </xdr:nvSpPr>
      <xdr:spPr>
        <a:xfrm>
          <a:off x="4775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27957</xdr:rowOff>
    </xdr:from>
    <xdr:ext cx="762000" cy="259045"/>
    <xdr:sp macro="" textlink="">
      <xdr:nvSpPr>
        <xdr:cNvPr id="391" name="公債費該当値テキスト"/>
        <xdr:cNvSpPr txBox="1"/>
      </xdr:nvSpPr>
      <xdr:spPr>
        <a:xfrm>
          <a:off x="4914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92" name="楕円 391"/>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93" name="テキスト ボックス 392"/>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94" name="楕円 393"/>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95" name="テキスト ボックス 394"/>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110490</xdr:rowOff>
    </xdr:from>
    <xdr:to>
      <xdr:col>11</xdr:col>
      <xdr:colOff>60325</xdr:colOff>
      <xdr:row>76</xdr:row>
      <xdr:rowOff>40639</xdr:rowOff>
    </xdr:to>
    <xdr:sp macro="" textlink="">
      <xdr:nvSpPr>
        <xdr:cNvPr id="396" name="楕円 395"/>
        <xdr:cNvSpPr/>
      </xdr:nvSpPr>
      <xdr:spPr>
        <a:xfrm>
          <a:off x="2159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50817</xdr:rowOff>
    </xdr:from>
    <xdr:ext cx="762000" cy="259045"/>
    <xdr:sp macro="" textlink="">
      <xdr:nvSpPr>
        <xdr:cNvPr id="397" name="テキスト ボックス 396"/>
        <xdr:cNvSpPr txBox="1"/>
      </xdr:nvSpPr>
      <xdr:spPr>
        <a:xfrm>
          <a:off x="1828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8" name="楕円 397"/>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399" name="テキスト ボックス 398"/>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公債費以外にかかる経常収支比率は、前年度と比べ</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して</a:t>
          </a:r>
          <a:r>
            <a:rPr kumimoji="1" lang="ja-JP" altLang="en-US" sz="1100">
              <a:solidFill>
                <a:schemeClr val="dk1"/>
              </a:solidFill>
              <a:effectLst/>
              <a:latin typeface="+mn-lt"/>
              <a:ea typeface="+mn-ea"/>
              <a:cs typeface="+mn-cs"/>
            </a:rPr>
            <a:t>いるが</a:t>
          </a:r>
          <a:r>
            <a:rPr kumimoji="1" lang="ja-JP" altLang="ja-JP" sz="1100">
              <a:solidFill>
                <a:schemeClr val="dk1"/>
              </a:solidFill>
              <a:effectLst/>
              <a:latin typeface="+mn-lt"/>
              <a:ea typeface="+mn-ea"/>
              <a:cs typeface="+mn-cs"/>
            </a:rPr>
            <a:t>、類似団体平均値を</a:t>
          </a:r>
          <a:r>
            <a:rPr kumimoji="1" lang="en-US" altLang="ja-JP" sz="1100">
              <a:solidFill>
                <a:schemeClr val="dk1"/>
              </a:solidFill>
              <a:effectLst/>
              <a:latin typeface="+mn-lt"/>
              <a:ea typeface="+mn-ea"/>
              <a:cs typeface="+mn-cs"/>
            </a:rPr>
            <a:t>9.0</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今後も扶助費等における資格審査等の適正化や自立を促すための支援事業などの充実を図り、財政の健全化に努めていく。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85852</xdr:rowOff>
    </xdr:from>
    <xdr:to>
      <xdr:col>82</xdr:col>
      <xdr:colOff>107950</xdr:colOff>
      <xdr:row>80</xdr:row>
      <xdr:rowOff>145287</xdr:rowOff>
    </xdr:to>
    <xdr:cxnSp macro="">
      <xdr:nvCxnSpPr>
        <xdr:cNvPr id="430" name="直線コネクタ 429"/>
        <xdr:cNvCxnSpPr/>
      </xdr:nvCxnSpPr>
      <xdr:spPr>
        <a:xfrm flipV="1">
          <a:off x="15671800" y="13801852"/>
          <a:ext cx="8382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154449</xdr:rowOff>
    </xdr:from>
    <xdr:ext cx="762000" cy="259045"/>
    <xdr:sp macro="" textlink="">
      <xdr:nvSpPr>
        <xdr:cNvPr id="431" name="公債費以外平均値テキスト"/>
        <xdr:cNvSpPr txBox="1"/>
      </xdr:nvSpPr>
      <xdr:spPr>
        <a:xfrm>
          <a:off x="16598900" y="13184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108713</xdr:rowOff>
    </xdr:from>
    <xdr:to>
      <xdr:col>78</xdr:col>
      <xdr:colOff>69850</xdr:colOff>
      <xdr:row>80</xdr:row>
      <xdr:rowOff>145287</xdr:rowOff>
    </xdr:to>
    <xdr:cxnSp macro="">
      <xdr:nvCxnSpPr>
        <xdr:cNvPr id="433" name="直線コネクタ 432"/>
        <xdr:cNvCxnSpPr/>
      </xdr:nvCxnSpPr>
      <xdr:spPr>
        <a:xfrm>
          <a:off x="14782800" y="138247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73677</xdr:rowOff>
    </xdr:from>
    <xdr:ext cx="736600" cy="259045"/>
    <xdr:sp macro="" textlink="">
      <xdr:nvSpPr>
        <xdr:cNvPr id="435" name="テキスト ボックス 434"/>
        <xdr:cNvSpPr txBox="1"/>
      </xdr:nvSpPr>
      <xdr:spPr>
        <a:xfrm>
          <a:off x="15290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90424</xdr:rowOff>
    </xdr:from>
    <xdr:to>
      <xdr:col>73</xdr:col>
      <xdr:colOff>180975</xdr:colOff>
      <xdr:row>80</xdr:row>
      <xdr:rowOff>108713</xdr:rowOff>
    </xdr:to>
    <xdr:cxnSp macro="">
      <xdr:nvCxnSpPr>
        <xdr:cNvPr id="436" name="直線コネクタ 435"/>
        <xdr:cNvCxnSpPr/>
      </xdr:nvCxnSpPr>
      <xdr:spPr>
        <a:xfrm>
          <a:off x="13893800" y="138064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78994</xdr:rowOff>
    </xdr:from>
    <xdr:to>
      <xdr:col>69</xdr:col>
      <xdr:colOff>92075</xdr:colOff>
      <xdr:row>80</xdr:row>
      <xdr:rowOff>90424</xdr:rowOff>
    </xdr:to>
    <xdr:cxnSp macro="">
      <xdr:nvCxnSpPr>
        <xdr:cNvPr id="439" name="直線コネクタ 438"/>
        <xdr:cNvCxnSpPr/>
      </xdr:nvCxnSpPr>
      <xdr:spPr>
        <a:xfrm>
          <a:off x="13004800" y="13623544"/>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41" name="テキスト ボックス 440"/>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35052</xdr:rowOff>
    </xdr:from>
    <xdr:to>
      <xdr:col>82</xdr:col>
      <xdr:colOff>158750</xdr:colOff>
      <xdr:row>80</xdr:row>
      <xdr:rowOff>136652</xdr:rowOff>
    </xdr:to>
    <xdr:sp macro="" textlink="">
      <xdr:nvSpPr>
        <xdr:cNvPr id="449" name="楕円 448"/>
        <xdr:cNvSpPr/>
      </xdr:nvSpPr>
      <xdr:spPr>
        <a:xfrm>
          <a:off x="16459200" y="1375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115079</xdr:rowOff>
    </xdr:from>
    <xdr:ext cx="762000" cy="259045"/>
    <xdr:sp macro="" textlink="">
      <xdr:nvSpPr>
        <xdr:cNvPr id="450" name="公債費以外該当値テキスト"/>
        <xdr:cNvSpPr txBox="1"/>
      </xdr:nvSpPr>
      <xdr:spPr>
        <a:xfrm>
          <a:off x="16598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94487</xdr:rowOff>
    </xdr:from>
    <xdr:to>
      <xdr:col>78</xdr:col>
      <xdr:colOff>120650</xdr:colOff>
      <xdr:row>81</xdr:row>
      <xdr:rowOff>24637</xdr:rowOff>
    </xdr:to>
    <xdr:sp macro="" textlink="">
      <xdr:nvSpPr>
        <xdr:cNvPr id="451" name="楕円 450"/>
        <xdr:cNvSpPr/>
      </xdr:nvSpPr>
      <xdr:spPr>
        <a:xfrm>
          <a:off x="15621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9414</xdr:rowOff>
    </xdr:from>
    <xdr:ext cx="736600" cy="259045"/>
    <xdr:sp macro="" textlink="">
      <xdr:nvSpPr>
        <xdr:cNvPr id="452" name="テキスト ボックス 451"/>
        <xdr:cNvSpPr txBox="1"/>
      </xdr:nvSpPr>
      <xdr:spPr>
        <a:xfrm>
          <a:off x="15290800" y="13896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57913</xdr:rowOff>
    </xdr:from>
    <xdr:to>
      <xdr:col>74</xdr:col>
      <xdr:colOff>31750</xdr:colOff>
      <xdr:row>80</xdr:row>
      <xdr:rowOff>159513</xdr:rowOff>
    </xdr:to>
    <xdr:sp macro="" textlink="">
      <xdr:nvSpPr>
        <xdr:cNvPr id="453" name="楕円 452"/>
        <xdr:cNvSpPr/>
      </xdr:nvSpPr>
      <xdr:spPr>
        <a:xfrm>
          <a:off x="14732000" y="137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144290</xdr:rowOff>
    </xdr:from>
    <xdr:ext cx="762000" cy="259045"/>
    <xdr:sp macro="" textlink="">
      <xdr:nvSpPr>
        <xdr:cNvPr id="454" name="テキスト ボックス 453"/>
        <xdr:cNvSpPr txBox="1"/>
      </xdr:nvSpPr>
      <xdr:spPr>
        <a:xfrm>
          <a:off x="14401800" y="1386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39624</xdr:rowOff>
    </xdr:from>
    <xdr:to>
      <xdr:col>69</xdr:col>
      <xdr:colOff>142875</xdr:colOff>
      <xdr:row>80</xdr:row>
      <xdr:rowOff>141224</xdr:rowOff>
    </xdr:to>
    <xdr:sp macro="" textlink="">
      <xdr:nvSpPr>
        <xdr:cNvPr id="455" name="楕円 454"/>
        <xdr:cNvSpPr/>
      </xdr:nvSpPr>
      <xdr:spPr>
        <a:xfrm>
          <a:off x="13843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126001</xdr:rowOff>
    </xdr:from>
    <xdr:ext cx="762000" cy="259045"/>
    <xdr:sp macro="" textlink="">
      <xdr:nvSpPr>
        <xdr:cNvPr id="456" name="テキスト ボックス 455"/>
        <xdr:cNvSpPr txBox="1"/>
      </xdr:nvSpPr>
      <xdr:spPr>
        <a:xfrm>
          <a:off x="13512800" y="1384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28194</xdr:rowOff>
    </xdr:from>
    <xdr:to>
      <xdr:col>65</xdr:col>
      <xdr:colOff>53975</xdr:colOff>
      <xdr:row>79</xdr:row>
      <xdr:rowOff>129794</xdr:rowOff>
    </xdr:to>
    <xdr:sp macro="" textlink="">
      <xdr:nvSpPr>
        <xdr:cNvPr id="457" name="楕円 456"/>
        <xdr:cNvSpPr/>
      </xdr:nvSpPr>
      <xdr:spPr>
        <a:xfrm>
          <a:off x="12954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114571</xdr:rowOff>
    </xdr:from>
    <xdr:ext cx="762000" cy="259045"/>
    <xdr:sp macro="" textlink="">
      <xdr:nvSpPr>
        <xdr:cNvPr id="458" name="テキスト ボックス 457"/>
        <xdr:cNvSpPr txBox="1"/>
      </xdr:nvSpPr>
      <xdr:spPr>
        <a:xfrm>
          <a:off x="12623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97511</xdr:rowOff>
    </xdr:from>
    <xdr:to>
      <xdr:col>29</xdr:col>
      <xdr:colOff>127000</xdr:colOff>
      <xdr:row>17</xdr:row>
      <xdr:rowOff>103416</xdr:rowOff>
    </xdr:to>
    <xdr:cxnSp macro="">
      <xdr:nvCxnSpPr>
        <xdr:cNvPr id="50" name="直線コネクタ 49"/>
        <xdr:cNvCxnSpPr/>
      </xdr:nvCxnSpPr>
      <xdr:spPr bwMode="auto">
        <a:xfrm flipV="1">
          <a:off x="5003800" y="3059786"/>
          <a:ext cx="647700" cy="59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82288</xdr:rowOff>
    </xdr:from>
    <xdr:ext cx="762000" cy="259045"/>
    <xdr:sp macro="" textlink="">
      <xdr:nvSpPr>
        <xdr:cNvPr id="51" name="人口1人当たり決算額の推移平均値テキスト130"/>
        <xdr:cNvSpPr txBox="1"/>
      </xdr:nvSpPr>
      <xdr:spPr>
        <a:xfrm>
          <a:off x="5740400" y="3044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103416</xdr:rowOff>
    </xdr:from>
    <xdr:to>
      <xdr:col>26</xdr:col>
      <xdr:colOff>50800</xdr:colOff>
      <xdr:row>17</xdr:row>
      <xdr:rowOff>137439</xdr:rowOff>
    </xdr:to>
    <xdr:cxnSp macro="">
      <xdr:nvCxnSpPr>
        <xdr:cNvPr id="53" name="直線コネクタ 52"/>
        <xdr:cNvCxnSpPr/>
      </xdr:nvCxnSpPr>
      <xdr:spPr bwMode="auto">
        <a:xfrm flipV="1">
          <a:off x="4305300" y="3065691"/>
          <a:ext cx="698500" cy="34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137439</xdr:rowOff>
    </xdr:from>
    <xdr:to>
      <xdr:col>22</xdr:col>
      <xdr:colOff>114300</xdr:colOff>
      <xdr:row>18</xdr:row>
      <xdr:rowOff>95301</xdr:rowOff>
    </xdr:to>
    <xdr:cxnSp macro="">
      <xdr:nvCxnSpPr>
        <xdr:cNvPr id="56" name="直線コネクタ 55"/>
        <xdr:cNvCxnSpPr/>
      </xdr:nvCxnSpPr>
      <xdr:spPr bwMode="auto">
        <a:xfrm flipV="1">
          <a:off x="3606800" y="3099714"/>
          <a:ext cx="698500" cy="129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13974</xdr:rowOff>
    </xdr:from>
    <xdr:ext cx="762000" cy="259045"/>
    <xdr:sp macro="" textlink="">
      <xdr:nvSpPr>
        <xdr:cNvPr id="58" name="テキスト ボックス 57"/>
        <xdr:cNvSpPr txBox="1"/>
      </xdr:nvSpPr>
      <xdr:spPr>
        <a:xfrm>
          <a:off x="39243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95301</xdr:rowOff>
    </xdr:from>
    <xdr:to>
      <xdr:col>18</xdr:col>
      <xdr:colOff>177800</xdr:colOff>
      <xdr:row>19</xdr:row>
      <xdr:rowOff>39103</xdr:rowOff>
    </xdr:to>
    <xdr:cxnSp macro="">
      <xdr:nvCxnSpPr>
        <xdr:cNvPr id="59" name="直線コネクタ 58"/>
        <xdr:cNvCxnSpPr/>
      </xdr:nvCxnSpPr>
      <xdr:spPr bwMode="auto">
        <a:xfrm flipV="1">
          <a:off x="2908300" y="3229026"/>
          <a:ext cx="698500" cy="115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62704</xdr:rowOff>
    </xdr:from>
    <xdr:ext cx="762000" cy="259045"/>
    <xdr:sp macro="" textlink="">
      <xdr:nvSpPr>
        <xdr:cNvPr id="61" name="テキスト ボックス 60"/>
        <xdr:cNvSpPr txBox="1"/>
      </xdr:nvSpPr>
      <xdr:spPr>
        <a:xfrm>
          <a:off x="32258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130751</xdr:rowOff>
    </xdr:from>
    <xdr:ext cx="762000" cy="259045"/>
    <xdr:sp macro="" textlink="">
      <xdr:nvSpPr>
        <xdr:cNvPr id="63" name="テキスト ボックス 62"/>
        <xdr:cNvSpPr txBox="1"/>
      </xdr:nvSpPr>
      <xdr:spPr>
        <a:xfrm>
          <a:off x="2527300" y="2921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46711</xdr:rowOff>
    </xdr:from>
    <xdr:to>
      <xdr:col>29</xdr:col>
      <xdr:colOff>177800</xdr:colOff>
      <xdr:row>17</xdr:row>
      <xdr:rowOff>148311</xdr:rowOff>
    </xdr:to>
    <xdr:sp macro="" textlink="">
      <xdr:nvSpPr>
        <xdr:cNvPr id="69" name="楕円 68"/>
        <xdr:cNvSpPr/>
      </xdr:nvSpPr>
      <xdr:spPr bwMode="auto">
        <a:xfrm>
          <a:off x="5600700" y="300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63238</xdr:rowOff>
    </xdr:from>
    <xdr:ext cx="762000" cy="259045"/>
    <xdr:sp macro="" textlink="">
      <xdr:nvSpPr>
        <xdr:cNvPr id="70" name="人口1人当たり決算額の推移該当値テキスト130"/>
        <xdr:cNvSpPr txBox="1"/>
      </xdr:nvSpPr>
      <xdr:spPr>
        <a:xfrm>
          <a:off x="5740400" y="285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52616</xdr:rowOff>
    </xdr:from>
    <xdr:to>
      <xdr:col>26</xdr:col>
      <xdr:colOff>101600</xdr:colOff>
      <xdr:row>17</xdr:row>
      <xdr:rowOff>154216</xdr:rowOff>
    </xdr:to>
    <xdr:sp macro="" textlink="">
      <xdr:nvSpPr>
        <xdr:cNvPr id="71" name="楕円 70"/>
        <xdr:cNvSpPr/>
      </xdr:nvSpPr>
      <xdr:spPr bwMode="auto">
        <a:xfrm>
          <a:off x="4953000" y="3014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164393</xdr:rowOff>
    </xdr:from>
    <xdr:ext cx="736600" cy="259045"/>
    <xdr:sp macro="" textlink="">
      <xdr:nvSpPr>
        <xdr:cNvPr id="72" name="テキスト ボックス 71"/>
        <xdr:cNvSpPr txBox="1"/>
      </xdr:nvSpPr>
      <xdr:spPr>
        <a:xfrm>
          <a:off x="4622800" y="2783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86639</xdr:rowOff>
    </xdr:from>
    <xdr:to>
      <xdr:col>22</xdr:col>
      <xdr:colOff>165100</xdr:colOff>
      <xdr:row>18</xdr:row>
      <xdr:rowOff>16789</xdr:rowOff>
    </xdr:to>
    <xdr:sp macro="" textlink="">
      <xdr:nvSpPr>
        <xdr:cNvPr id="73" name="楕円 72"/>
        <xdr:cNvSpPr/>
      </xdr:nvSpPr>
      <xdr:spPr bwMode="auto">
        <a:xfrm>
          <a:off x="4254500" y="3048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1566</xdr:rowOff>
    </xdr:from>
    <xdr:ext cx="762000" cy="259045"/>
    <xdr:sp macro="" textlink="">
      <xdr:nvSpPr>
        <xdr:cNvPr id="74" name="テキスト ボックス 73"/>
        <xdr:cNvSpPr txBox="1"/>
      </xdr:nvSpPr>
      <xdr:spPr>
        <a:xfrm>
          <a:off x="3924300" y="313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44501</xdr:rowOff>
    </xdr:from>
    <xdr:to>
      <xdr:col>19</xdr:col>
      <xdr:colOff>38100</xdr:colOff>
      <xdr:row>18</xdr:row>
      <xdr:rowOff>146101</xdr:rowOff>
    </xdr:to>
    <xdr:sp macro="" textlink="">
      <xdr:nvSpPr>
        <xdr:cNvPr id="75" name="楕円 74"/>
        <xdr:cNvSpPr/>
      </xdr:nvSpPr>
      <xdr:spPr bwMode="auto">
        <a:xfrm>
          <a:off x="3556000" y="31782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130878</xdr:rowOff>
    </xdr:from>
    <xdr:ext cx="762000" cy="259045"/>
    <xdr:sp macro="" textlink="">
      <xdr:nvSpPr>
        <xdr:cNvPr id="76" name="テキスト ボックス 75"/>
        <xdr:cNvSpPr txBox="1"/>
      </xdr:nvSpPr>
      <xdr:spPr>
        <a:xfrm>
          <a:off x="3225800" y="3264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159753</xdr:rowOff>
    </xdr:from>
    <xdr:to>
      <xdr:col>15</xdr:col>
      <xdr:colOff>101600</xdr:colOff>
      <xdr:row>19</xdr:row>
      <xdr:rowOff>89903</xdr:rowOff>
    </xdr:to>
    <xdr:sp macro="" textlink="">
      <xdr:nvSpPr>
        <xdr:cNvPr id="77" name="楕円 76"/>
        <xdr:cNvSpPr/>
      </xdr:nvSpPr>
      <xdr:spPr bwMode="auto">
        <a:xfrm>
          <a:off x="2857500" y="329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74680</xdr:rowOff>
    </xdr:from>
    <xdr:ext cx="762000" cy="259045"/>
    <xdr:sp macro="" textlink="">
      <xdr:nvSpPr>
        <xdr:cNvPr id="78" name="テキスト ボックス 77"/>
        <xdr:cNvSpPr txBox="1"/>
      </xdr:nvSpPr>
      <xdr:spPr>
        <a:xfrm>
          <a:off x="2527300" y="337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110922</xdr:rowOff>
    </xdr:from>
    <xdr:to>
      <xdr:col>29</xdr:col>
      <xdr:colOff>127000</xdr:colOff>
      <xdr:row>37</xdr:row>
      <xdr:rowOff>303517</xdr:rowOff>
    </xdr:to>
    <xdr:cxnSp macro="">
      <xdr:nvCxnSpPr>
        <xdr:cNvPr id="106" name="直線コネクタ 105"/>
        <xdr:cNvCxnSpPr/>
      </xdr:nvCxnSpPr>
      <xdr:spPr bwMode="auto">
        <a:xfrm flipV="1">
          <a:off x="5651500" y="6035472"/>
          <a:ext cx="0" cy="1392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275594</xdr:rowOff>
    </xdr:from>
    <xdr:ext cx="762000" cy="259045"/>
    <xdr:sp macro="" textlink="">
      <xdr:nvSpPr>
        <xdr:cNvPr id="107" name="人口1人当たり決算額の推移最小値テキスト445"/>
        <xdr:cNvSpPr txBox="1"/>
      </xdr:nvSpPr>
      <xdr:spPr>
        <a:xfrm>
          <a:off x="5740400" y="740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303517</xdr:rowOff>
    </xdr:from>
    <xdr:to>
      <xdr:col>30</xdr:col>
      <xdr:colOff>25400</xdr:colOff>
      <xdr:row>37</xdr:row>
      <xdr:rowOff>303517</xdr:rowOff>
    </xdr:to>
    <xdr:cxnSp macro="">
      <xdr:nvCxnSpPr>
        <xdr:cNvPr id="108" name="直線コネクタ 107"/>
        <xdr:cNvCxnSpPr/>
      </xdr:nvCxnSpPr>
      <xdr:spPr bwMode="auto">
        <a:xfrm>
          <a:off x="5562600" y="742821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25849</xdr:rowOff>
    </xdr:from>
    <xdr:ext cx="762000" cy="259045"/>
    <xdr:sp macro="" textlink="">
      <xdr:nvSpPr>
        <xdr:cNvPr id="109" name="人口1人当たり決算額の推移最大値テキスト445"/>
        <xdr:cNvSpPr txBox="1"/>
      </xdr:nvSpPr>
      <xdr:spPr>
        <a:xfrm>
          <a:off x="5740400" y="577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110922</xdr:rowOff>
    </xdr:from>
    <xdr:to>
      <xdr:col>30</xdr:col>
      <xdr:colOff>25400</xdr:colOff>
      <xdr:row>33</xdr:row>
      <xdr:rowOff>110922</xdr:rowOff>
    </xdr:to>
    <xdr:cxnSp macro="">
      <xdr:nvCxnSpPr>
        <xdr:cNvPr id="110" name="直線コネクタ 109"/>
        <xdr:cNvCxnSpPr/>
      </xdr:nvCxnSpPr>
      <xdr:spPr bwMode="auto">
        <a:xfrm>
          <a:off x="5562600" y="60354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169938</xdr:rowOff>
    </xdr:from>
    <xdr:to>
      <xdr:col>29</xdr:col>
      <xdr:colOff>127000</xdr:colOff>
      <xdr:row>37</xdr:row>
      <xdr:rowOff>32131</xdr:rowOff>
    </xdr:to>
    <xdr:cxnSp macro="">
      <xdr:nvCxnSpPr>
        <xdr:cNvPr id="111" name="直線コネクタ 110"/>
        <xdr:cNvCxnSpPr/>
      </xdr:nvCxnSpPr>
      <xdr:spPr bwMode="auto">
        <a:xfrm>
          <a:off x="5003800" y="7123188"/>
          <a:ext cx="647700" cy="336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35844</xdr:rowOff>
    </xdr:from>
    <xdr:ext cx="762000" cy="259045"/>
    <xdr:sp macro="" textlink="">
      <xdr:nvSpPr>
        <xdr:cNvPr id="112" name="人口1人当たり決算額の推移平均値テキスト445"/>
        <xdr:cNvSpPr txBox="1"/>
      </xdr:nvSpPr>
      <xdr:spPr>
        <a:xfrm>
          <a:off x="5740400" y="66461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190767</xdr:rowOff>
    </xdr:from>
    <xdr:to>
      <xdr:col>29</xdr:col>
      <xdr:colOff>177800</xdr:colOff>
      <xdr:row>35</xdr:row>
      <xdr:rowOff>292367</xdr:rowOff>
    </xdr:to>
    <xdr:sp macro="" textlink="">
      <xdr:nvSpPr>
        <xdr:cNvPr id="113" name="フローチャート: 判断 112"/>
        <xdr:cNvSpPr/>
      </xdr:nvSpPr>
      <xdr:spPr bwMode="auto">
        <a:xfrm>
          <a:off x="56007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169938</xdr:rowOff>
    </xdr:from>
    <xdr:to>
      <xdr:col>26</xdr:col>
      <xdr:colOff>50800</xdr:colOff>
      <xdr:row>37</xdr:row>
      <xdr:rowOff>31559</xdr:rowOff>
    </xdr:to>
    <xdr:cxnSp macro="">
      <xdr:nvCxnSpPr>
        <xdr:cNvPr id="114" name="直線コネクタ 113"/>
        <xdr:cNvCxnSpPr/>
      </xdr:nvCxnSpPr>
      <xdr:spPr bwMode="auto">
        <a:xfrm flipV="1">
          <a:off x="4305300" y="7123188"/>
          <a:ext cx="698500" cy="33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181089</xdr:rowOff>
    </xdr:from>
    <xdr:to>
      <xdr:col>26</xdr:col>
      <xdr:colOff>101600</xdr:colOff>
      <xdr:row>35</xdr:row>
      <xdr:rowOff>282689</xdr:rowOff>
    </xdr:to>
    <xdr:sp macro="" textlink="">
      <xdr:nvSpPr>
        <xdr:cNvPr id="115" name="フローチャート: 判断 114"/>
        <xdr:cNvSpPr/>
      </xdr:nvSpPr>
      <xdr:spPr bwMode="auto">
        <a:xfrm>
          <a:off x="49530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292866</xdr:rowOff>
    </xdr:from>
    <xdr:ext cx="736600" cy="259045"/>
    <xdr:sp macro="" textlink="">
      <xdr:nvSpPr>
        <xdr:cNvPr id="116" name="テキスト ボックス 115"/>
        <xdr:cNvSpPr txBox="1"/>
      </xdr:nvSpPr>
      <xdr:spPr>
        <a:xfrm>
          <a:off x="4622800" y="6560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31559</xdr:rowOff>
    </xdr:from>
    <xdr:to>
      <xdr:col>22</xdr:col>
      <xdr:colOff>114300</xdr:colOff>
      <xdr:row>37</xdr:row>
      <xdr:rowOff>37922</xdr:rowOff>
    </xdr:to>
    <xdr:cxnSp macro="">
      <xdr:nvCxnSpPr>
        <xdr:cNvPr id="117" name="直線コネクタ 116"/>
        <xdr:cNvCxnSpPr/>
      </xdr:nvCxnSpPr>
      <xdr:spPr bwMode="auto">
        <a:xfrm flipV="1">
          <a:off x="3606800" y="7156259"/>
          <a:ext cx="698500" cy="6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137198</xdr:rowOff>
    </xdr:from>
    <xdr:to>
      <xdr:col>22</xdr:col>
      <xdr:colOff>165100</xdr:colOff>
      <xdr:row>35</xdr:row>
      <xdr:rowOff>238798</xdr:rowOff>
    </xdr:to>
    <xdr:sp macro="" textlink="">
      <xdr:nvSpPr>
        <xdr:cNvPr id="118" name="フローチャート: 判断 117"/>
        <xdr:cNvSpPr/>
      </xdr:nvSpPr>
      <xdr:spPr bwMode="auto">
        <a:xfrm>
          <a:off x="42545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248975</xdr:rowOff>
    </xdr:from>
    <xdr:ext cx="762000" cy="259045"/>
    <xdr:sp macro="" textlink="">
      <xdr:nvSpPr>
        <xdr:cNvPr id="119" name="テキスト ボックス 118"/>
        <xdr:cNvSpPr txBox="1"/>
      </xdr:nvSpPr>
      <xdr:spPr>
        <a:xfrm>
          <a:off x="39243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29464</xdr:rowOff>
    </xdr:from>
    <xdr:to>
      <xdr:col>18</xdr:col>
      <xdr:colOff>177800</xdr:colOff>
      <xdr:row>37</xdr:row>
      <xdr:rowOff>37922</xdr:rowOff>
    </xdr:to>
    <xdr:cxnSp macro="">
      <xdr:nvCxnSpPr>
        <xdr:cNvPr id="120" name="直線コネクタ 119"/>
        <xdr:cNvCxnSpPr/>
      </xdr:nvCxnSpPr>
      <xdr:spPr bwMode="auto">
        <a:xfrm>
          <a:off x="2908300" y="7154164"/>
          <a:ext cx="698500" cy="8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123558</xdr:rowOff>
    </xdr:from>
    <xdr:to>
      <xdr:col>19</xdr:col>
      <xdr:colOff>38100</xdr:colOff>
      <xdr:row>35</xdr:row>
      <xdr:rowOff>225158</xdr:rowOff>
    </xdr:to>
    <xdr:sp macro="" textlink="">
      <xdr:nvSpPr>
        <xdr:cNvPr id="121" name="フローチャート: 判断 120"/>
        <xdr:cNvSpPr/>
      </xdr:nvSpPr>
      <xdr:spPr bwMode="auto">
        <a:xfrm>
          <a:off x="35560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235335</xdr:rowOff>
    </xdr:from>
    <xdr:ext cx="762000" cy="259045"/>
    <xdr:sp macro="" textlink="">
      <xdr:nvSpPr>
        <xdr:cNvPr id="122" name="テキスト ボックス 121"/>
        <xdr:cNvSpPr txBox="1"/>
      </xdr:nvSpPr>
      <xdr:spPr>
        <a:xfrm>
          <a:off x="32258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42291</xdr:rowOff>
    </xdr:from>
    <xdr:to>
      <xdr:col>15</xdr:col>
      <xdr:colOff>101600</xdr:colOff>
      <xdr:row>35</xdr:row>
      <xdr:rowOff>143891</xdr:rowOff>
    </xdr:to>
    <xdr:sp macro="" textlink="">
      <xdr:nvSpPr>
        <xdr:cNvPr id="123" name="フローチャート: 判断 122"/>
        <xdr:cNvSpPr/>
      </xdr:nvSpPr>
      <xdr:spPr bwMode="auto">
        <a:xfrm>
          <a:off x="2857500" y="66526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154068</xdr:rowOff>
    </xdr:from>
    <xdr:ext cx="762000" cy="259045"/>
    <xdr:sp macro="" textlink="">
      <xdr:nvSpPr>
        <xdr:cNvPr id="124" name="テキスト ボックス 123"/>
        <xdr:cNvSpPr txBox="1"/>
      </xdr:nvSpPr>
      <xdr:spPr>
        <a:xfrm>
          <a:off x="2527300" y="6421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152781</xdr:rowOff>
    </xdr:from>
    <xdr:to>
      <xdr:col>29</xdr:col>
      <xdr:colOff>177800</xdr:colOff>
      <xdr:row>37</xdr:row>
      <xdr:rowOff>82931</xdr:rowOff>
    </xdr:to>
    <xdr:sp macro="" textlink="">
      <xdr:nvSpPr>
        <xdr:cNvPr id="130" name="楕円 129"/>
        <xdr:cNvSpPr/>
      </xdr:nvSpPr>
      <xdr:spPr bwMode="auto">
        <a:xfrm>
          <a:off x="5600700" y="7106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124858</xdr:rowOff>
    </xdr:from>
    <xdr:ext cx="762000" cy="259045"/>
    <xdr:sp macro="" textlink="">
      <xdr:nvSpPr>
        <xdr:cNvPr id="131" name="人口1人当たり決算額の推移該当値テキスト445"/>
        <xdr:cNvSpPr txBox="1"/>
      </xdr:nvSpPr>
      <xdr:spPr>
        <a:xfrm>
          <a:off x="5740400" y="7078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119138</xdr:rowOff>
    </xdr:from>
    <xdr:to>
      <xdr:col>26</xdr:col>
      <xdr:colOff>101600</xdr:colOff>
      <xdr:row>37</xdr:row>
      <xdr:rowOff>49288</xdr:rowOff>
    </xdr:to>
    <xdr:sp macro="" textlink="">
      <xdr:nvSpPr>
        <xdr:cNvPr id="132" name="楕円 131"/>
        <xdr:cNvSpPr/>
      </xdr:nvSpPr>
      <xdr:spPr bwMode="auto">
        <a:xfrm>
          <a:off x="4953000" y="707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34065</xdr:rowOff>
    </xdr:from>
    <xdr:ext cx="736600" cy="259045"/>
    <xdr:sp macro="" textlink="">
      <xdr:nvSpPr>
        <xdr:cNvPr id="133" name="テキスト ボックス 132"/>
        <xdr:cNvSpPr txBox="1"/>
      </xdr:nvSpPr>
      <xdr:spPr>
        <a:xfrm>
          <a:off x="4622800" y="715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152209</xdr:rowOff>
    </xdr:from>
    <xdr:to>
      <xdr:col>22</xdr:col>
      <xdr:colOff>165100</xdr:colOff>
      <xdr:row>37</xdr:row>
      <xdr:rowOff>82359</xdr:rowOff>
    </xdr:to>
    <xdr:sp macro="" textlink="">
      <xdr:nvSpPr>
        <xdr:cNvPr id="134" name="楕円 133"/>
        <xdr:cNvSpPr/>
      </xdr:nvSpPr>
      <xdr:spPr bwMode="auto">
        <a:xfrm>
          <a:off x="4254500" y="710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67136</xdr:rowOff>
    </xdr:from>
    <xdr:ext cx="762000" cy="259045"/>
    <xdr:sp macro="" textlink="">
      <xdr:nvSpPr>
        <xdr:cNvPr id="135" name="テキスト ボックス 134"/>
        <xdr:cNvSpPr txBox="1"/>
      </xdr:nvSpPr>
      <xdr:spPr>
        <a:xfrm>
          <a:off x="3924300" y="719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158572</xdr:rowOff>
    </xdr:from>
    <xdr:to>
      <xdr:col>19</xdr:col>
      <xdr:colOff>38100</xdr:colOff>
      <xdr:row>37</xdr:row>
      <xdr:rowOff>88722</xdr:rowOff>
    </xdr:to>
    <xdr:sp macro="" textlink="">
      <xdr:nvSpPr>
        <xdr:cNvPr id="136" name="楕円 135"/>
        <xdr:cNvSpPr/>
      </xdr:nvSpPr>
      <xdr:spPr bwMode="auto">
        <a:xfrm>
          <a:off x="3556000" y="7111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73499</xdr:rowOff>
    </xdr:from>
    <xdr:ext cx="762000" cy="259045"/>
    <xdr:sp macro="" textlink="">
      <xdr:nvSpPr>
        <xdr:cNvPr id="137" name="テキスト ボックス 136"/>
        <xdr:cNvSpPr txBox="1"/>
      </xdr:nvSpPr>
      <xdr:spPr>
        <a:xfrm>
          <a:off x="3225800" y="719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150114</xdr:rowOff>
    </xdr:from>
    <xdr:to>
      <xdr:col>15</xdr:col>
      <xdr:colOff>101600</xdr:colOff>
      <xdr:row>37</xdr:row>
      <xdr:rowOff>80264</xdr:rowOff>
    </xdr:to>
    <xdr:sp macro="" textlink="">
      <xdr:nvSpPr>
        <xdr:cNvPr id="138" name="楕円 137"/>
        <xdr:cNvSpPr/>
      </xdr:nvSpPr>
      <xdr:spPr bwMode="auto">
        <a:xfrm>
          <a:off x="2857500" y="7103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65041</xdr:rowOff>
    </xdr:from>
    <xdr:ext cx="762000" cy="259045"/>
    <xdr:sp macro="" textlink="">
      <xdr:nvSpPr>
        <xdr:cNvPr id="139" name="テキスト ボックス 138"/>
        <xdr:cNvSpPr txBox="1"/>
      </xdr:nvSpPr>
      <xdr:spPr>
        <a:xfrm>
          <a:off x="2527300" y="718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242,792
240,999
35.70
76,560,968
72,283,128
3,922,145
41,548,339
57,622,707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91077</xdr:rowOff>
    </xdr:from>
    <xdr:to>
      <xdr:col>24</xdr:col>
      <xdr:colOff>63500</xdr:colOff>
      <xdr:row>33</xdr:row>
      <xdr:rowOff>91191</xdr:rowOff>
    </xdr:to>
    <xdr:cxnSp macro="">
      <xdr:nvCxnSpPr>
        <xdr:cNvPr id="59" name="直線コネクタ 58"/>
        <xdr:cNvCxnSpPr/>
      </xdr:nvCxnSpPr>
      <xdr:spPr>
        <a:xfrm flipV="1">
          <a:off x="3797300" y="5748927"/>
          <a:ext cx="8382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91191</xdr:rowOff>
    </xdr:from>
    <xdr:to>
      <xdr:col>19</xdr:col>
      <xdr:colOff>177800</xdr:colOff>
      <xdr:row>33</xdr:row>
      <xdr:rowOff>126533</xdr:rowOff>
    </xdr:to>
    <xdr:cxnSp macro="">
      <xdr:nvCxnSpPr>
        <xdr:cNvPr id="62" name="直線コネクタ 61"/>
        <xdr:cNvCxnSpPr/>
      </xdr:nvCxnSpPr>
      <xdr:spPr>
        <a:xfrm flipV="1">
          <a:off x="2908300" y="5749041"/>
          <a:ext cx="889000" cy="3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126533</xdr:rowOff>
    </xdr:from>
    <xdr:to>
      <xdr:col>15</xdr:col>
      <xdr:colOff>50800</xdr:colOff>
      <xdr:row>34</xdr:row>
      <xdr:rowOff>30269</xdr:rowOff>
    </xdr:to>
    <xdr:cxnSp macro="">
      <xdr:nvCxnSpPr>
        <xdr:cNvPr id="65" name="直線コネクタ 64"/>
        <xdr:cNvCxnSpPr/>
      </xdr:nvCxnSpPr>
      <xdr:spPr>
        <a:xfrm flipV="1">
          <a:off x="2019300" y="5784383"/>
          <a:ext cx="889000" cy="7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30269</xdr:rowOff>
    </xdr:from>
    <xdr:to>
      <xdr:col>10</xdr:col>
      <xdr:colOff>114300</xdr:colOff>
      <xdr:row>34</xdr:row>
      <xdr:rowOff>94392</xdr:rowOff>
    </xdr:to>
    <xdr:cxnSp macro="">
      <xdr:nvCxnSpPr>
        <xdr:cNvPr id="68" name="直線コネクタ 67"/>
        <xdr:cNvCxnSpPr/>
      </xdr:nvCxnSpPr>
      <xdr:spPr>
        <a:xfrm flipV="1">
          <a:off x="1130300" y="5859569"/>
          <a:ext cx="889000" cy="64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53408</xdr:rowOff>
    </xdr:from>
    <xdr:ext cx="534377" cy="259045"/>
    <xdr:sp macro="" textlink="">
      <xdr:nvSpPr>
        <xdr:cNvPr id="70" name="テキスト ボックス 69"/>
        <xdr:cNvSpPr txBox="1"/>
      </xdr:nvSpPr>
      <xdr:spPr>
        <a:xfrm>
          <a:off x="1752111" y="553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80497</xdr:rowOff>
    </xdr:from>
    <xdr:ext cx="534377" cy="259045"/>
    <xdr:sp macro="" textlink="">
      <xdr:nvSpPr>
        <xdr:cNvPr id="72" name="テキスト ボックス 71"/>
        <xdr:cNvSpPr txBox="1"/>
      </xdr:nvSpPr>
      <xdr:spPr>
        <a:xfrm>
          <a:off x="863111" y="556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40277</xdr:rowOff>
    </xdr:from>
    <xdr:to>
      <xdr:col>24</xdr:col>
      <xdr:colOff>114300</xdr:colOff>
      <xdr:row>33</xdr:row>
      <xdr:rowOff>141877</xdr:rowOff>
    </xdr:to>
    <xdr:sp macro="" textlink="">
      <xdr:nvSpPr>
        <xdr:cNvPr id="78" name="楕円 77"/>
        <xdr:cNvSpPr/>
      </xdr:nvSpPr>
      <xdr:spPr>
        <a:xfrm>
          <a:off x="4584700" y="569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63154</xdr:rowOff>
    </xdr:from>
    <xdr:ext cx="534377" cy="259045"/>
    <xdr:sp macro="" textlink="">
      <xdr:nvSpPr>
        <xdr:cNvPr id="79" name="人件費該当値テキスト"/>
        <xdr:cNvSpPr txBox="1"/>
      </xdr:nvSpPr>
      <xdr:spPr>
        <a:xfrm>
          <a:off x="4686300" y="554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40391</xdr:rowOff>
    </xdr:from>
    <xdr:to>
      <xdr:col>20</xdr:col>
      <xdr:colOff>38100</xdr:colOff>
      <xdr:row>33</xdr:row>
      <xdr:rowOff>141991</xdr:rowOff>
    </xdr:to>
    <xdr:sp macro="" textlink="">
      <xdr:nvSpPr>
        <xdr:cNvPr id="80" name="楕円 79"/>
        <xdr:cNvSpPr/>
      </xdr:nvSpPr>
      <xdr:spPr>
        <a:xfrm>
          <a:off x="3746500" y="5698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158518</xdr:rowOff>
    </xdr:from>
    <xdr:ext cx="534377" cy="259045"/>
    <xdr:sp macro="" textlink="">
      <xdr:nvSpPr>
        <xdr:cNvPr id="81" name="テキスト ボックス 80"/>
        <xdr:cNvSpPr txBox="1"/>
      </xdr:nvSpPr>
      <xdr:spPr>
        <a:xfrm>
          <a:off x="3530111" y="547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75733</xdr:rowOff>
    </xdr:from>
    <xdr:to>
      <xdr:col>15</xdr:col>
      <xdr:colOff>101600</xdr:colOff>
      <xdr:row>34</xdr:row>
      <xdr:rowOff>5883</xdr:rowOff>
    </xdr:to>
    <xdr:sp macro="" textlink="">
      <xdr:nvSpPr>
        <xdr:cNvPr id="82" name="楕円 81"/>
        <xdr:cNvSpPr/>
      </xdr:nvSpPr>
      <xdr:spPr>
        <a:xfrm>
          <a:off x="2857500" y="573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22410</xdr:rowOff>
    </xdr:from>
    <xdr:ext cx="534377" cy="259045"/>
    <xdr:sp macro="" textlink="">
      <xdr:nvSpPr>
        <xdr:cNvPr id="83" name="テキスト ボックス 82"/>
        <xdr:cNvSpPr txBox="1"/>
      </xdr:nvSpPr>
      <xdr:spPr>
        <a:xfrm>
          <a:off x="2641111" y="55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150919</xdr:rowOff>
    </xdr:from>
    <xdr:to>
      <xdr:col>10</xdr:col>
      <xdr:colOff>165100</xdr:colOff>
      <xdr:row>34</xdr:row>
      <xdr:rowOff>81069</xdr:rowOff>
    </xdr:to>
    <xdr:sp macro="" textlink="">
      <xdr:nvSpPr>
        <xdr:cNvPr id="84" name="楕円 83"/>
        <xdr:cNvSpPr/>
      </xdr:nvSpPr>
      <xdr:spPr>
        <a:xfrm>
          <a:off x="1968500" y="58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72196</xdr:rowOff>
    </xdr:from>
    <xdr:ext cx="534377" cy="259045"/>
    <xdr:sp macro="" textlink="">
      <xdr:nvSpPr>
        <xdr:cNvPr id="85" name="テキスト ボックス 84"/>
        <xdr:cNvSpPr txBox="1"/>
      </xdr:nvSpPr>
      <xdr:spPr>
        <a:xfrm>
          <a:off x="1752111" y="5901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43592</xdr:rowOff>
    </xdr:from>
    <xdr:to>
      <xdr:col>6</xdr:col>
      <xdr:colOff>38100</xdr:colOff>
      <xdr:row>34</xdr:row>
      <xdr:rowOff>145192</xdr:rowOff>
    </xdr:to>
    <xdr:sp macro="" textlink="">
      <xdr:nvSpPr>
        <xdr:cNvPr id="86" name="楕円 85"/>
        <xdr:cNvSpPr/>
      </xdr:nvSpPr>
      <xdr:spPr>
        <a:xfrm>
          <a:off x="1079500" y="587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136319</xdr:rowOff>
    </xdr:from>
    <xdr:ext cx="534377" cy="259045"/>
    <xdr:sp macro="" textlink="">
      <xdr:nvSpPr>
        <xdr:cNvPr id="87" name="テキスト ボックス 86"/>
        <xdr:cNvSpPr txBox="1"/>
      </xdr:nvSpPr>
      <xdr:spPr>
        <a:xfrm>
          <a:off x="863111" y="59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144653</xdr:rowOff>
    </xdr:from>
    <xdr:to>
      <xdr:col>24</xdr:col>
      <xdr:colOff>63500</xdr:colOff>
      <xdr:row>57</xdr:row>
      <xdr:rowOff>10198</xdr:rowOff>
    </xdr:to>
    <xdr:cxnSp macro="">
      <xdr:nvCxnSpPr>
        <xdr:cNvPr id="117" name="直線コネクタ 116"/>
        <xdr:cNvCxnSpPr/>
      </xdr:nvCxnSpPr>
      <xdr:spPr>
        <a:xfrm>
          <a:off x="3797300" y="9745853"/>
          <a:ext cx="838200" cy="3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13708</xdr:rowOff>
    </xdr:from>
    <xdr:ext cx="534377" cy="259045"/>
    <xdr:sp macro="" textlink="">
      <xdr:nvSpPr>
        <xdr:cNvPr id="118" name="物件費平均値テキスト"/>
        <xdr:cNvSpPr txBox="1"/>
      </xdr:nvSpPr>
      <xdr:spPr>
        <a:xfrm>
          <a:off x="4686300" y="9272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164922</xdr:rowOff>
    </xdr:from>
    <xdr:to>
      <xdr:col>19</xdr:col>
      <xdr:colOff>177800</xdr:colOff>
      <xdr:row>56</xdr:row>
      <xdr:rowOff>144653</xdr:rowOff>
    </xdr:to>
    <xdr:cxnSp macro="">
      <xdr:nvCxnSpPr>
        <xdr:cNvPr id="120" name="直線コネクタ 119"/>
        <xdr:cNvCxnSpPr/>
      </xdr:nvCxnSpPr>
      <xdr:spPr>
        <a:xfrm>
          <a:off x="2908300" y="9594672"/>
          <a:ext cx="889000" cy="15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124807</xdr:rowOff>
    </xdr:from>
    <xdr:ext cx="534377" cy="259045"/>
    <xdr:sp macro="" textlink="">
      <xdr:nvSpPr>
        <xdr:cNvPr id="122" name="テキスト ボックス 121"/>
        <xdr:cNvSpPr txBox="1"/>
      </xdr:nvSpPr>
      <xdr:spPr>
        <a:xfrm>
          <a:off x="3530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164922</xdr:rowOff>
    </xdr:from>
    <xdr:to>
      <xdr:col>15</xdr:col>
      <xdr:colOff>50800</xdr:colOff>
      <xdr:row>56</xdr:row>
      <xdr:rowOff>116725</xdr:rowOff>
    </xdr:to>
    <xdr:cxnSp macro="">
      <xdr:nvCxnSpPr>
        <xdr:cNvPr id="123" name="直線コネクタ 122"/>
        <xdr:cNvCxnSpPr/>
      </xdr:nvCxnSpPr>
      <xdr:spPr>
        <a:xfrm flipV="1">
          <a:off x="2019300" y="9594672"/>
          <a:ext cx="889000" cy="1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142562</xdr:rowOff>
    </xdr:from>
    <xdr:ext cx="534377" cy="259045"/>
    <xdr:sp macro="" textlink="">
      <xdr:nvSpPr>
        <xdr:cNvPr id="125" name="テキスト ボックス 124"/>
        <xdr:cNvSpPr txBox="1"/>
      </xdr:nvSpPr>
      <xdr:spPr>
        <a:xfrm>
          <a:off x="2641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116725</xdr:rowOff>
    </xdr:from>
    <xdr:to>
      <xdr:col>10</xdr:col>
      <xdr:colOff>114300</xdr:colOff>
      <xdr:row>57</xdr:row>
      <xdr:rowOff>42735</xdr:rowOff>
    </xdr:to>
    <xdr:cxnSp macro="">
      <xdr:nvCxnSpPr>
        <xdr:cNvPr id="126" name="直線コネクタ 125"/>
        <xdr:cNvCxnSpPr/>
      </xdr:nvCxnSpPr>
      <xdr:spPr>
        <a:xfrm flipV="1">
          <a:off x="1130300" y="9717925"/>
          <a:ext cx="889000" cy="97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17975</xdr:rowOff>
    </xdr:from>
    <xdr:ext cx="534377" cy="259045"/>
    <xdr:sp macro="" textlink="">
      <xdr:nvSpPr>
        <xdr:cNvPr id="128" name="テキスト ボックス 127"/>
        <xdr:cNvSpPr txBox="1"/>
      </xdr:nvSpPr>
      <xdr:spPr>
        <a:xfrm>
          <a:off x="1752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140161</xdr:rowOff>
    </xdr:from>
    <xdr:ext cx="534377" cy="259045"/>
    <xdr:sp macro="" textlink="">
      <xdr:nvSpPr>
        <xdr:cNvPr id="130" name="テキスト ボックス 129"/>
        <xdr:cNvSpPr txBox="1"/>
      </xdr:nvSpPr>
      <xdr:spPr>
        <a:xfrm>
          <a:off x="863111" y="939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130848</xdr:rowOff>
    </xdr:from>
    <xdr:to>
      <xdr:col>24</xdr:col>
      <xdr:colOff>114300</xdr:colOff>
      <xdr:row>57</xdr:row>
      <xdr:rowOff>60998</xdr:rowOff>
    </xdr:to>
    <xdr:sp macro="" textlink="">
      <xdr:nvSpPr>
        <xdr:cNvPr id="136" name="楕円 135"/>
        <xdr:cNvSpPr/>
      </xdr:nvSpPr>
      <xdr:spPr>
        <a:xfrm>
          <a:off x="4584700" y="973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109275</xdr:rowOff>
    </xdr:from>
    <xdr:ext cx="534377" cy="259045"/>
    <xdr:sp macro="" textlink="">
      <xdr:nvSpPr>
        <xdr:cNvPr id="137" name="物件費該当値テキスト"/>
        <xdr:cNvSpPr txBox="1"/>
      </xdr:nvSpPr>
      <xdr:spPr>
        <a:xfrm>
          <a:off x="4686300" y="971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93853</xdr:rowOff>
    </xdr:from>
    <xdr:to>
      <xdr:col>20</xdr:col>
      <xdr:colOff>38100</xdr:colOff>
      <xdr:row>57</xdr:row>
      <xdr:rowOff>24003</xdr:rowOff>
    </xdr:to>
    <xdr:sp macro="" textlink="">
      <xdr:nvSpPr>
        <xdr:cNvPr id="138" name="楕円 137"/>
        <xdr:cNvSpPr/>
      </xdr:nvSpPr>
      <xdr:spPr>
        <a:xfrm>
          <a:off x="3746500" y="969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15130</xdr:rowOff>
    </xdr:from>
    <xdr:ext cx="534377" cy="259045"/>
    <xdr:sp macro="" textlink="">
      <xdr:nvSpPr>
        <xdr:cNvPr id="139" name="テキスト ボックス 138"/>
        <xdr:cNvSpPr txBox="1"/>
      </xdr:nvSpPr>
      <xdr:spPr>
        <a:xfrm>
          <a:off x="3530111" y="978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114122</xdr:rowOff>
    </xdr:from>
    <xdr:to>
      <xdr:col>15</xdr:col>
      <xdr:colOff>101600</xdr:colOff>
      <xdr:row>56</xdr:row>
      <xdr:rowOff>44272</xdr:rowOff>
    </xdr:to>
    <xdr:sp macro="" textlink="">
      <xdr:nvSpPr>
        <xdr:cNvPr id="140" name="楕円 139"/>
        <xdr:cNvSpPr/>
      </xdr:nvSpPr>
      <xdr:spPr>
        <a:xfrm>
          <a:off x="2857500" y="954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35399</xdr:rowOff>
    </xdr:from>
    <xdr:ext cx="534377" cy="259045"/>
    <xdr:sp macro="" textlink="">
      <xdr:nvSpPr>
        <xdr:cNvPr id="141" name="テキスト ボックス 140"/>
        <xdr:cNvSpPr txBox="1"/>
      </xdr:nvSpPr>
      <xdr:spPr>
        <a:xfrm>
          <a:off x="2641111" y="963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65925</xdr:rowOff>
    </xdr:from>
    <xdr:to>
      <xdr:col>10</xdr:col>
      <xdr:colOff>165100</xdr:colOff>
      <xdr:row>56</xdr:row>
      <xdr:rowOff>167525</xdr:rowOff>
    </xdr:to>
    <xdr:sp macro="" textlink="">
      <xdr:nvSpPr>
        <xdr:cNvPr id="142" name="楕円 141"/>
        <xdr:cNvSpPr/>
      </xdr:nvSpPr>
      <xdr:spPr>
        <a:xfrm>
          <a:off x="1968500" y="96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158652</xdr:rowOff>
    </xdr:from>
    <xdr:ext cx="534377" cy="259045"/>
    <xdr:sp macro="" textlink="">
      <xdr:nvSpPr>
        <xdr:cNvPr id="143" name="テキスト ボックス 142"/>
        <xdr:cNvSpPr txBox="1"/>
      </xdr:nvSpPr>
      <xdr:spPr>
        <a:xfrm>
          <a:off x="1752111" y="975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163385</xdr:rowOff>
    </xdr:from>
    <xdr:to>
      <xdr:col>6</xdr:col>
      <xdr:colOff>38100</xdr:colOff>
      <xdr:row>57</xdr:row>
      <xdr:rowOff>93535</xdr:rowOff>
    </xdr:to>
    <xdr:sp macro="" textlink="">
      <xdr:nvSpPr>
        <xdr:cNvPr id="144" name="楕円 143"/>
        <xdr:cNvSpPr/>
      </xdr:nvSpPr>
      <xdr:spPr>
        <a:xfrm>
          <a:off x="1079500" y="976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84662</xdr:rowOff>
    </xdr:from>
    <xdr:ext cx="534377" cy="259045"/>
    <xdr:sp macro="" textlink="">
      <xdr:nvSpPr>
        <xdr:cNvPr id="145" name="テキスト ボックス 144"/>
        <xdr:cNvSpPr txBox="1"/>
      </xdr:nvSpPr>
      <xdr:spPr>
        <a:xfrm>
          <a:off x="863111" y="985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74549</xdr:rowOff>
    </xdr:from>
    <xdr:to>
      <xdr:col>24</xdr:col>
      <xdr:colOff>63500</xdr:colOff>
      <xdr:row>78</xdr:row>
      <xdr:rowOff>75692</xdr:rowOff>
    </xdr:to>
    <xdr:cxnSp macro="">
      <xdr:nvCxnSpPr>
        <xdr:cNvPr id="172" name="直線コネクタ 171"/>
        <xdr:cNvCxnSpPr/>
      </xdr:nvCxnSpPr>
      <xdr:spPr>
        <a:xfrm>
          <a:off x="3797300" y="13447649"/>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67645</xdr:rowOff>
    </xdr:from>
    <xdr:to>
      <xdr:col>19</xdr:col>
      <xdr:colOff>177800</xdr:colOff>
      <xdr:row>78</xdr:row>
      <xdr:rowOff>74549</xdr:rowOff>
    </xdr:to>
    <xdr:cxnSp macro="">
      <xdr:nvCxnSpPr>
        <xdr:cNvPr id="175" name="直線コネクタ 174"/>
        <xdr:cNvCxnSpPr/>
      </xdr:nvCxnSpPr>
      <xdr:spPr>
        <a:xfrm>
          <a:off x="2908300" y="13440745"/>
          <a:ext cx="8890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32167</xdr:rowOff>
    </xdr:from>
    <xdr:to>
      <xdr:col>15</xdr:col>
      <xdr:colOff>50800</xdr:colOff>
      <xdr:row>78</xdr:row>
      <xdr:rowOff>67645</xdr:rowOff>
    </xdr:to>
    <xdr:cxnSp macro="">
      <xdr:nvCxnSpPr>
        <xdr:cNvPr id="178" name="直線コネクタ 177"/>
        <xdr:cNvCxnSpPr/>
      </xdr:nvCxnSpPr>
      <xdr:spPr>
        <a:xfrm>
          <a:off x="2019300" y="13405267"/>
          <a:ext cx="889000" cy="3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32167</xdr:rowOff>
    </xdr:from>
    <xdr:to>
      <xdr:col>10</xdr:col>
      <xdr:colOff>114300</xdr:colOff>
      <xdr:row>78</xdr:row>
      <xdr:rowOff>34818</xdr:rowOff>
    </xdr:to>
    <xdr:cxnSp macro="">
      <xdr:nvCxnSpPr>
        <xdr:cNvPr id="181" name="直線コネクタ 180"/>
        <xdr:cNvCxnSpPr/>
      </xdr:nvCxnSpPr>
      <xdr:spPr>
        <a:xfrm flipV="1">
          <a:off x="1130300" y="13405267"/>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24892</xdr:rowOff>
    </xdr:from>
    <xdr:to>
      <xdr:col>24</xdr:col>
      <xdr:colOff>114300</xdr:colOff>
      <xdr:row>78</xdr:row>
      <xdr:rowOff>126492</xdr:rowOff>
    </xdr:to>
    <xdr:sp macro="" textlink="">
      <xdr:nvSpPr>
        <xdr:cNvPr id="191" name="楕円 190"/>
        <xdr:cNvSpPr/>
      </xdr:nvSpPr>
      <xdr:spPr>
        <a:xfrm>
          <a:off x="4584700" y="1339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111269</xdr:rowOff>
    </xdr:from>
    <xdr:ext cx="469744" cy="259045"/>
    <xdr:sp macro="" textlink="">
      <xdr:nvSpPr>
        <xdr:cNvPr id="192" name="維持補修費該当値テキスト"/>
        <xdr:cNvSpPr txBox="1"/>
      </xdr:nvSpPr>
      <xdr:spPr>
        <a:xfrm>
          <a:off x="4686300" y="1331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23749</xdr:rowOff>
    </xdr:from>
    <xdr:to>
      <xdr:col>20</xdr:col>
      <xdr:colOff>38100</xdr:colOff>
      <xdr:row>78</xdr:row>
      <xdr:rowOff>125349</xdr:rowOff>
    </xdr:to>
    <xdr:sp macro="" textlink="">
      <xdr:nvSpPr>
        <xdr:cNvPr id="193" name="楕円 192"/>
        <xdr:cNvSpPr/>
      </xdr:nvSpPr>
      <xdr:spPr>
        <a:xfrm>
          <a:off x="3746500" y="1339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116476</xdr:rowOff>
    </xdr:from>
    <xdr:ext cx="469744" cy="259045"/>
    <xdr:sp macro="" textlink="">
      <xdr:nvSpPr>
        <xdr:cNvPr id="194" name="テキスト ボックス 193"/>
        <xdr:cNvSpPr txBox="1"/>
      </xdr:nvSpPr>
      <xdr:spPr>
        <a:xfrm>
          <a:off x="3562428" y="1348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16845</xdr:rowOff>
    </xdr:from>
    <xdr:to>
      <xdr:col>15</xdr:col>
      <xdr:colOff>101600</xdr:colOff>
      <xdr:row>78</xdr:row>
      <xdr:rowOff>118445</xdr:rowOff>
    </xdr:to>
    <xdr:sp macro="" textlink="">
      <xdr:nvSpPr>
        <xdr:cNvPr id="195" name="楕円 194"/>
        <xdr:cNvSpPr/>
      </xdr:nvSpPr>
      <xdr:spPr>
        <a:xfrm>
          <a:off x="2857500" y="1338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109572</xdr:rowOff>
    </xdr:from>
    <xdr:ext cx="469744" cy="259045"/>
    <xdr:sp macro="" textlink="">
      <xdr:nvSpPr>
        <xdr:cNvPr id="196" name="テキスト ボックス 195"/>
        <xdr:cNvSpPr txBox="1"/>
      </xdr:nvSpPr>
      <xdr:spPr>
        <a:xfrm>
          <a:off x="2673428" y="13482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152817</xdr:rowOff>
    </xdr:from>
    <xdr:to>
      <xdr:col>10</xdr:col>
      <xdr:colOff>165100</xdr:colOff>
      <xdr:row>78</xdr:row>
      <xdr:rowOff>82967</xdr:rowOff>
    </xdr:to>
    <xdr:sp macro="" textlink="">
      <xdr:nvSpPr>
        <xdr:cNvPr id="197" name="楕円 196"/>
        <xdr:cNvSpPr/>
      </xdr:nvSpPr>
      <xdr:spPr>
        <a:xfrm>
          <a:off x="1968500" y="13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74094</xdr:rowOff>
    </xdr:from>
    <xdr:ext cx="469744" cy="259045"/>
    <xdr:sp macro="" textlink="">
      <xdr:nvSpPr>
        <xdr:cNvPr id="198" name="テキスト ボックス 197"/>
        <xdr:cNvSpPr txBox="1"/>
      </xdr:nvSpPr>
      <xdr:spPr>
        <a:xfrm>
          <a:off x="1784428" y="13447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155468</xdr:rowOff>
    </xdr:from>
    <xdr:to>
      <xdr:col>6</xdr:col>
      <xdr:colOff>38100</xdr:colOff>
      <xdr:row>78</xdr:row>
      <xdr:rowOff>85618</xdr:rowOff>
    </xdr:to>
    <xdr:sp macro="" textlink="">
      <xdr:nvSpPr>
        <xdr:cNvPr id="199" name="楕円 198"/>
        <xdr:cNvSpPr/>
      </xdr:nvSpPr>
      <xdr:spPr>
        <a:xfrm>
          <a:off x="10795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76745</xdr:rowOff>
    </xdr:from>
    <xdr:ext cx="469744" cy="259045"/>
    <xdr:sp macro="" textlink="">
      <xdr:nvSpPr>
        <xdr:cNvPr id="200" name="テキスト ボックス 199"/>
        <xdr:cNvSpPr txBox="1"/>
      </xdr:nvSpPr>
      <xdr:spPr>
        <a:xfrm>
          <a:off x="895428" y="134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50185</xdr:rowOff>
    </xdr:from>
    <xdr:to>
      <xdr:col>24</xdr:col>
      <xdr:colOff>63500</xdr:colOff>
      <xdr:row>97</xdr:row>
      <xdr:rowOff>52718</xdr:rowOff>
    </xdr:to>
    <xdr:cxnSp macro="">
      <xdr:nvCxnSpPr>
        <xdr:cNvPr id="230" name="直線コネクタ 229"/>
        <xdr:cNvCxnSpPr/>
      </xdr:nvCxnSpPr>
      <xdr:spPr>
        <a:xfrm>
          <a:off x="3797300" y="16680835"/>
          <a:ext cx="8382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75810</xdr:rowOff>
    </xdr:from>
    <xdr:ext cx="534377" cy="259045"/>
    <xdr:sp macro="" textlink="">
      <xdr:nvSpPr>
        <xdr:cNvPr id="231" name="扶助費平均値テキスト"/>
        <xdr:cNvSpPr txBox="1"/>
      </xdr:nvSpPr>
      <xdr:spPr>
        <a:xfrm>
          <a:off x="4686300" y="16192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50185</xdr:rowOff>
    </xdr:from>
    <xdr:to>
      <xdr:col>19</xdr:col>
      <xdr:colOff>177800</xdr:colOff>
      <xdr:row>97</xdr:row>
      <xdr:rowOff>141415</xdr:rowOff>
    </xdr:to>
    <xdr:cxnSp macro="">
      <xdr:nvCxnSpPr>
        <xdr:cNvPr id="233" name="直線コネクタ 232"/>
        <xdr:cNvCxnSpPr/>
      </xdr:nvCxnSpPr>
      <xdr:spPr>
        <a:xfrm flipV="1">
          <a:off x="2908300" y="16680835"/>
          <a:ext cx="889000" cy="9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45083</xdr:rowOff>
    </xdr:from>
    <xdr:ext cx="534377" cy="259045"/>
    <xdr:sp macro="" textlink="">
      <xdr:nvSpPr>
        <xdr:cNvPr id="235" name="テキスト ボックス 234"/>
        <xdr:cNvSpPr txBox="1"/>
      </xdr:nvSpPr>
      <xdr:spPr>
        <a:xfrm>
          <a:off x="3530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141415</xdr:rowOff>
    </xdr:from>
    <xdr:to>
      <xdr:col>15</xdr:col>
      <xdr:colOff>50800</xdr:colOff>
      <xdr:row>98</xdr:row>
      <xdr:rowOff>958</xdr:rowOff>
    </xdr:to>
    <xdr:cxnSp macro="">
      <xdr:nvCxnSpPr>
        <xdr:cNvPr id="236" name="直線コネクタ 235"/>
        <xdr:cNvCxnSpPr/>
      </xdr:nvCxnSpPr>
      <xdr:spPr>
        <a:xfrm flipV="1">
          <a:off x="2019300" y="16772065"/>
          <a:ext cx="889000" cy="30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101223</xdr:rowOff>
    </xdr:from>
    <xdr:ext cx="534377" cy="259045"/>
    <xdr:sp macro="" textlink="">
      <xdr:nvSpPr>
        <xdr:cNvPr id="238" name="テキスト ボックス 237"/>
        <xdr:cNvSpPr txBox="1"/>
      </xdr:nvSpPr>
      <xdr:spPr>
        <a:xfrm>
          <a:off x="2641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958</xdr:rowOff>
    </xdr:from>
    <xdr:to>
      <xdr:col>10</xdr:col>
      <xdr:colOff>114300</xdr:colOff>
      <xdr:row>98</xdr:row>
      <xdr:rowOff>113049</xdr:rowOff>
    </xdr:to>
    <xdr:cxnSp macro="">
      <xdr:nvCxnSpPr>
        <xdr:cNvPr id="239" name="直線コネクタ 238"/>
        <xdr:cNvCxnSpPr/>
      </xdr:nvCxnSpPr>
      <xdr:spPr>
        <a:xfrm flipV="1">
          <a:off x="1130300" y="16803058"/>
          <a:ext cx="889000" cy="1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166527</xdr:rowOff>
    </xdr:from>
    <xdr:ext cx="534377" cy="259045"/>
    <xdr:sp macro="" textlink="">
      <xdr:nvSpPr>
        <xdr:cNvPr id="241" name="テキスト ボックス 240"/>
        <xdr:cNvSpPr txBox="1"/>
      </xdr:nvSpPr>
      <xdr:spPr>
        <a:xfrm>
          <a:off x="1752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92003</xdr:rowOff>
    </xdr:from>
    <xdr:ext cx="534377" cy="259045"/>
    <xdr:sp macro="" textlink="">
      <xdr:nvSpPr>
        <xdr:cNvPr id="243" name="テキスト ボックス 242"/>
        <xdr:cNvSpPr txBox="1"/>
      </xdr:nvSpPr>
      <xdr:spPr>
        <a:xfrm>
          <a:off x="863111" y="163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1918</xdr:rowOff>
    </xdr:from>
    <xdr:to>
      <xdr:col>24</xdr:col>
      <xdr:colOff>114300</xdr:colOff>
      <xdr:row>97</xdr:row>
      <xdr:rowOff>103518</xdr:rowOff>
    </xdr:to>
    <xdr:sp macro="" textlink="">
      <xdr:nvSpPr>
        <xdr:cNvPr id="249" name="楕円 248"/>
        <xdr:cNvSpPr/>
      </xdr:nvSpPr>
      <xdr:spPr>
        <a:xfrm>
          <a:off x="4584700" y="1663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151795</xdr:rowOff>
    </xdr:from>
    <xdr:ext cx="534377" cy="259045"/>
    <xdr:sp macro="" textlink="">
      <xdr:nvSpPr>
        <xdr:cNvPr id="250" name="扶助費該当値テキスト"/>
        <xdr:cNvSpPr txBox="1"/>
      </xdr:nvSpPr>
      <xdr:spPr>
        <a:xfrm>
          <a:off x="4686300" y="1661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170835</xdr:rowOff>
    </xdr:from>
    <xdr:to>
      <xdr:col>20</xdr:col>
      <xdr:colOff>38100</xdr:colOff>
      <xdr:row>97</xdr:row>
      <xdr:rowOff>100985</xdr:rowOff>
    </xdr:to>
    <xdr:sp macro="" textlink="">
      <xdr:nvSpPr>
        <xdr:cNvPr id="251" name="楕円 250"/>
        <xdr:cNvSpPr/>
      </xdr:nvSpPr>
      <xdr:spPr>
        <a:xfrm>
          <a:off x="3746500" y="1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92112</xdr:rowOff>
    </xdr:from>
    <xdr:ext cx="534377" cy="259045"/>
    <xdr:sp macro="" textlink="">
      <xdr:nvSpPr>
        <xdr:cNvPr id="252" name="テキスト ボックス 251"/>
        <xdr:cNvSpPr txBox="1"/>
      </xdr:nvSpPr>
      <xdr:spPr>
        <a:xfrm>
          <a:off x="3530111" y="167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90615</xdr:rowOff>
    </xdr:from>
    <xdr:to>
      <xdr:col>15</xdr:col>
      <xdr:colOff>101600</xdr:colOff>
      <xdr:row>98</xdr:row>
      <xdr:rowOff>20765</xdr:rowOff>
    </xdr:to>
    <xdr:sp macro="" textlink="">
      <xdr:nvSpPr>
        <xdr:cNvPr id="253" name="楕円 252"/>
        <xdr:cNvSpPr/>
      </xdr:nvSpPr>
      <xdr:spPr>
        <a:xfrm>
          <a:off x="2857500" y="1672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11892</xdr:rowOff>
    </xdr:from>
    <xdr:ext cx="534377" cy="259045"/>
    <xdr:sp macro="" textlink="">
      <xdr:nvSpPr>
        <xdr:cNvPr id="254" name="テキスト ボックス 253"/>
        <xdr:cNvSpPr txBox="1"/>
      </xdr:nvSpPr>
      <xdr:spPr>
        <a:xfrm>
          <a:off x="2641111" y="1681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121608</xdr:rowOff>
    </xdr:from>
    <xdr:to>
      <xdr:col>10</xdr:col>
      <xdr:colOff>165100</xdr:colOff>
      <xdr:row>98</xdr:row>
      <xdr:rowOff>51758</xdr:rowOff>
    </xdr:to>
    <xdr:sp macro="" textlink="">
      <xdr:nvSpPr>
        <xdr:cNvPr id="255" name="楕円 254"/>
        <xdr:cNvSpPr/>
      </xdr:nvSpPr>
      <xdr:spPr>
        <a:xfrm>
          <a:off x="1968500" y="1675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42885</xdr:rowOff>
    </xdr:from>
    <xdr:ext cx="534377" cy="259045"/>
    <xdr:sp macro="" textlink="">
      <xdr:nvSpPr>
        <xdr:cNvPr id="256" name="テキスト ボックス 255"/>
        <xdr:cNvSpPr txBox="1"/>
      </xdr:nvSpPr>
      <xdr:spPr>
        <a:xfrm>
          <a:off x="1752111" y="1684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62249</xdr:rowOff>
    </xdr:from>
    <xdr:to>
      <xdr:col>6</xdr:col>
      <xdr:colOff>38100</xdr:colOff>
      <xdr:row>98</xdr:row>
      <xdr:rowOff>163849</xdr:rowOff>
    </xdr:to>
    <xdr:sp macro="" textlink="">
      <xdr:nvSpPr>
        <xdr:cNvPr id="257" name="楕円 256"/>
        <xdr:cNvSpPr/>
      </xdr:nvSpPr>
      <xdr:spPr>
        <a:xfrm>
          <a:off x="1079500" y="1686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154976</xdr:rowOff>
    </xdr:from>
    <xdr:ext cx="534377" cy="259045"/>
    <xdr:sp macro="" textlink="">
      <xdr:nvSpPr>
        <xdr:cNvPr id="258" name="テキスト ボックス 257"/>
        <xdr:cNvSpPr txBox="1"/>
      </xdr:nvSpPr>
      <xdr:spPr>
        <a:xfrm>
          <a:off x="863111" y="1695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165894</xdr:rowOff>
    </xdr:from>
    <xdr:to>
      <xdr:col>55</xdr:col>
      <xdr:colOff>0</xdr:colOff>
      <xdr:row>35</xdr:row>
      <xdr:rowOff>170504</xdr:rowOff>
    </xdr:to>
    <xdr:cxnSp macro="">
      <xdr:nvCxnSpPr>
        <xdr:cNvPr id="287" name="直線コネクタ 286"/>
        <xdr:cNvCxnSpPr/>
      </xdr:nvCxnSpPr>
      <xdr:spPr>
        <a:xfrm flipV="1">
          <a:off x="9639300" y="6166644"/>
          <a:ext cx="838200" cy="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101871</xdr:rowOff>
    </xdr:from>
    <xdr:ext cx="534377" cy="259045"/>
    <xdr:sp macro="" textlink="">
      <xdr:nvSpPr>
        <xdr:cNvPr id="288" name="補助費等平均値テキスト"/>
        <xdr:cNvSpPr txBox="1"/>
      </xdr:nvSpPr>
      <xdr:spPr>
        <a:xfrm>
          <a:off x="10528300" y="5931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170504</xdr:rowOff>
    </xdr:from>
    <xdr:to>
      <xdr:col>50</xdr:col>
      <xdr:colOff>114300</xdr:colOff>
      <xdr:row>36</xdr:row>
      <xdr:rowOff>34296</xdr:rowOff>
    </xdr:to>
    <xdr:cxnSp macro="">
      <xdr:nvCxnSpPr>
        <xdr:cNvPr id="290" name="直線コネクタ 289"/>
        <xdr:cNvCxnSpPr/>
      </xdr:nvCxnSpPr>
      <xdr:spPr>
        <a:xfrm flipV="1">
          <a:off x="8750300" y="6171254"/>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23652</xdr:rowOff>
    </xdr:from>
    <xdr:ext cx="534377" cy="259045"/>
    <xdr:sp macro="" textlink="">
      <xdr:nvSpPr>
        <xdr:cNvPr id="292" name="テキスト ボックス 291"/>
        <xdr:cNvSpPr txBox="1"/>
      </xdr:nvSpPr>
      <xdr:spPr>
        <a:xfrm>
          <a:off x="9372111" y="585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34296</xdr:rowOff>
    </xdr:from>
    <xdr:to>
      <xdr:col>45</xdr:col>
      <xdr:colOff>177800</xdr:colOff>
      <xdr:row>36</xdr:row>
      <xdr:rowOff>67938</xdr:rowOff>
    </xdr:to>
    <xdr:cxnSp macro="">
      <xdr:nvCxnSpPr>
        <xdr:cNvPr id="293" name="直線コネクタ 292"/>
        <xdr:cNvCxnSpPr/>
      </xdr:nvCxnSpPr>
      <xdr:spPr>
        <a:xfrm flipV="1">
          <a:off x="7861300" y="6206496"/>
          <a:ext cx="889000" cy="3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38206</xdr:rowOff>
    </xdr:from>
    <xdr:ext cx="534377" cy="259045"/>
    <xdr:sp macro="" textlink="">
      <xdr:nvSpPr>
        <xdr:cNvPr id="295" name="テキスト ボックス 294"/>
        <xdr:cNvSpPr txBox="1"/>
      </xdr:nvSpPr>
      <xdr:spPr>
        <a:xfrm>
          <a:off x="8483111" y="58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67938</xdr:rowOff>
    </xdr:from>
    <xdr:to>
      <xdr:col>41</xdr:col>
      <xdr:colOff>50800</xdr:colOff>
      <xdr:row>36</xdr:row>
      <xdr:rowOff>110744</xdr:rowOff>
    </xdr:to>
    <xdr:cxnSp macro="">
      <xdr:nvCxnSpPr>
        <xdr:cNvPr id="296" name="直線コネクタ 295"/>
        <xdr:cNvCxnSpPr/>
      </xdr:nvCxnSpPr>
      <xdr:spPr>
        <a:xfrm flipV="1">
          <a:off x="6972300" y="6240138"/>
          <a:ext cx="889000" cy="4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86841</xdr:rowOff>
    </xdr:from>
    <xdr:ext cx="534377" cy="259045"/>
    <xdr:sp macro="" textlink="">
      <xdr:nvSpPr>
        <xdr:cNvPr id="298" name="テキスト ボックス 297"/>
        <xdr:cNvSpPr txBox="1"/>
      </xdr:nvSpPr>
      <xdr:spPr>
        <a:xfrm>
          <a:off x="7594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44969</xdr:rowOff>
    </xdr:from>
    <xdr:ext cx="534377" cy="259045"/>
    <xdr:sp macro="" textlink="">
      <xdr:nvSpPr>
        <xdr:cNvPr id="300" name="テキスト ボックス 299"/>
        <xdr:cNvSpPr txBox="1"/>
      </xdr:nvSpPr>
      <xdr:spPr>
        <a:xfrm>
          <a:off x="6705111" y="58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115094</xdr:rowOff>
    </xdr:from>
    <xdr:to>
      <xdr:col>55</xdr:col>
      <xdr:colOff>50800</xdr:colOff>
      <xdr:row>36</xdr:row>
      <xdr:rowOff>45244</xdr:rowOff>
    </xdr:to>
    <xdr:sp macro="" textlink="">
      <xdr:nvSpPr>
        <xdr:cNvPr id="306" name="楕円 305"/>
        <xdr:cNvSpPr/>
      </xdr:nvSpPr>
      <xdr:spPr>
        <a:xfrm>
          <a:off x="10426700" y="611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93521</xdr:rowOff>
    </xdr:from>
    <xdr:ext cx="534377" cy="259045"/>
    <xdr:sp macro="" textlink="">
      <xdr:nvSpPr>
        <xdr:cNvPr id="307" name="補助費等該当値テキスト"/>
        <xdr:cNvSpPr txBox="1"/>
      </xdr:nvSpPr>
      <xdr:spPr>
        <a:xfrm>
          <a:off x="10528300" y="6094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119704</xdr:rowOff>
    </xdr:from>
    <xdr:to>
      <xdr:col>50</xdr:col>
      <xdr:colOff>165100</xdr:colOff>
      <xdr:row>36</xdr:row>
      <xdr:rowOff>49854</xdr:rowOff>
    </xdr:to>
    <xdr:sp macro="" textlink="">
      <xdr:nvSpPr>
        <xdr:cNvPr id="308" name="楕円 307"/>
        <xdr:cNvSpPr/>
      </xdr:nvSpPr>
      <xdr:spPr>
        <a:xfrm>
          <a:off x="9588500" y="612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40981</xdr:rowOff>
    </xdr:from>
    <xdr:ext cx="534377" cy="259045"/>
    <xdr:sp macro="" textlink="">
      <xdr:nvSpPr>
        <xdr:cNvPr id="309" name="テキスト ボックス 308"/>
        <xdr:cNvSpPr txBox="1"/>
      </xdr:nvSpPr>
      <xdr:spPr>
        <a:xfrm>
          <a:off x="9372111" y="621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154946</xdr:rowOff>
    </xdr:from>
    <xdr:to>
      <xdr:col>46</xdr:col>
      <xdr:colOff>38100</xdr:colOff>
      <xdr:row>36</xdr:row>
      <xdr:rowOff>85096</xdr:rowOff>
    </xdr:to>
    <xdr:sp macro="" textlink="">
      <xdr:nvSpPr>
        <xdr:cNvPr id="310" name="楕円 309"/>
        <xdr:cNvSpPr/>
      </xdr:nvSpPr>
      <xdr:spPr>
        <a:xfrm>
          <a:off x="8699500" y="615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76223</xdr:rowOff>
    </xdr:from>
    <xdr:ext cx="534377" cy="259045"/>
    <xdr:sp macro="" textlink="">
      <xdr:nvSpPr>
        <xdr:cNvPr id="311" name="テキスト ボックス 310"/>
        <xdr:cNvSpPr txBox="1"/>
      </xdr:nvSpPr>
      <xdr:spPr>
        <a:xfrm>
          <a:off x="8483111" y="624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17138</xdr:rowOff>
    </xdr:from>
    <xdr:to>
      <xdr:col>41</xdr:col>
      <xdr:colOff>101600</xdr:colOff>
      <xdr:row>36</xdr:row>
      <xdr:rowOff>118738</xdr:rowOff>
    </xdr:to>
    <xdr:sp macro="" textlink="">
      <xdr:nvSpPr>
        <xdr:cNvPr id="312" name="楕円 311"/>
        <xdr:cNvSpPr/>
      </xdr:nvSpPr>
      <xdr:spPr>
        <a:xfrm>
          <a:off x="7810500" y="618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109865</xdr:rowOff>
    </xdr:from>
    <xdr:ext cx="534377" cy="259045"/>
    <xdr:sp macro="" textlink="">
      <xdr:nvSpPr>
        <xdr:cNvPr id="313" name="テキスト ボックス 312"/>
        <xdr:cNvSpPr txBox="1"/>
      </xdr:nvSpPr>
      <xdr:spPr>
        <a:xfrm>
          <a:off x="7594111" y="628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59944</xdr:rowOff>
    </xdr:from>
    <xdr:to>
      <xdr:col>36</xdr:col>
      <xdr:colOff>165100</xdr:colOff>
      <xdr:row>36</xdr:row>
      <xdr:rowOff>161544</xdr:rowOff>
    </xdr:to>
    <xdr:sp macro="" textlink="">
      <xdr:nvSpPr>
        <xdr:cNvPr id="314" name="楕円 313"/>
        <xdr:cNvSpPr/>
      </xdr:nvSpPr>
      <xdr:spPr>
        <a:xfrm>
          <a:off x="6921500" y="623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152671</xdr:rowOff>
    </xdr:from>
    <xdr:ext cx="534377" cy="259045"/>
    <xdr:sp macro="" textlink="">
      <xdr:nvSpPr>
        <xdr:cNvPr id="315" name="テキスト ボックス 314"/>
        <xdr:cNvSpPr txBox="1"/>
      </xdr:nvSpPr>
      <xdr:spPr>
        <a:xfrm>
          <a:off x="6705111" y="63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112306</xdr:rowOff>
    </xdr:from>
    <xdr:to>
      <xdr:col>55</xdr:col>
      <xdr:colOff>0</xdr:colOff>
      <xdr:row>56</xdr:row>
      <xdr:rowOff>161658</xdr:rowOff>
    </xdr:to>
    <xdr:cxnSp macro="">
      <xdr:nvCxnSpPr>
        <xdr:cNvPr id="344" name="直線コネクタ 343"/>
        <xdr:cNvCxnSpPr/>
      </xdr:nvCxnSpPr>
      <xdr:spPr>
        <a:xfrm flipV="1">
          <a:off x="9639300" y="9713506"/>
          <a:ext cx="838200" cy="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13005</xdr:rowOff>
    </xdr:from>
    <xdr:to>
      <xdr:col>50</xdr:col>
      <xdr:colOff>114300</xdr:colOff>
      <xdr:row>56</xdr:row>
      <xdr:rowOff>161658</xdr:rowOff>
    </xdr:to>
    <xdr:cxnSp macro="">
      <xdr:nvCxnSpPr>
        <xdr:cNvPr id="347" name="直線コネクタ 346"/>
        <xdr:cNvCxnSpPr/>
      </xdr:nvCxnSpPr>
      <xdr:spPr>
        <a:xfrm>
          <a:off x="8750300" y="9614205"/>
          <a:ext cx="889000" cy="14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13005</xdr:rowOff>
    </xdr:from>
    <xdr:to>
      <xdr:col>45</xdr:col>
      <xdr:colOff>177800</xdr:colOff>
      <xdr:row>56</xdr:row>
      <xdr:rowOff>155359</xdr:rowOff>
    </xdr:to>
    <xdr:cxnSp macro="">
      <xdr:nvCxnSpPr>
        <xdr:cNvPr id="350" name="直線コネクタ 349"/>
        <xdr:cNvCxnSpPr/>
      </xdr:nvCxnSpPr>
      <xdr:spPr>
        <a:xfrm flipV="1">
          <a:off x="7861300" y="9614205"/>
          <a:ext cx="889000" cy="1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72991</xdr:rowOff>
    </xdr:from>
    <xdr:ext cx="534377" cy="259045"/>
    <xdr:sp macro="" textlink="">
      <xdr:nvSpPr>
        <xdr:cNvPr id="352" name="テキスト ボックス 351"/>
        <xdr:cNvSpPr txBox="1"/>
      </xdr:nvSpPr>
      <xdr:spPr>
        <a:xfrm>
          <a:off x="8483111" y="9331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155359</xdr:rowOff>
    </xdr:from>
    <xdr:to>
      <xdr:col>41</xdr:col>
      <xdr:colOff>50800</xdr:colOff>
      <xdr:row>57</xdr:row>
      <xdr:rowOff>118796</xdr:rowOff>
    </xdr:to>
    <xdr:cxnSp macro="">
      <xdr:nvCxnSpPr>
        <xdr:cNvPr id="353" name="直線コネクタ 352"/>
        <xdr:cNvCxnSpPr/>
      </xdr:nvCxnSpPr>
      <xdr:spPr>
        <a:xfrm flipV="1">
          <a:off x="6972300" y="9756559"/>
          <a:ext cx="889000" cy="13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94480</xdr:rowOff>
    </xdr:from>
    <xdr:ext cx="534377" cy="259045"/>
    <xdr:sp macro="" textlink="">
      <xdr:nvSpPr>
        <xdr:cNvPr id="355" name="テキスト ボックス 354"/>
        <xdr:cNvSpPr txBox="1"/>
      </xdr:nvSpPr>
      <xdr:spPr>
        <a:xfrm>
          <a:off x="7594111" y="935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102443</xdr:rowOff>
    </xdr:from>
    <xdr:ext cx="534377" cy="259045"/>
    <xdr:sp macro="" textlink="">
      <xdr:nvSpPr>
        <xdr:cNvPr id="357" name="テキスト ボックス 356"/>
        <xdr:cNvSpPr txBox="1"/>
      </xdr:nvSpPr>
      <xdr:spPr>
        <a:xfrm>
          <a:off x="6705111" y="9360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61506</xdr:rowOff>
    </xdr:from>
    <xdr:to>
      <xdr:col>55</xdr:col>
      <xdr:colOff>50800</xdr:colOff>
      <xdr:row>56</xdr:row>
      <xdr:rowOff>163106</xdr:rowOff>
    </xdr:to>
    <xdr:sp macro="" textlink="">
      <xdr:nvSpPr>
        <xdr:cNvPr id="363" name="楕円 362"/>
        <xdr:cNvSpPr/>
      </xdr:nvSpPr>
      <xdr:spPr>
        <a:xfrm>
          <a:off x="10426700" y="966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39933</xdr:rowOff>
    </xdr:from>
    <xdr:ext cx="534377" cy="259045"/>
    <xdr:sp macro="" textlink="">
      <xdr:nvSpPr>
        <xdr:cNvPr id="364" name="普通建設事業費該当値テキスト"/>
        <xdr:cNvSpPr txBox="1"/>
      </xdr:nvSpPr>
      <xdr:spPr>
        <a:xfrm>
          <a:off x="10528300" y="96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110858</xdr:rowOff>
    </xdr:from>
    <xdr:to>
      <xdr:col>50</xdr:col>
      <xdr:colOff>165100</xdr:colOff>
      <xdr:row>57</xdr:row>
      <xdr:rowOff>41008</xdr:rowOff>
    </xdr:to>
    <xdr:sp macro="" textlink="">
      <xdr:nvSpPr>
        <xdr:cNvPr id="365" name="楕円 364"/>
        <xdr:cNvSpPr/>
      </xdr:nvSpPr>
      <xdr:spPr>
        <a:xfrm>
          <a:off x="9588500" y="971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32135</xdr:rowOff>
    </xdr:from>
    <xdr:ext cx="534377" cy="259045"/>
    <xdr:sp macro="" textlink="">
      <xdr:nvSpPr>
        <xdr:cNvPr id="366" name="テキスト ボックス 365"/>
        <xdr:cNvSpPr txBox="1"/>
      </xdr:nvSpPr>
      <xdr:spPr>
        <a:xfrm>
          <a:off x="9372111" y="98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133655</xdr:rowOff>
    </xdr:from>
    <xdr:to>
      <xdr:col>46</xdr:col>
      <xdr:colOff>38100</xdr:colOff>
      <xdr:row>56</xdr:row>
      <xdr:rowOff>63805</xdr:rowOff>
    </xdr:to>
    <xdr:sp macro="" textlink="">
      <xdr:nvSpPr>
        <xdr:cNvPr id="367" name="楕円 366"/>
        <xdr:cNvSpPr/>
      </xdr:nvSpPr>
      <xdr:spPr>
        <a:xfrm>
          <a:off x="8699500" y="956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54932</xdr:rowOff>
    </xdr:from>
    <xdr:ext cx="534377" cy="259045"/>
    <xdr:sp macro="" textlink="">
      <xdr:nvSpPr>
        <xdr:cNvPr id="368" name="テキスト ボックス 367"/>
        <xdr:cNvSpPr txBox="1"/>
      </xdr:nvSpPr>
      <xdr:spPr>
        <a:xfrm>
          <a:off x="8483111" y="965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104559</xdr:rowOff>
    </xdr:from>
    <xdr:to>
      <xdr:col>41</xdr:col>
      <xdr:colOff>101600</xdr:colOff>
      <xdr:row>57</xdr:row>
      <xdr:rowOff>34709</xdr:rowOff>
    </xdr:to>
    <xdr:sp macro="" textlink="">
      <xdr:nvSpPr>
        <xdr:cNvPr id="369" name="楕円 368"/>
        <xdr:cNvSpPr/>
      </xdr:nvSpPr>
      <xdr:spPr>
        <a:xfrm>
          <a:off x="7810500" y="970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25836</xdr:rowOff>
    </xdr:from>
    <xdr:ext cx="534377" cy="259045"/>
    <xdr:sp macro="" textlink="">
      <xdr:nvSpPr>
        <xdr:cNvPr id="370" name="テキスト ボックス 369"/>
        <xdr:cNvSpPr txBox="1"/>
      </xdr:nvSpPr>
      <xdr:spPr>
        <a:xfrm>
          <a:off x="7594111" y="9798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67996</xdr:rowOff>
    </xdr:from>
    <xdr:to>
      <xdr:col>36</xdr:col>
      <xdr:colOff>165100</xdr:colOff>
      <xdr:row>57</xdr:row>
      <xdr:rowOff>169596</xdr:rowOff>
    </xdr:to>
    <xdr:sp macro="" textlink="">
      <xdr:nvSpPr>
        <xdr:cNvPr id="371" name="楕円 370"/>
        <xdr:cNvSpPr/>
      </xdr:nvSpPr>
      <xdr:spPr>
        <a:xfrm>
          <a:off x="6921500" y="98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160723</xdr:rowOff>
    </xdr:from>
    <xdr:ext cx="534377" cy="259045"/>
    <xdr:sp macro="" textlink="">
      <xdr:nvSpPr>
        <xdr:cNvPr id="372" name="テキスト ボックス 371"/>
        <xdr:cNvSpPr txBox="1"/>
      </xdr:nvSpPr>
      <xdr:spPr>
        <a:xfrm>
          <a:off x="6705111" y="99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130214</xdr:rowOff>
    </xdr:from>
    <xdr:to>
      <xdr:col>55</xdr:col>
      <xdr:colOff>0</xdr:colOff>
      <xdr:row>78</xdr:row>
      <xdr:rowOff>3318</xdr:rowOff>
    </xdr:to>
    <xdr:cxnSp macro="">
      <xdr:nvCxnSpPr>
        <xdr:cNvPr id="399" name="直線コネクタ 398"/>
        <xdr:cNvCxnSpPr/>
      </xdr:nvCxnSpPr>
      <xdr:spPr>
        <a:xfrm flipV="1">
          <a:off x="9639300" y="13331864"/>
          <a:ext cx="838200" cy="44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3318</xdr:rowOff>
    </xdr:from>
    <xdr:to>
      <xdr:col>50</xdr:col>
      <xdr:colOff>114300</xdr:colOff>
      <xdr:row>78</xdr:row>
      <xdr:rowOff>95397</xdr:rowOff>
    </xdr:to>
    <xdr:cxnSp macro="">
      <xdr:nvCxnSpPr>
        <xdr:cNvPr id="402" name="直線コネクタ 401"/>
        <xdr:cNvCxnSpPr/>
      </xdr:nvCxnSpPr>
      <xdr:spPr>
        <a:xfrm flipV="1">
          <a:off x="8750300" y="13376418"/>
          <a:ext cx="889000" cy="9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95397</xdr:rowOff>
    </xdr:from>
    <xdr:to>
      <xdr:col>45</xdr:col>
      <xdr:colOff>177800</xdr:colOff>
      <xdr:row>78</xdr:row>
      <xdr:rowOff>134533</xdr:rowOff>
    </xdr:to>
    <xdr:cxnSp macro="">
      <xdr:nvCxnSpPr>
        <xdr:cNvPr id="405" name="直線コネクタ 404"/>
        <xdr:cNvCxnSpPr/>
      </xdr:nvCxnSpPr>
      <xdr:spPr>
        <a:xfrm flipV="1">
          <a:off x="7861300" y="13468497"/>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79414</xdr:rowOff>
    </xdr:from>
    <xdr:to>
      <xdr:col>55</xdr:col>
      <xdr:colOff>50800</xdr:colOff>
      <xdr:row>78</xdr:row>
      <xdr:rowOff>9564</xdr:rowOff>
    </xdr:to>
    <xdr:sp macro="" textlink="">
      <xdr:nvSpPr>
        <xdr:cNvPr id="415" name="楕円 414"/>
        <xdr:cNvSpPr/>
      </xdr:nvSpPr>
      <xdr:spPr>
        <a:xfrm>
          <a:off x="10426700" y="132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57841</xdr:rowOff>
    </xdr:from>
    <xdr:ext cx="469744" cy="259045"/>
    <xdr:sp macro="" textlink="">
      <xdr:nvSpPr>
        <xdr:cNvPr id="416" name="普通建設事業費 （ うち新規整備　）該当値テキスト"/>
        <xdr:cNvSpPr txBox="1"/>
      </xdr:nvSpPr>
      <xdr:spPr>
        <a:xfrm>
          <a:off x="10528300"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123968</xdr:rowOff>
    </xdr:from>
    <xdr:to>
      <xdr:col>50</xdr:col>
      <xdr:colOff>165100</xdr:colOff>
      <xdr:row>78</xdr:row>
      <xdr:rowOff>54118</xdr:rowOff>
    </xdr:to>
    <xdr:sp macro="" textlink="">
      <xdr:nvSpPr>
        <xdr:cNvPr id="417" name="楕円 416"/>
        <xdr:cNvSpPr/>
      </xdr:nvSpPr>
      <xdr:spPr>
        <a:xfrm>
          <a:off x="9588500" y="1332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45245</xdr:rowOff>
    </xdr:from>
    <xdr:ext cx="469744" cy="259045"/>
    <xdr:sp macro="" textlink="">
      <xdr:nvSpPr>
        <xdr:cNvPr id="418" name="テキスト ボックス 417"/>
        <xdr:cNvSpPr txBox="1"/>
      </xdr:nvSpPr>
      <xdr:spPr>
        <a:xfrm>
          <a:off x="9404428" y="1341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44597</xdr:rowOff>
    </xdr:from>
    <xdr:to>
      <xdr:col>46</xdr:col>
      <xdr:colOff>38100</xdr:colOff>
      <xdr:row>78</xdr:row>
      <xdr:rowOff>146197</xdr:rowOff>
    </xdr:to>
    <xdr:sp macro="" textlink="">
      <xdr:nvSpPr>
        <xdr:cNvPr id="419" name="楕円 418"/>
        <xdr:cNvSpPr/>
      </xdr:nvSpPr>
      <xdr:spPr>
        <a:xfrm>
          <a:off x="8699500" y="134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137324</xdr:rowOff>
    </xdr:from>
    <xdr:ext cx="469744" cy="259045"/>
    <xdr:sp macro="" textlink="">
      <xdr:nvSpPr>
        <xdr:cNvPr id="420" name="テキスト ボックス 419"/>
        <xdr:cNvSpPr txBox="1"/>
      </xdr:nvSpPr>
      <xdr:spPr>
        <a:xfrm>
          <a:off x="8515428" y="13510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83733</xdr:rowOff>
    </xdr:from>
    <xdr:to>
      <xdr:col>41</xdr:col>
      <xdr:colOff>101600</xdr:colOff>
      <xdr:row>79</xdr:row>
      <xdr:rowOff>13883</xdr:rowOff>
    </xdr:to>
    <xdr:sp macro="" textlink="">
      <xdr:nvSpPr>
        <xdr:cNvPr id="421" name="楕円 420"/>
        <xdr:cNvSpPr/>
      </xdr:nvSpPr>
      <xdr:spPr>
        <a:xfrm>
          <a:off x="7810500" y="134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5010</xdr:rowOff>
    </xdr:from>
    <xdr:ext cx="378565" cy="259045"/>
    <xdr:sp macro="" textlink="">
      <xdr:nvSpPr>
        <xdr:cNvPr id="422" name="テキスト ボックス 421"/>
        <xdr:cNvSpPr txBox="1"/>
      </xdr:nvSpPr>
      <xdr:spPr>
        <a:xfrm>
          <a:off x="7672017" y="13549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143632</xdr:rowOff>
    </xdr:from>
    <xdr:to>
      <xdr:col>55</xdr:col>
      <xdr:colOff>0</xdr:colOff>
      <xdr:row>95</xdr:row>
      <xdr:rowOff>166949</xdr:rowOff>
    </xdr:to>
    <xdr:cxnSp macro="">
      <xdr:nvCxnSpPr>
        <xdr:cNvPr id="449" name="直線コネクタ 448"/>
        <xdr:cNvCxnSpPr/>
      </xdr:nvCxnSpPr>
      <xdr:spPr>
        <a:xfrm flipV="1">
          <a:off x="9639300" y="16431382"/>
          <a:ext cx="8382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90495</xdr:rowOff>
    </xdr:from>
    <xdr:ext cx="534377" cy="259045"/>
    <xdr:sp macro="" textlink="">
      <xdr:nvSpPr>
        <xdr:cNvPr id="450" name="普通建設事業費 （ うち更新整備　）平均値テキスト"/>
        <xdr:cNvSpPr txBox="1"/>
      </xdr:nvSpPr>
      <xdr:spPr>
        <a:xfrm>
          <a:off x="10528300" y="1620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10221</xdr:rowOff>
    </xdr:from>
    <xdr:to>
      <xdr:col>50</xdr:col>
      <xdr:colOff>114300</xdr:colOff>
      <xdr:row>95</xdr:row>
      <xdr:rowOff>166949</xdr:rowOff>
    </xdr:to>
    <xdr:cxnSp macro="">
      <xdr:nvCxnSpPr>
        <xdr:cNvPr id="452" name="直線コネクタ 451"/>
        <xdr:cNvCxnSpPr/>
      </xdr:nvCxnSpPr>
      <xdr:spPr>
        <a:xfrm>
          <a:off x="8750300" y="16126521"/>
          <a:ext cx="889000" cy="32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10221</xdr:rowOff>
    </xdr:from>
    <xdr:to>
      <xdr:col>45</xdr:col>
      <xdr:colOff>177800</xdr:colOff>
      <xdr:row>95</xdr:row>
      <xdr:rowOff>22611</xdr:rowOff>
    </xdr:to>
    <xdr:cxnSp macro="">
      <xdr:nvCxnSpPr>
        <xdr:cNvPr id="455" name="直線コネクタ 454"/>
        <xdr:cNvCxnSpPr/>
      </xdr:nvCxnSpPr>
      <xdr:spPr>
        <a:xfrm flipV="1">
          <a:off x="7861300" y="16126521"/>
          <a:ext cx="889000" cy="18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92832</xdr:rowOff>
    </xdr:from>
    <xdr:to>
      <xdr:col>55</xdr:col>
      <xdr:colOff>50800</xdr:colOff>
      <xdr:row>96</xdr:row>
      <xdr:rowOff>22982</xdr:rowOff>
    </xdr:to>
    <xdr:sp macro="" textlink="">
      <xdr:nvSpPr>
        <xdr:cNvPr id="465" name="楕円 464"/>
        <xdr:cNvSpPr/>
      </xdr:nvSpPr>
      <xdr:spPr>
        <a:xfrm>
          <a:off x="10426700" y="1638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71259</xdr:rowOff>
    </xdr:from>
    <xdr:ext cx="534377" cy="259045"/>
    <xdr:sp macro="" textlink="">
      <xdr:nvSpPr>
        <xdr:cNvPr id="466" name="普通建設事業費 （ うち更新整備　）該当値テキスト"/>
        <xdr:cNvSpPr txBox="1"/>
      </xdr:nvSpPr>
      <xdr:spPr>
        <a:xfrm>
          <a:off x="10528300" y="16359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116149</xdr:rowOff>
    </xdr:from>
    <xdr:to>
      <xdr:col>50</xdr:col>
      <xdr:colOff>165100</xdr:colOff>
      <xdr:row>96</xdr:row>
      <xdr:rowOff>46299</xdr:rowOff>
    </xdr:to>
    <xdr:sp macro="" textlink="">
      <xdr:nvSpPr>
        <xdr:cNvPr id="467" name="楕円 466"/>
        <xdr:cNvSpPr/>
      </xdr:nvSpPr>
      <xdr:spPr>
        <a:xfrm>
          <a:off x="9588500" y="1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62826</xdr:rowOff>
    </xdr:from>
    <xdr:ext cx="534377" cy="259045"/>
    <xdr:sp macro="" textlink="">
      <xdr:nvSpPr>
        <xdr:cNvPr id="468" name="テキスト ボックス 467"/>
        <xdr:cNvSpPr txBox="1"/>
      </xdr:nvSpPr>
      <xdr:spPr>
        <a:xfrm>
          <a:off x="9372111" y="1617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130871</xdr:rowOff>
    </xdr:from>
    <xdr:to>
      <xdr:col>46</xdr:col>
      <xdr:colOff>38100</xdr:colOff>
      <xdr:row>94</xdr:row>
      <xdr:rowOff>61021</xdr:rowOff>
    </xdr:to>
    <xdr:sp macro="" textlink="">
      <xdr:nvSpPr>
        <xdr:cNvPr id="469" name="楕円 468"/>
        <xdr:cNvSpPr/>
      </xdr:nvSpPr>
      <xdr:spPr>
        <a:xfrm>
          <a:off x="8699500" y="1607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77548</xdr:rowOff>
    </xdr:from>
    <xdr:ext cx="534377" cy="259045"/>
    <xdr:sp macro="" textlink="">
      <xdr:nvSpPr>
        <xdr:cNvPr id="470" name="テキスト ボックス 469"/>
        <xdr:cNvSpPr txBox="1"/>
      </xdr:nvSpPr>
      <xdr:spPr>
        <a:xfrm>
          <a:off x="8483111" y="1585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143261</xdr:rowOff>
    </xdr:from>
    <xdr:to>
      <xdr:col>41</xdr:col>
      <xdr:colOff>101600</xdr:colOff>
      <xdr:row>95</xdr:row>
      <xdr:rowOff>73411</xdr:rowOff>
    </xdr:to>
    <xdr:sp macro="" textlink="">
      <xdr:nvSpPr>
        <xdr:cNvPr id="471" name="楕円 470"/>
        <xdr:cNvSpPr/>
      </xdr:nvSpPr>
      <xdr:spPr>
        <a:xfrm>
          <a:off x="7810500" y="16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89938</xdr:rowOff>
    </xdr:from>
    <xdr:ext cx="534377" cy="259045"/>
    <xdr:sp macro="" textlink="">
      <xdr:nvSpPr>
        <xdr:cNvPr id="472" name="テキスト ボックス 471"/>
        <xdr:cNvSpPr txBox="1"/>
      </xdr:nvSpPr>
      <xdr:spPr>
        <a:xfrm>
          <a:off x="7594111" y="1603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136042</xdr:rowOff>
    </xdr:from>
    <xdr:to>
      <xdr:col>85</xdr:col>
      <xdr:colOff>127000</xdr:colOff>
      <xdr:row>38</xdr:row>
      <xdr:rowOff>137871</xdr:rowOff>
    </xdr:to>
    <xdr:cxnSp macro="">
      <xdr:nvCxnSpPr>
        <xdr:cNvPr id="499" name="直線コネクタ 498"/>
        <xdr:cNvCxnSpPr/>
      </xdr:nvCxnSpPr>
      <xdr:spPr>
        <a:xfrm flipV="1">
          <a:off x="15481300" y="6651142"/>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128727</xdr:rowOff>
    </xdr:from>
    <xdr:to>
      <xdr:col>81</xdr:col>
      <xdr:colOff>50800</xdr:colOff>
      <xdr:row>38</xdr:row>
      <xdr:rowOff>137871</xdr:rowOff>
    </xdr:to>
    <xdr:cxnSp macro="">
      <xdr:nvCxnSpPr>
        <xdr:cNvPr id="502" name="直線コネクタ 501"/>
        <xdr:cNvCxnSpPr/>
      </xdr:nvCxnSpPr>
      <xdr:spPr>
        <a:xfrm>
          <a:off x="14592300" y="66438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128727</xdr:rowOff>
    </xdr:from>
    <xdr:to>
      <xdr:col>76</xdr:col>
      <xdr:colOff>114300</xdr:colOff>
      <xdr:row>38</xdr:row>
      <xdr:rowOff>139700</xdr:rowOff>
    </xdr:to>
    <xdr:cxnSp macro="">
      <xdr:nvCxnSpPr>
        <xdr:cNvPr id="505" name="直線コネクタ 504"/>
        <xdr:cNvCxnSpPr/>
      </xdr:nvCxnSpPr>
      <xdr:spPr>
        <a:xfrm flipV="1">
          <a:off x="13703300" y="664382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67581</xdr:rowOff>
    </xdr:from>
    <xdr:ext cx="378565" cy="259045"/>
    <xdr:sp macro="" textlink="">
      <xdr:nvSpPr>
        <xdr:cNvPr id="507" name="テキスト ボックス 506"/>
        <xdr:cNvSpPr txBox="1"/>
      </xdr:nvSpPr>
      <xdr:spPr>
        <a:xfrm>
          <a:off x="14403017" y="623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134214</xdr:rowOff>
    </xdr:from>
    <xdr:to>
      <xdr:col>71</xdr:col>
      <xdr:colOff>177800</xdr:colOff>
      <xdr:row>38</xdr:row>
      <xdr:rowOff>139700</xdr:rowOff>
    </xdr:to>
    <xdr:cxnSp macro="">
      <xdr:nvCxnSpPr>
        <xdr:cNvPr id="508" name="直線コネクタ 507"/>
        <xdr:cNvCxnSpPr/>
      </xdr:nvCxnSpPr>
      <xdr:spPr>
        <a:xfrm>
          <a:off x="12814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58894</xdr:rowOff>
    </xdr:from>
    <xdr:ext cx="378565" cy="259045"/>
    <xdr:sp macro="" textlink="">
      <xdr:nvSpPr>
        <xdr:cNvPr id="510" name="テキスト ボックス 509"/>
        <xdr:cNvSpPr txBox="1"/>
      </xdr:nvSpPr>
      <xdr:spPr>
        <a:xfrm>
          <a:off x="13514017" y="623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85242</xdr:rowOff>
    </xdr:from>
    <xdr:to>
      <xdr:col>85</xdr:col>
      <xdr:colOff>177800</xdr:colOff>
      <xdr:row>39</xdr:row>
      <xdr:rowOff>15392</xdr:rowOff>
    </xdr:to>
    <xdr:sp macro="" textlink="">
      <xdr:nvSpPr>
        <xdr:cNvPr id="518" name="楕円 517"/>
        <xdr:cNvSpPr/>
      </xdr:nvSpPr>
      <xdr:spPr>
        <a:xfrm>
          <a:off x="16268700" y="66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xdr:rowOff>
    </xdr:from>
    <xdr:ext cx="249299" cy="259045"/>
    <xdr:sp macro="" textlink="">
      <xdr:nvSpPr>
        <xdr:cNvPr id="519" name="災害復旧事業費該当値テキスト"/>
        <xdr:cNvSpPr txBox="1"/>
      </xdr:nvSpPr>
      <xdr:spPr>
        <a:xfrm>
          <a:off x="16370300" y="65152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87071</xdr:rowOff>
    </xdr:from>
    <xdr:to>
      <xdr:col>81</xdr:col>
      <xdr:colOff>101600</xdr:colOff>
      <xdr:row>39</xdr:row>
      <xdr:rowOff>17221</xdr:rowOff>
    </xdr:to>
    <xdr:sp macro="" textlink="">
      <xdr:nvSpPr>
        <xdr:cNvPr id="520" name="楕円 519"/>
        <xdr:cNvSpPr/>
      </xdr:nvSpPr>
      <xdr:spPr>
        <a:xfrm>
          <a:off x="15430500" y="660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8348</xdr:rowOff>
    </xdr:from>
    <xdr:ext cx="249299" cy="259045"/>
    <xdr:sp macro="" textlink="">
      <xdr:nvSpPr>
        <xdr:cNvPr id="521" name="テキスト ボックス 520"/>
        <xdr:cNvSpPr txBox="1"/>
      </xdr:nvSpPr>
      <xdr:spPr>
        <a:xfrm>
          <a:off x="15356650" y="6694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77927</xdr:rowOff>
    </xdr:from>
    <xdr:to>
      <xdr:col>76</xdr:col>
      <xdr:colOff>165100</xdr:colOff>
      <xdr:row>39</xdr:row>
      <xdr:rowOff>8077</xdr:rowOff>
    </xdr:to>
    <xdr:sp macro="" textlink="">
      <xdr:nvSpPr>
        <xdr:cNvPr id="522" name="楕円 521"/>
        <xdr:cNvSpPr/>
      </xdr:nvSpPr>
      <xdr:spPr>
        <a:xfrm>
          <a:off x="14541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170654</xdr:rowOff>
    </xdr:from>
    <xdr:ext cx="313932" cy="259045"/>
    <xdr:sp macro="" textlink="">
      <xdr:nvSpPr>
        <xdr:cNvPr id="523" name="テキスト ボックス 522"/>
        <xdr:cNvSpPr txBox="1"/>
      </xdr:nvSpPr>
      <xdr:spPr>
        <a:xfrm>
          <a:off x="14435333" y="6685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24" name="楕円 52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25" name="テキスト ボックス 52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83414</xdr:rowOff>
    </xdr:from>
    <xdr:to>
      <xdr:col>67</xdr:col>
      <xdr:colOff>101600</xdr:colOff>
      <xdr:row>39</xdr:row>
      <xdr:rowOff>13564</xdr:rowOff>
    </xdr:to>
    <xdr:sp macro="" textlink="">
      <xdr:nvSpPr>
        <xdr:cNvPr id="526" name="楕円 525"/>
        <xdr:cNvSpPr/>
      </xdr:nvSpPr>
      <xdr:spPr>
        <a:xfrm>
          <a:off x="1276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4691</xdr:rowOff>
    </xdr:from>
    <xdr:ext cx="313932" cy="259045"/>
    <xdr:sp macro="" textlink="">
      <xdr:nvSpPr>
        <xdr:cNvPr id="527" name="テキスト ボックス 526"/>
        <xdr:cNvSpPr txBox="1"/>
      </xdr:nvSpPr>
      <xdr:spPr>
        <a:xfrm>
          <a:off x="12657333" y="6691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41060</xdr:rowOff>
    </xdr:from>
    <xdr:to>
      <xdr:col>85</xdr:col>
      <xdr:colOff>127000</xdr:colOff>
      <xdr:row>77</xdr:row>
      <xdr:rowOff>45193</xdr:rowOff>
    </xdr:to>
    <xdr:cxnSp macro="">
      <xdr:nvCxnSpPr>
        <xdr:cNvPr id="605" name="直線コネクタ 604"/>
        <xdr:cNvCxnSpPr/>
      </xdr:nvCxnSpPr>
      <xdr:spPr>
        <a:xfrm flipV="1">
          <a:off x="15481300" y="13242710"/>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104176</xdr:rowOff>
    </xdr:from>
    <xdr:ext cx="534377" cy="259045"/>
    <xdr:sp macro="" textlink="">
      <xdr:nvSpPr>
        <xdr:cNvPr id="606" name="公債費平均値テキスト"/>
        <xdr:cNvSpPr txBox="1"/>
      </xdr:nvSpPr>
      <xdr:spPr>
        <a:xfrm>
          <a:off x="16370300" y="12791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44278</xdr:rowOff>
    </xdr:from>
    <xdr:to>
      <xdr:col>81</xdr:col>
      <xdr:colOff>50800</xdr:colOff>
      <xdr:row>77</xdr:row>
      <xdr:rowOff>45193</xdr:rowOff>
    </xdr:to>
    <xdr:cxnSp macro="">
      <xdr:nvCxnSpPr>
        <xdr:cNvPr id="608" name="直線コネクタ 607"/>
        <xdr:cNvCxnSpPr/>
      </xdr:nvCxnSpPr>
      <xdr:spPr>
        <a:xfrm>
          <a:off x="14592300" y="132459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18870</xdr:rowOff>
    </xdr:from>
    <xdr:ext cx="534377" cy="259045"/>
    <xdr:sp macro="" textlink="">
      <xdr:nvSpPr>
        <xdr:cNvPr id="610" name="テキスト ボックス 609"/>
        <xdr:cNvSpPr txBox="1"/>
      </xdr:nvSpPr>
      <xdr:spPr>
        <a:xfrm>
          <a:off x="15214111" y="1270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171095</xdr:rowOff>
    </xdr:from>
    <xdr:to>
      <xdr:col>76</xdr:col>
      <xdr:colOff>114300</xdr:colOff>
      <xdr:row>77</xdr:row>
      <xdr:rowOff>44278</xdr:rowOff>
    </xdr:to>
    <xdr:cxnSp macro="">
      <xdr:nvCxnSpPr>
        <xdr:cNvPr id="611" name="直線コネクタ 610"/>
        <xdr:cNvCxnSpPr/>
      </xdr:nvCxnSpPr>
      <xdr:spPr>
        <a:xfrm>
          <a:off x="13703300" y="13201295"/>
          <a:ext cx="8890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158697</xdr:rowOff>
    </xdr:from>
    <xdr:ext cx="534377" cy="259045"/>
    <xdr:sp macro="" textlink="">
      <xdr:nvSpPr>
        <xdr:cNvPr id="613" name="テキスト ボックス 612"/>
        <xdr:cNvSpPr txBox="1"/>
      </xdr:nvSpPr>
      <xdr:spPr>
        <a:xfrm>
          <a:off x="14325111" y="1267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171095</xdr:rowOff>
    </xdr:from>
    <xdr:to>
      <xdr:col>71</xdr:col>
      <xdr:colOff>177800</xdr:colOff>
      <xdr:row>77</xdr:row>
      <xdr:rowOff>18751</xdr:rowOff>
    </xdr:to>
    <xdr:cxnSp macro="">
      <xdr:nvCxnSpPr>
        <xdr:cNvPr id="614" name="直線コネクタ 613"/>
        <xdr:cNvCxnSpPr/>
      </xdr:nvCxnSpPr>
      <xdr:spPr>
        <a:xfrm flipV="1">
          <a:off x="12814300" y="13201295"/>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124426</xdr:rowOff>
    </xdr:from>
    <xdr:ext cx="534377" cy="259045"/>
    <xdr:sp macro="" textlink="">
      <xdr:nvSpPr>
        <xdr:cNvPr id="616" name="テキスト ボックス 615"/>
        <xdr:cNvSpPr txBox="1"/>
      </xdr:nvSpPr>
      <xdr:spPr>
        <a:xfrm>
          <a:off x="13436111" y="1264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125455</xdr:rowOff>
    </xdr:from>
    <xdr:ext cx="534377" cy="259045"/>
    <xdr:sp macro="" textlink="">
      <xdr:nvSpPr>
        <xdr:cNvPr id="618" name="テキスト ボックス 617"/>
        <xdr:cNvSpPr txBox="1"/>
      </xdr:nvSpPr>
      <xdr:spPr>
        <a:xfrm>
          <a:off x="12547111" y="1264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161710</xdr:rowOff>
    </xdr:from>
    <xdr:to>
      <xdr:col>85</xdr:col>
      <xdr:colOff>177800</xdr:colOff>
      <xdr:row>77</xdr:row>
      <xdr:rowOff>91860</xdr:rowOff>
    </xdr:to>
    <xdr:sp macro="" textlink="">
      <xdr:nvSpPr>
        <xdr:cNvPr id="624" name="楕円 623"/>
        <xdr:cNvSpPr/>
      </xdr:nvSpPr>
      <xdr:spPr>
        <a:xfrm>
          <a:off x="16268700" y="131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76637</xdr:rowOff>
    </xdr:from>
    <xdr:ext cx="534377" cy="259045"/>
    <xdr:sp macro="" textlink="">
      <xdr:nvSpPr>
        <xdr:cNvPr id="625" name="公債費該当値テキスト"/>
        <xdr:cNvSpPr txBox="1"/>
      </xdr:nvSpPr>
      <xdr:spPr>
        <a:xfrm>
          <a:off x="16370300" y="131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165843</xdr:rowOff>
    </xdr:from>
    <xdr:to>
      <xdr:col>81</xdr:col>
      <xdr:colOff>101600</xdr:colOff>
      <xdr:row>77</xdr:row>
      <xdr:rowOff>95993</xdr:rowOff>
    </xdr:to>
    <xdr:sp macro="" textlink="">
      <xdr:nvSpPr>
        <xdr:cNvPr id="626" name="楕円 625"/>
        <xdr:cNvSpPr/>
      </xdr:nvSpPr>
      <xdr:spPr>
        <a:xfrm>
          <a:off x="15430500" y="1319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87120</xdr:rowOff>
    </xdr:from>
    <xdr:ext cx="534377" cy="259045"/>
    <xdr:sp macro="" textlink="">
      <xdr:nvSpPr>
        <xdr:cNvPr id="627" name="テキスト ボックス 626"/>
        <xdr:cNvSpPr txBox="1"/>
      </xdr:nvSpPr>
      <xdr:spPr>
        <a:xfrm>
          <a:off x="15214111" y="132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164928</xdr:rowOff>
    </xdr:from>
    <xdr:to>
      <xdr:col>76</xdr:col>
      <xdr:colOff>165100</xdr:colOff>
      <xdr:row>77</xdr:row>
      <xdr:rowOff>95078</xdr:rowOff>
    </xdr:to>
    <xdr:sp macro="" textlink="">
      <xdr:nvSpPr>
        <xdr:cNvPr id="628" name="楕円 627"/>
        <xdr:cNvSpPr/>
      </xdr:nvSpPr>
      <xdr:spPr>
        <a:xfrm>
          <a:off x="14541500" y="1319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86205</xdr:rowOff>
    </xdr:from>
    <xdr:ext cx="534377" cy="259045"/>
    <xdr:sp macro="" textlink="">
      <xdr:nvSpPr>
        <xdr:cNvPr id="629" name="テキスト ボックス 628"/>
        <xdr:cNvSpPr txBox="1"/>
      </xdr:nvSpPr>
      <xdr:spPr>
        <a:xfrm>
          <a:off x="14325111" y="1328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120295</xdr:rowOff>
    </xdr:from>
    <xdr:to>
      <xdr:col>72</xdr:col>
      <xdr:colOff>38100</xdr:colOff>
      <xdr:row>77</xdr:row>
      <xdr:rowOff>50445</xdr:rowOff>
    </xdr:to>
    <xdr:sp macro="" textlink="">
      <xdr:nvSpPr>
        <xdr:cNvPr id="630" name="楕円 629"/>
        <xdr:cNvSpPr/>
      </xdr:nvSpPr>
      <xdr:spPr>
        <a:xfrm>
          <a:off x="13652500" y="1315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41572</xdr:rowOff>
    </xdr:from>
    <xdr:ext cx="534377" cy="259045"/>
    <xdr:sp macro="" textlink="">
      <xdr:nvSpPr>
        <xdr:cNvPr id="631" name="テキスト ボックス 630"/>
        <xdr:cNvSpPr txBox="1"/>
      </xdr:nvSpPr>
      <xdr:spPr>
        <a:xfrm>
          <a:off x="13436111" y="1324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139401</xdr:rowOff>
    </xdr:from>
    <xdr:to>
      <xdr:col>67</xdr:col>
      <xdr:colOff>101600</xdr:colOff>
      <xdr:row>77</xdr:row>
      <xdr:rowOff>69551</xdr:rowOff>
    </xdr:to>
    <xdr:sp macro="" textlink="">
      <xdr:nvSpPr>
        <xdr:cNvPr id="632" name="楕円 631"/>
        <xdr:cNvSpPr/>
      </xdr:nvSpPr>
      <xdr:spPr>
        <a:xfrm>
          <a:off x="12763500" y="1316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60678</xdr:rowOff>
    </xdr:from>
    <xdr:ext cx="534377" cy="259045"/>
    <xdr:sp macro="" textlink="">
      <xdr:nvSpPr>
        <xdr:cNvPr id="633" name="テキスト ボックス 632"/>
        <xdr:cNvSpPr txBox="1"/>
      </xdr:nvSpPr>
      <xdr:spPr>
        <a:xfrm>
          <a:off x="12547111" y="1326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26681</xdr:rowOff>
    </xdr:from>
    <xdr:to>
      <xdr:col>85</xdr:col>
      <xdr:colOff>127000</xdr:colOff>
      <xdr:row>98</xdr:row>
      <xdr:rowOff>129459</xdr:rowOff>
    </xdr:to>
    <xdr:cxnSp macro="">
      <xdr:nvCxnSpPr>
        <xdr:cNvPr id="660" name="直線コネクタ 659"/>
        <xdr:cNvCxnSpPr/>
      </xdr:nvCxnSpPr>
      <xdr:spPr>
        <a:xfrm flipV="1">
          <a:off x="15481300" y="16828781"/>
          <a:ext cx="838200" cy="10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45620</xdr:rowOff>
    </xdr:from>
    <xdr:ext cx="469744" cy="259045"/>
    <xdr:sp macro="" textlink="">
      <xdr:nvSpPr>
        <xdr:cNvPr id="661" name="積立金平均値テキスト"/>
        <xdr:cNvSpPr txBox="1"/>
      </xdr:nvSpPr>
      <xdr:spPr>
        <a:xfrm>
          <a:off x="16370300" y="16504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129093</xdr:rowOff>
    </xdr:from>
    <xdr:to>
      <xdr:col>81</xdr:col>
      <xdr:colOff>50800</xdr:colOff>
      <xdr:row>98</xdr:row>
      <xdr:rowOff>129459</xdr:rowOff>
    </xdr:to>
    <xdr:cxnSp macro="">
      <xdr:nvCxnSpPr>
        <xdr:cNvPr id="663" name="直線コネクタ 662"/>
        <xdr:cNvCxnSpPr/>
      </xdr:nvCxnSpPr>
      <xdr:spPr>
        <a:xfrm>
          <a:off x="14592300" y="16931193"/>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118669</xdr:rowOff>
    </xdr:from>
    <xdr:to>
      <xdr:col>76</xdr:col>
      <xdr:colOff>114300</xdr:colOff>
      <xdr:row>98</xdr:row>
      <xdr:rowOff>129093</xdr:rowOff>
    </xdr:to>
    <xdr:cxnSp macro="">
      <xdr:nvCxnSpPr>
        <xdr:cNvPr id="666" name="直線コネクタ 665"/>
        <xdr:cNvCxnSpPr/>
      </xdr:nvCxnSpPr>
      <xdr:spPr>
        <a:xfrm>
          <a:off x="13703300" y="16920769"/>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157942</xdr:rowOff>
    </xdr:from>
    <xdr:to>
      <xdr:col>71</xdr:col>
      <xdr:colOff>177800</xdr:colOff>
      <xdr:row>98</xdr:row>
      <xdr:rowOff>118669</xdr:rowOff>
    </xdr:to>
    <xdr:cxnSp macro="">
      <xdr:nvCxnSpPr>
        <xdr:cNvPr id="669" name="直線コネクタ 668"/>
        <xdr:cNvCxnSpPr/>
      </xdr:nvCxnSpPr>
      <xdr:spPr>
        <a:xfrm>
          <a:off x="12814300" y="16788592"/>
          <a:ext cx="889000" cy="13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147331</xdr:rowOff>
    </xdr:from>
    <xdr:to>
      <xdr:col>85</xdr:col>
      <xdr:colOff>177800</xdr:colOff>
      <xdr:row>98</xdr:row>
      <xdr:rowOff>77481</xdr:rowOff>
    </xdr:to>
    <xdr:sp macro="" textlink="">
      <xdr:nvSpPr>
        <xdr:cNvPr id="679" name="楕円 678"/>
        <xdr:cNvSpPr/>
      </xdr:nvSpPr>
      <xdr:spPr>
        <a:xfrm>
          <a:off x="16268700" y="1677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62258</xdr:rowOff>
    </xdr:from>
    <xdr:ext cx="469744" cy="259045"/>
    <xdr:sp macro="" textlink="">
      <xdr:nvSpPr>
        <xdr:cNvPr id="680" name="積立金該当値テキスト"/>
        <xdr:cNvSpPr txBox="1"/>
      </xdr:nvSpPr>
      <xdr:spPr>
        <a:xfrm>
          <a:off x="16370300" y="16692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78659</xdr:rowOff>
    </xdr:from>
    <xdr:to>
      <xdr:col>81</xdr:col>
      <xdr:colOff>101600</xdr:colOff>
      <xdr:row>99</xdr:row>
      <xdr:rowOff>8809</xdr:rowOff>
    </xdr:to>
    <xdr:sp macro="" textlink="">
      <xdr:nvSpPr>
        <xdr:cNvPr id="681" name="楕円 680"/>
        <xdr:cNvSpPr/>
      </xdr:nvSpPr>
      <xdr:spPr>
        <a:xfrm>
          <a:off x="15430500" y="1688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171386</xdr:rowOff>
    </xdr:from>
    <xdr:ext cx="378565" cy="259045"/>
    <xdr:sp macro="" textlink="">
      <xdr:nvSpPr>
        <xdr:cNvPr id="682" name="テキスト ボックス 681"/>
        <xdr:cNvSpPr txBox="1"/>
      </xdr:nvSpPr>
      <xdr:spPr>
        <a:xfrm>
          <a:off x="15292017" y="1697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78293</xdr:rowOff>
    </xdr:from>
    <xdr:to>
      <xdr:col>76</xdr:col>
      <xdr:colOff>165100</xdr:colOff>
      <xdr:row>99</xdr:row>
      <xdr:rowOff>8443</xdr:rowOff>
    </xdr:to>
    <xdr:sp macro="" textlink="">
      <xdr:nvSpPr>
        <xdr:cNvPr id="683" name="楕円 682"/>
        <xdr:cNvSpPr/>
      </xdr:nvSpPr>
      <xdr:spPr>
        <a:xfrm>
          <a:off x="14541500" y="168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171020</xdr:rowOff>
    </xdr:from>
    <xdr:ext cx="378565" cy="259045"/>
    <xdr:sp macro="" textlink="">
      <xdr:nvSpPr>
        <xdr:cNvPr id="684" name="テキスト ボックス 683"/>
        <xdr:cNvSpPr txBox="1"/>
      </xdr:nvSpPr>
      <xdr:spPr>
        <a:xfrm>
          <a:off x="14403017" y="16973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67869</xdr:rowOff>
    </xdr:from>
    <xdr:to>
      <xdr:col>72</xdr:col>
      <xdr:colOff>38100</xdr:colOff>
      <xdr:row>98</xdr:row>
      <xdr:rowOff>169469</xdr:rowOff>
    </xdr:to>
    <xdr:sp macro="" textlink="">
      <xdr:nvSpPr>
        <xdr:cNvPr id="685" name="楕円 684"/>
        <xdr:cNvSpPr/>
      </xdr:nvSpPr>
      <xdr:spPr>
        <a:xfrm>
          <a:off x="13652500" y="1686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98</xdr:row>
      <xdr:rowOff>160596</xdr:rowOff>
    </xdr:from>
    <xdr:ext cx="378565" cy="259045"/>
    <xdr:sp macro="" textlink="">
      <xdr:nvSpPr>
        <xdr:cNvPr id="686" name="テキスト ボックス 685"/>
        <xdr:cNvSpPr txBox="1"/>
      </xdr:nvSpPr>
      <xdr:spPr>
        <a:xfrm>
          <a:off x="13514017" y="1696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107142</xdr:rowOff>
    </xdr:from>
    <xdr:to>
      <xdr:col>67</xdr:col>
      <xdr:colOff>101600</xdr:colOff>
      <xdr:row>98</xdr:row>
      <xdr:rowOff>37292</xdr:rowOff>
    </xdr:to>
    <xdr:sp macro="" textlink="">
      <xdr:nvSpPr>
        <xdr:cNvPr id="687" name="楕円 686"/>
        <xdr:cNvSpPr/>
      </xdr:nvSpPr>
      <xdr:spPr>
        <a:xfrm>
          <a:off x="12763500" y="16737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28419</xdr:rowOff>
    </xdr:from>
    <xdr:ext cx="469744" cy="259045"/>
    <xdr:sp macro="" textlink="">
      <xdr:nvSpPr>
        <xdr:cNvPr id="688" name="テキスト ボックス 687"/>
        <xdr:cNvSpPr txBox="1"/>
      </xdr:nvSpPr>
      <xdr:spPr>
        <a:xfrm>
          <a:off x="12579428" y="16830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103124</xdr:rowOff>
    </xdr:from>
    <xdr:to>
      <xdr:col>116</xdr:col>
      <xdr:colOff>63500</xdr:colOff>
      <xdr:row>38</xdr:row>
      <xdr:rowOff>148355</xdr:rowOff>
    </xdr:to>
    <xdr:cxnSp macro="">
      <xdr:nvCxnSpPr>
        <xdr:cNvPr id="719" name="直線コネクタ 718"/>
        <xdr:cNvCxnSpPr/>
      </xdr:nvCxnSpPr>
      <xdr:spPr>
        <a:xfrm flipV="1">
          <a:off x="21323300" y="6618224"/>
          <a:ext cx="838200" cy="4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51198</xdr:rowOff>
    </xdr:from>
    <xdr:ext cx="469744" cy="259045"/>
    <xdr:sp macro="" textlink="">
      <xdr:nvSpPr>
        <xdr:cNvPr id="720" name="投資及び出資金平均値テキスト"/>
        <xdr:cNvSpPr txBox="1"/>
      </xdr:nvSpPr>
      <xdr:spPr>
        <a:xfrm>
          <a:off x="22212300" y="6394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145578</xdr:rowOff>
    </xdr:from>
    <xdr:to>
      <xdr:col>111</xdr:col>
      <xdr:colOff>177800</xdr:colOff>
      <xdr:row>38</xdr:row>
      <xdr:rowOff>148355</xdr:rowOff>
    </xdr:to>
    <xdr:cxnSp macro="">
      <xdr:nvCxnSpPr>
        <xdr:cNvPr id="722" name="直線コネクタ 721"/>
        <xdr:cNvCxnSpPr/>
      </xdr:nvCxnSpPr>
      <xdr:spPr>
        <a:xfrm>
          <a:off x="20434300" y="6660678"/>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88591</xdr:rowOff>
    </xdr:from>
    <xdr:to>
      <xdr:col>107</xdr:col>
      <xdr:colOff>50800</xdr:colOff>
      <xdr:row>38</xdr:row>
      <xdr:rowOff>145578</xdr:rowOff>
    </xdr:to>
    <xdr:cxnSp macro="">
      <xdr:nvCxnSpPr>
        <xdr:cNvPr id="725" name="直線コネクタ 724"/>
        <xdr:cNvCxnSpPr/>
      </xdr:nvCxnSpPr>
      <xdr:spPr>
        <a:xfrm>
          <a:off x="19545300" y="6603691"/>
          <a:ext cx="889000" cy="56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88591</xdr:rowOff>
    </xdr:from>
    <xdr:to>
      <xdr:col>102</xdr:col>
      <xdr:colOff>114300</xdr:colOff>
      <xdr:row>38</xdr:row>
      <xdr:rowOff>142312</xdr:rowOff>
    </xdr:to>
    <xdr:cxnSp macro="">
      <xdr:nvCxnSpPr>
        <xdr:cNvPr id="728" name="直線コネクタ 727"/>
        <xdr:cNvCxnSpPr/>
      </xdr:nvCxnSpPr>
      <xdr:spPr>
        <a:xfrm flipV="1">
          <a:off x="18656300" y="6603691"/>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160727</xdr:rowOff>
    </xdr:from>
    <xdr:ext cx="378565" cy="259045"/>
    <xdr:sp macro="" textlink="">
      <xdr:nvSpPr>
        <xdr:cNvPr id="730" name="テキスト ボックス 729"/>
        <xdr:cNvSpPr txBox="1"/>
      </xdr:nvSpPr>
      <xdr:spPr>
        <a:xfrm>
          <a:off x="19356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9288</xdr:rowOff>
    </xdr:from>
    <xdr:ext cx="378565" cy="259045"/>
    <xdr:sp macro="" textlink="">
      <xdr:nvSpPr>
        <xdr:cNvPr id="732" name="テキスト ボックス 731"/>
        <xdr:cNvSpPr txBox="1"/>
      </xdr:nvSpPr>
      <xdr:spPr>
        <a:xfrm>
          <a:off x="18467017" y="6352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52324</xdr:rowOff>
    </xdr:from>
    <xdr:to>
      <xdr:col>116</xdr:col>
      <xdr:colOff>114300</xdr:colOff>
      <xdr:row>38</xdr:row>
      <xdr:rowOff>153924</xdr:rowOff>
    </xdr:to>
    <xdr:sp macro="" textlink="">
      <xdr:nvSpPr>
        <xdr:cNvPr id="738" name="楕円 737"/>
        <xdr:cNvSpPr/>
      </xdr:nvSpPr>
      <xdr:spPr>
        <a:xfrm>
          <a:off x="221107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30751</xdr:rowOff>
    </xdr:from>
    <xdr:ext cx="469744" cy="259045"/>
    <xdr:sp macro="" textlink="">
      <xdr:nvSpPr>
        <xdr:cNvPr id="739" name="投資及び出資金該当値テキスト"/>
        <xdr:cNvSpPr txBox="1"/>
      </xdr:nvSpPr>
      <xdr:spPr>
        <a:xfrm>
          <a:off x="22212300" y="6545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97555</xdr:rowOff>
    </xdr:from>
    <xdr:to>
      <xdr:col>112</xdr:col>
      <xdr:colOff>38100</xdr:colOff>
      <xdr:row>39</xdr:row>
      <xdr:rowOff>27705</xdr:rowOff>
    </xdr:to>
    <xdr:sp macro="" textlink="">
      <xdr:nvSpPr>
        <xdr:cNvPr id="740" name="楕円 739"/>
        <xdr:cNvSpPr/>
      </xdr:nvSpPr>
      <xdr:spPr>
        <a:xfrm>
          <a:off x="21272500" y="66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18832</xdr:rowOff>
    </xdr:from>
    <xdr:ext cx="378565" cy="259045"/>
    <xdr:sp macro="" textlink="">
      <xdr:nvSpPr>
        <xdr:cNvPr id="741" name="テキスト ボックス 740"/>
        <xdr:cNvSpPr txBox="1"/>
      </xdr:nvSpPr>
      <xdr:spPr>
        <a:xfrm>
          <a:off x="21134017" y="670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94778</xdr:rowOff>
    </xdr:from>
    <xdr:to>
      <xdr:col>107</xdr:col>
      <xdr:colOff>101600</xdr:colOff>
      <xdr:row>39</xdr:row>
      <xdr:rowOff>24928</xdr:rowOff>
    </xdr:to>
    <xdr:sp macro="" textlink="">
      <xdr:nvSpPr>
        <xdr:cNvPr id="742" name="楕円 741"/>
        <xdr:cNvSpPr/>
      </xdr:nvSpPr>
      <xdr:spPr>
        <a:xfrm>
          <a:off x="20383500" y="66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16055</xdr:rowOff>
    </xdr:from>
    <xdr:ext cx="378565" cy="259045"/>
    <xdr:sp macro="" textlink="">
      <xdr:nvSpPr>
        <xdr:cNvPr id="743" name="テキスト ボックス 742"/>
        <xdr:cNvSpPr txBox="1"/>
      </xdr:nvSpPr>
      <xdr:spPr>
        <a:xfrm>
          <a:off x="20245017" y="6702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37791</xdr:rowOff>
    </xdr:from>
    <xdr:to>
      <xdr:col>102</xdr:col>
      <xdr:colOff>165100</xdr:colOff>
      <xdr:row>38</xdr:row>
      <xdr:rowOff>139391</xdr:rowOff>
    </xdr:to>
    <xdr:sp macro="" textlink="">
      <xdr:nvSpPr>
        <xdr:cNvPr id="744" name="楕円 743"/>
        <xdr:cNvSpPr/>
      </xdr:nvSpPr>
      <xdr:spPr>
        <a:xfrm>
          <a:off x="19494500" y="65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155918</xdr:rowOff>
    </xdr:from>
    <xdr:ext cx="469744" cy="259045"/>
    <xdr:sp macro="" textlink="">
      <xdr:nvSpPr>
        <xdr:cNvPr id="745" name="テキスト ボックス 744"/>
        <xdr:cNvSpPr txBox="1"/>
      </xdr:nvSpPr>
      <xdr:spPr>
        <a:xfrm>
          <a:off x="19310428" y="632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91512</xdr:rowOff>
    </xdr:from>
    <xdr:to>
      <xdr:col>98</xdr:col>
      <xdr:colOff>38100</xdr:colOff>
      <xdr:row>39</xdr:row>
      <xdr:rowOff>21662</xdr:rowOff>
    </xdr:to>
    <xdr:sp macro="" textlink="">
      <xdr:nvSpPr>
        <xdr:cNvPr id="746" name="楕円 745"/>
        <xdr:cNvSpPr/>
      </xdr:nvSpPr>
      <xdr:spPr>
        <a:xfrm>
          <a:off x="18605500" y="660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12789</xdr:rowOff>
    </xdr:from>
    <xdr:ext cx="378565" cy="259045"/>
    <xdr:sp macro="" textlink="">
      <xdr:nvSpPr>
        <xdr:cNvPr id="747" name="テキスト ボックス 746"/>
        <xdr:cNvSpPr txBox="1"/>
      </xdr:nvSpPr>
      <xdr:spPr>
        <a:xfrm>
          <a:off x="18467017" y="6699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140249</xdr:rowOff>
    </xdr:from>
    <xdr:to>
      <xdr:col>116</xdr:col>
      <xdr:colOff>63500</xdr:colOff>
      <xdr:row>57</xdr:row>
      <xdr:rowOff>140820</xdr:rowOff>
    </xdr:to>
    <xdr:cxnSp macro="">
      <xdr:nvCxnSpPr>
        <xdr:cNvPr id="774" name="直線コネクタ 773"/>
        <xdr:cNvCxnSpPr/>
      </xdr:nvCxnSpPr>
      <xdr:spPr>
        <a:xfrm>
          <a:off x="21323300" y="9912899"/>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90324</xdr:rowOff>
    </xdr:from>
    <xdr:ext cx="469744" cy="259045"/>
    <xdr:sp macro="" textlink="">
      <xdr:nvSpPr>
        <xdr:cNvPr id="775" name="貸付金平均値テキスト"/>
        <xdr:cNvSpPr txBox="1"/>
      </xdr:nvSpPr>
      <xdr:spPr>
        <a:xfrm>
          <a:off x="22212300" y="9862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139746</xdr:rowOff>
    </xdr:from>
    <xdr:to>
      <xdr:col>111</xdr:col>
      <xdr:colOff>177800</xdr:colOff>
      <xdr:row>57</xdr:row>
      <xdr:rowOff>140249</xdr:rowOff>
    </xdr:to>
    <xdr:cxnSp macro="">
      <xdr:nvCxnSpPr>
        <xdr:cNvPr id="777" name="直線コネクタ 776"/>
        <xdr:cNvCxnSpPr/>
      </xdr:nvCxnSpPr>
      <xdr:spPr>
        <a:xfrm>
          <a:off x="20434300" y="9912396"/>
          <a:ext cx="8890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17675</xdr:rowOff>
    </xdr:from>
    <xdr:ext cx="469744" cy="259045"/>
    <xdr:sp macro="" textlink="">
      <xdr:nvSpPr>
        <xdr:cNvPr id="779" name="テキスト ボックス 778"/>
        <xdr:cNvSpPr txBox="1"/>
      </xdr:nvSpPr>
      <xdr:spPr>
        <a:xfrm>
          <a:off x="21088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139151</xdr:rowOff>
    </xdr:from>
    <xdr:to>
      <xdr:col>107</xdr:col>
      <xdr:colOff>50800</xdr:colOff>
      <xdr:row>57</xdr:row>
      <xdr:rowOff>139746</xdr:rowOff>
    </xdr:to>
    <xdr:cxnSp macro="">
      <xdr:nvCxnSpPr>
        <xdr:cNvPr id="780" name="直線コネクタ 779"/>
        <xdr:cNvCxnSpPr/>
      </xdr:nvCxnSpPr>
      <xdr:spPr>
        <a:xfrm>
          <a:off x="19545300" y="9911801"/>
          <a:ext cx="889000" cy="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13380</xdr:rowOff>
    </xdr:from>
    <xdr:ext cx="469744" cy="259045"/>
    <xdr:sp macro="" textlink="">
      <xdr:nvSpPr>
        <xdr:cNvPr id="782" name="テキスト ボックス 781"/>
        <xdr:cNvSpPr txBox="1"/>
      </xdr:nvSpPr>
      <xdr:spPr>
        <a:xfrm>
          <a:off x="20199428" y="96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139151</xdr:rowOff>
    </xdr:from>
    <xdr:to>
      <xdr:col>102</xdr:col>
      <xdr:colOff>114300</xdr:colOff>
      <xdr:row>57</xdr:row>
      <xdr:rowOff>143495</xdr:rowOff>
    </xdr:to>
    <xdr:cxnSp macro="">
      <xdr:nvCxnSpPr>
        <xdr:cNvPr id="783" name="直線コネクタ 782"/>
        <xdr:cNvCxnSpPr/>
      </xdr:nvCxnSpPr>
      <xdr:spPr>
        <a:xfrm flipV="1">
          <a:off x="18656300" y="9911801"/>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7642</xdr:rowOff>
    </xdr:from>
    <xdr:ext cx="469744" cy="259045"/>
    <xdr:sp macro="" textlink="">
      <xdr:nvSpPr>
        <xdr:cNvPr id="785" name="テキスト ボックス 784"/>
        <xdr:cNvSpPr txBox="1"/>
      </xdr:nvSpPr>
      <xdr:spPr>
        <a:xfrm>
          <a:off x="19310428" y="960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441</xdr:rowOff>
    </xdr:from>
    <xdr:ext cx="469744" cy="259045"/>
    <xdr:sp macro="" textlink="">
      <xdr:nvSpPr>
        <xdr:cNvPr id="787" name="テキスト ボックス 786"/>
        <xdr:cNvSpPr txBox="1"/>
      </xdr:nvSpPr>
      <xdr:spPr>
        <a:xfrm>
          <a:off x="18421428" y="96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90020</xdr:rowOff>
    </xdr:from>
    <xdr:to>
      <xdr:col>116</xdr:col>
      <xdr:colOff>114300</xdr:colOff>
      <xdr:row>58</xdr:row>
      <xdr:rowOff>20170</xdr:rowOff>
    </xdr:to>
    <xdr:sp macro="" textlink="">
      <xdr:nvSpPr>
        <xdr:cNvPr id="793" name="楕円 792"/>
        <xdr:cNvSpPr/>
      </xdr:nvSpPr>
      <xdr:spPr>
        <a:xfrm>
          <a:off x="22110700" y="986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112897</xdr:rowOff>
    </xdr:from>
    <xdr:ext cx="469744" cy="259045"/>
    <xdr:sp macro="" textlink="">
      <xdr:nvSpPr>
        <xdr:cNvPr id="794" name="貸付金該当値テキスト"/>
        <xdr:cNvSpPr txBox="1"/>
      </xdr:nvSpPr>
      <xdr:spPr>
        <a:xfrm>
          <a:off x="22212300" y="9714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89449</xdr:rowOff>
    </xdr:from>
    <xdr:to>
      <xdr:col>112</xdr:col>
      <xdr:colOff>38100</xdr:colOff>
      <xdr:row>58</xdr:row>
      <xdr:rowOff>19599</xdr:rowOff>
    </xdr:to>
    <xdr:sp macro="" textlink="">
      <xdr:nvSpPr>
        <xdr:cNvPr id="795" name="楕円 794"/>
        <xdr:cNvSpPr/>
      </xdr:nvSpPr>
      <xdr:spPr>
        <a:xfrm>
          <a:off x="21272500" y="986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36126</xdr:rowOff>
    </xdr:from>
    <xdr:ext cx="469744" cy="259045"/>
    <xdr:sp macro="" textlink="">
      <xdr:nvSpPr>
        <xdr:cNvPr id="796" name="テキスト ボックス 795"/>
        <xdr:cNvSpPr txBox="1"/>
      </xdr:nvSpPr>
      <xdr:spPr>
        <a:xfrm>
          <a:off x="21088428" y="9637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88946</xdr:rowOff>
    </xdr:from>
    <xdr:to>
      <xdr:col>107</xdr:col>
      <xdr:colOff>101600</xdr:colOff>
      <xdr:row>58</xdr:row>
      <xdr:rowOff>19096</xdr:rowOff>
    </xdr:to>
    <xdr:sp macro="" textlink="">
      <xdr:nvSpPr>
        <xdr:cNvPr id="797" name="楕円 796"/>
        <xdr:cNvSpPr/>
      </xdr:nvSpPr>
      <xdr:spPr>
        <a:xfrm>
          <a:off x="20383500" y="986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10223</xdr:rowOff>
    </xdr:from>
    <xdr:ext cx="469744" cy="259045"/>
    <xdr:sp macro="" textlink="">
      <xdr:nvSpPr>
        <xdr:cNvPr id="798" name="テキスト ボックス 797"/>
        <xdr:cNvSpPr txBox="1"/>
      </xdr:nvSpPr>
      <xdr:spPr>
        <a:xfrm>
          <a:off x="20199428" y="9954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88351</xdr:rowOff>
    </xdr:from>
    <xdr:to>
      <xdr:col>102</xdr:col>
      <xdr:colOff>165100</xdr:colOff>
      <xdr:row>58</xdr:row>
      <xdr:rowOff>18501</xdr:rowOff>
    </xdr:to>
    <xdr:sp macro="" textlink="">
      <xdr:nvSpPr>
        <xdr:cNvPr id="799" name="楕円 798"/>
        <xdr:cNvSpPr/>
      </xdr:nvSpPr>
      <xdr:spPr>
        <a:xfrm>
          <a:off x="19494500" y="986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9628</xdr:rowOff>
    </xdr:from>
    <xdr:ext cx="469744" cy="259045"/>
    <xdr:sp macro="" textlink="">
      <xdr:nvSpPr>
        <xdr:cNvPr id="800" name="テキスト ボックス 799"/>
        <xdr:cNvSpPr txBox="1"/>
      </xdr:nvSpPr>
      <xdr:spPr>
        <a:xfrm>
          <a:off x="19310428" y="995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92695</xdr:rowOff>
    </xdr:from>
    <xdr:to>
      <xdr:col>98</xdr:col>
      <xdr:colOff>38100</xdr:colOff>
      <xdr:row>58</xdr:row>
      <xdr:rowOff>22845</xdr:rowOff>
    </xdr:to>
    <xdr:sp macro="" textlink="">
      <xdr:nvSpPr>
        <xdr:cNvPr id="801" name="楕円 800"/>
        <xdr:cNvSpPr/>
      </xdr:nvSpPr>
      <xdr:spPr>
        <a:xfrm>
          <a:off x="18605500" y="98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13972</xdr:rowOff>
    </xdr:from>
    <xdr:ext cx="469744" cy="259045"/>
    <xdr:sp macro="" textlink="">
      <xdr:nvSpPr>
        <xdr:cNvPr id="802" name="テキスト ボックス 801"/>
        <xdr:cNvSpPr txBox="1"/>
      </xdr:nvSpPr>
      <xdr:spPr>
        <a:xfrm>
          <a:off x="18421428" y="9958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13588</xdr:rowOff>
    </xdr:from>
    <xdr:to>
      <xdr:col>116</xdr:col>
      <xdr:colOff>63500</xdr:colOff>
      <xdr:row>78</xdr:row>
      <xdr:rowOff>22085</xdr:rowOff>
    </xdr:to>
    <xdr:cxnSp macro="">
      <xdr:nvCxnSpPr>
        <xdr:cNvPr id="832" name="直線コネクタ 831"/>
        <xdr:cNvCxnSpPr/>
      </xdr:nvCxnSpPr>
      <xdr:spPr>
        <a:xfrm flipV="1">
          <a:off x="21323300" y="13386688"/>
          <a:ext cx="8382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50207</xdr:rowOff>
    </xdr:from>
    <xdr:ext cx="534377" cy="259045"/>
    <xdr:sp macro="" textlink="">
      <xdr:nvSpPr>
        <xdr:cNvPr id="833" name="繰出金平均値テキスト"/>
        <xdr:cNvSpPr txBox="1"/>
      </xdr:nvSpPr>
      <xdr:spPr>
        <a:xfrm>
          <a:off x="22212300" y="12908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134023</xdr:rowOff>
    </xdr:from>
    <xdr:to>
      <xdr:col>111</xdr:col>
      <xdr:colOff>177800</xdr:colOff>
      <xdr:row>78</xdr:row>
      <xdr:rowOff>22085</xdr:rowOff>
    </xdr:to>
    <xdr:cxnSp macro="">
      <xdr:nvCxnSpPr>
        <xdr:cNvPr id="835" name="直線コネクタ 834"/>
        <xdr:cNvCxnSpPr/>
      </xdr:nvCxnSpPr>
      <xdr:spPr>
        <a:xfrm>
          <a:off x="20434300" y="13335673"/>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103090</xdr:rowOff>
    </xdr:from>
    <xdr:ext cx="534377" cy="259045"/>
    <xdr:sp macro="" textlink="">
      <xdr:nvSpPr>
        <xdr:cNvPr id="837" name="テキスト ボックス 836"/>
        <xdr:cNvSpPr txBox="1"/>
      </xdr:nvSpPr>
      <xdr:spPr>
        <a:xfrm>
          <a:off x="21056111" y="1279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134023</xdr:rowOff>
    </xdr:from>
    <xdr:to>
      <xdr:col>107</xdr:col>
      <xdr:colOff>50800</xdr:colOff>
      <xdr:row>78</xdr:row>
      <xdr:rowOff>31153</xdr:rowOff>
    </xdr:to>
    <xdr:cxnSp macro="">
      <xdr:nvCxnSpPr>
        <xdr:cNvPr id="838" name="直線コネクタ 837"/>
        <xdr:cNvCxnSpPr/>
      </xdr:nvCxnSpPr>
      <xdr:spPr>
        <a:xfrm flipV="1">
          <a:off x="19545300" y="13335673"/>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44149</xdr:rowOff>
    </xdr:from>
    <xdr:ext cx="534377" cy="259045"/>
    <xdr:sp macro="" textlink="">
      <xdr:nvSpPr>
        <xdr:cNvPr id="840" name="テキスト ボックス 839"/>
        <xdr:cNvSpPr txBox="1"/>
      </xdr:nvSpPr>
      <xdr:spPr>
        <a:xfrm>
          <a:off x="20167111" y="127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31153</xdr:rowOff>
    </xdr:from>
    <xdr:to>
      <xdr:col>102</xdr:col>
      <xdr:colOff>114300</xdr:colOff>
      <xdr:row>78</xdr:row>
      <xdr:rowOff>65291</xdr:rowOff>
    </xdr:to>
    <xdr:cxnSp macro="">
      <xdr:nvCxnSpPr>
        <xdr:cNvPr id="841" name="直線コネクタ 840"/>
        <xdr:cNvCxnSpPr/>
      </xdr:nvCxnSpPr>
      <xdr:spPr>
        <a:xfrm flipV="1">
          <a:off x="18656300" y="13404253"/>
          <a:ext cx="889000" cy="34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56799</xdr:rowOff>
    </xdr:from>
    <xdr:ext cx="534377" cy="259045"/>
    <xdr:sp macro="" textlink="">
      <xdr:nvSpPr>
        <xdr:cNvPr id="843" name="テキスト ボックス 842"/>
        <xdr:cNvSpPr txBox="1"/>
      </xdr:nvSpPr>
      <xdr:spPr>
        <a:xfrm>
          <a:off x="19278111" y="1274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135018</xdr:rowOff>
    </xdr:from>
    <xdr:ext cx="534377" cy="259045"/>
    <xdr:sp macro="" textlink="">
      <xdr:nvSpPr>
        <xdr:cNvPr id="845" name="テキスト ボックス 844"/>
        <xdr:cNvSpPr txBox="1"/>
      </xdr:nvSpPr>
      <xdr:spPr>
        <a:xfrm>
          <a:off x="18389111" y="12822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134238</xdr:rowOff>
    </xdr:from>
    <xdr:to>
      <xdr:col>116</xdr:col>
      <xdr:colOff>114300</xdr:colOff>
      <xdr:row>78</xdr:row>
      <xdr:rowOff>64388</xdr:rowOff>
    </xdr:to>
    <xdr:sp macro="" textlink="">
      <xdr:nvSpPr>
        <xdr:cNvPr id="851" name="楕円 850"/>
        <xdr:cNvSpPr/>
      </xdr:nvSpPr>
      <xdr:spPr>
        <a:xfrm>
          <a:off x="22110700" y="1333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49165</xdr:rowOff>
    </xdr:from>
    <xdr:ext cx="534377" cy="259045"/>
    <xdr:sp macro="" textlink="">
      <xdr:nvSpPr>
        <xdr:cNvPr id="852" name="繰出金該当値テキスト"/>
        <xdr:cNvSpPr txBox="1"/>
      </xdr:nvSpPr>
      <xdr:spPr>
        <a:xfrm>
          <a:off x="22212300" y="1325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142735</xdr:rowOff>
    </xdr:from>
    <xdr:to>
      <xdr:col>112</xdr:col>
      <xdr:colOff>38100</xdr:colOff>
      <xdr:row>78</xdr:row>
      <xdr:rowOff>72885</xdr:rowOff>
    </xdr:to>
    <xdr:sp macro="" textlink="">
      <xdr:nvSpPr>
        <xdr:cNvPr id="853" name="楕円 852"/>
        <xdr:cNvSpPr/>
      </xdr:nvSpPr>
      <xdr:spPr>
        <a:xfrm>
          <a:off x="21272500" y="133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64012</xdr:rowOff>
    </xdr:from>
    <xdr:ext cx="534377" cy="259045"/>
    <xdr:sp macro="" textlink="">
      <xdr:nvSpPr>
        <xdr:cNvPr id="854" name="テキスト ボックス 853"/>
        <xdr:cNvSpPr txBox="1"/>
      </xdr:nvSpPr>
      <xdr:spPr>
        <a:xfrm>
          <a:off x="21056111" y="1343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83223</xdr:rowOff>
    </xdr:from>
    <xdr:to>
      <xdr:col>107</xdr:col>
      <xdr:colOff>101600</xdr:colOff>
      <xdr:row>78</xdr:row>
      <xdr:rowOff>13373</xdr:rowOff>
    </xdr:to>
    <xdr:sp macro="" textlink="">
      <xdr:nvSpPr>
        <xdr:cNvPr id="855" name="楕円 854"/>
        <xdr:cNvSpPr/>
      </xdr:nvSpPr>
      <xdr:spPr>
        <a:xfrm>
          <a:off x="20383500" y="132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4500</xdr:rowOff>
    </xdr:from>
    <xdr:ext cx="534377" cy="259045"/>
    <xdr:sp macro="" textlink="">
      <xdr:nvSpPr>
        <xdr:cNvPr id="856" name="テキスト ボックス 855"/>
        <xdr:cNvSpPr txBox="1"/>
      </xdr:nvSpPr>
      <xdr:spPr>
        <a:xfrm>
          <a:off x="20167111" y="133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151803</xdr:rowOff>
    </xdr:from>
    <xdr:to>
      <xdr:col>102</xdr:col>
      <xdr:colOff>165100</xdr:colOff>
      <xdr:row>78</xdr:row>
      <xdr:rowOff>81953</xdr:rowOff>
    </xdr:to>
    <xdr:sp macro="" textlink="">
      <xdr:nvSpPr>
        <xdr:cNvPr id="857" name="楕円 856"/>
        <xdr:cNvSpPr/>
      </xdr:nvSpPr>
      <xdr:spPr>
        <a:xfrm>
          <a:off x="19494500" y="1335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73080</xdr:rowOff>
    </xdr:from>
    <xdr:ext cx="534377" cy="259045"/>
    <xdr:sp macro="" textlink="">
      <xdr:nvSpPr>
        <xdr:cNvPr id="858" name="テキスト ボックス 857"/>
        <xdr:cNvSpPr txBox="1"/>
      </xdr:nvSpPr>
      <xdr:spPr>
        <a:xfrm>
          <a:off x="19278111" y="1344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14491</xdr:rowOff>
    </xdr:from>
    <xdr:to>
      <xdr:col>98</xdr:col>
      <xdr:colOff>38100</xdr:colOff>
      <xdr:row>78</xdr:row>
      <xdr:rowOff>116091</xdr:rowOff>
    </xdr:to>
    <xdr:sp macro="" textlink="">
      <xdr:nvSpPr>
        <xdr:cNvPr id="859" name="楕円 858"/>
        <xdr:cNvSpPr/>
      </xdr:nvSpPr>
      <xdr:spPr>
        <a:xfrm>
          <a:off x="18605500" y="1338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107218</xdr:rowOff>
    </xdr:from>
    <xdr:ext cx="534377" cy="259045"/>
    <xdr:sp macro="" textlink="">
      <xdr:nvSpPr>
        <xdr:cNvPr id="860" name="テキスト ボックス 859"/>
        <xdr:cNvSpPr txBox="1"/>
      </xdr:nvSpPr>
      <xdr:spPr>
        <a:xfrm>
          <a:off x="18389111" y="1348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性質別経費においては、扶助費が全体の</a:t>
          </a:r>
          <a:r>
            <a:rPr kumimoji="1" lang="en-US" altLang="ja-JP" sz="1100">
              <a:solidFill>
                <a:schemeClr val="dk1"/>
              </a:solidFill>
              <a:effectLst/>
              <a:latin typeface="+mn-lt"/>
              <a:ea typeface="+mn-ea"/>
              <a:cs typeface="+mn-cs"/>
            </a:rPr>
            <a:t>26.1</a:t>
          </a:r>
          <a:r>
            <a:rPr kumimoji="1" lang="ja-JP" altLang="ja-JP" sz="1100">
              <a:solidFill>
                <a:schemeClr val="dk1"/>
              </a:solidFill>
              <a:effectLst/>
              <a:latin typeface="+mn-lt"/>
              <a:ea typeface="+mn-ea"/>
              <a:cs typeface="+mn-cs"/>
            </a:rPr>
            <a:t>％をしめ、ついで人件費が</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％、物件費が</a:t>
          </a:r>
          <a:r>
            <a:rPr kumimoji="1" lang="en-US" altLang="ja-JP" sz="1100">
              <a:solidFill>
                <a:schemeClr val="dk1"/>
              </a:solidFill>
              <a:effectLst/>
              <a:latin typeface="+mn-lt"/>
              <a:ea typeface="+mn-ea"/>
              <a:cs typeface="+mn-cs"/>
            </a:rPr>
            <a:t>13.4</a:t>
          </a:r>
          <a:r>
            <a:rPr kumimoji="1" lang="ja-JP" altLang="ja-JP" sz="1100">
              <a:solidFill>
                <a:schemeClr val="dk1"/>
              </a:solidFill>
              <a:effectLst/>
              <a:latin typeface="+mn-lt"/>
              <a:ea typeface="+mn-ea"/>
              <a:cs typeface="+mn-cs"/>
            </a:rPr>
            <a:t>％、普通建設事業費が</a:t>
          </a:r>
          <a:r>
            <a:rPr kumimoji="1" lang="en-US" altLang="ja-JP" sz="1100">
              <a:solidFill>
                <a:schemeClr val="dk1"/>
              </a:solidFill>
              <a:effectLst/>
              <a:latin typeface="+mn-lt"/>
              <a:ea typeface="+mn-ea"/>
              <a:cs typeface="+mn-cs"/>
            </a:rPr>
            <a:t>11.8</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扶助費については、近年大幅な増加傾向となっており、住民一人当たりのコストが</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年度比で</a:t>
          </a:r>
          <a:r>
            <a:rPr kumimoji="1" lang="en-US" altLang="ja-JP" sz="1100">
              <a:solidFill>
                <a:schemeClr val="dk1"/>
              </a:solidFill>
              <a:effectLst/>
              <a:latin typeface="+mn-lt"/>
              <a:ea typeface="+mn-ea"/>
              <a:cs typeface="+mn-cs"/>
            </a:rPr>
            <a:t>18.6</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77,566</a:t>
          </a:r>
          <a:r>
            <a:rPr kumimoji="1" lang="ja-JP" altLang="ja-JP" sz="1100">
              <a:solidFill>
                <a:schemeClr val="dk1"/>
              </a:solidFill>
              <a:effectLst/>
              <a:latin typeface="+mn-lt"/>
              <a:ea typeface="+mn-ea"/>
              <a:cs typeface="+mn-cs"/>
            </a:rPr>
            <a:t>千円となっている。その主な要因としては、</a:t>
          </a:r>
          <a:r>
            <a:rPr kumimoji="1" lang="ja-JP" altLang="en-US" sz="1100">
              <a:solidFill>
                <a:schemeClr val="dk1"/>
              </a:solidFill>
              <a:effectLst/>
              <a:latin typeface="+mn-lt"/>
              <a:ea typeface="+mn-ea"/>
              <a:cs typeface="+mn-cs"/>
            </a:rPr>
            <a:t>待機児童解消対策による</a:t>
          </a:r>
          <a:r>
            <a:rPr kumimoji="1" lang="ja-JP" altLang="ja-JP" sz="1100">
              <a:solidFill>
                <a:schemeClr val="dk1"/>
              </a:solidFill>
              <a:effectLst/>
              <a:latin typeface="+mn-lt"/>
              <a:ea typeface="+mn-ea"/>
              <a:cs typeface="+mn-cs"/>
            </a:rPr>
            <a:t>民間保育所等運営事業費や</a:t>
          </a:r>
          <a:r>
            <a:rPr kumimoji="1" lang="ja-JP" altLang="en-US" sz="1100">
              <a:solidFill>
                <a:schemeClr val="dk1"/>
              </a:solidFill>
              <a:effectLst/>
              <a:latin typeface="+mn-lt"/>
              <a:ea typeface="+mn-ea"/>
              <a:cs typeface="+mn-cs"/>
            </a:rPr>
            <a:t>障害児支援事業費</a:t>
          </a:r>
          <a:r>
            <a:rPr kumimoji="1" lang="ja-JP" altLang="ja-JP" sz="1100">
              <a:solidFill>
                <a:schemeClr val="dk1"/>
              </a:solidFill>
              <a:effectLst/>
              <a:latin typeface="+mn-lt"/>
              <a:ea typeface="+mn-ea"/>
              <a:cs typeface="+mn-cs"/>
            </a:rPr>
            <a:t>などの増が挙げられる。</a:t>
          </a:r>
          <a:endParaRPr lang="ja-JP" altLang="ja-JP" sz="1400">
            <a:effectLst/>
          </a:endParaRPr>
        </a:p>
        <a:p>
          <a:r>
            <a:rPr kumimoji="1" lang="ja-JP" altLang="ja-JP" sz="1100">
              <a:solidFill>
                <a:schemeClr val="dk1"/>
              </a:solidFill>
              <a:effectLst/>
              <a:latin typeface="+mn-lt"/>
              <a:ea typeface="+mn-ea"/>
              <a:cs typeface="+mn-cs"/>
            </a:rPr>
            <a:t>物件費については、</a:t>
          </a:r>
          <a:r>
            <a:rPr kumimoji="1" lang="ja-JP" altLang="en-US" sz="1100">
              <a:solidFill>
                <a:schemeClr val="dk1"/>
              </a:solidFill>
              <a:effectLst/>
              <a:latin typeface="+mn-lt"/>
              <a:ea typeface="+mn-ea"/>
              <a:cs typeface="+mn-cs"/>
            </a:rPr>
            <a:t>前年比約</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減となるものの、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年度以降増加傾向となっている。その主な要因としては、新設施設の維持管理コストやこれまで直営で管理運営を行っていた施設に指定管理者制度を導入したことに伴い、委託料が発生したことなどが挙げられる。</a:t>
          </a:r>
          <a:endParaRPr lang="ja-JP" altLang="ja-JP" sz="1400">
            <a:effectLst/>
          </a:endParaRPr>
        </a:p>
        <a:p>
          <a:r>
            <a:rPr kumimoji="1" lang="ja-JP" altLang="ja-JP" sz="1100">
              <a:solidFill>
                <a:schemeClr val="dk1"/>
              </a:solidFill>
              <a:effectLst/>
              <a:latin typeface="+mn-lt"/>
              <a:ea typeface="+mn-ea"/>
              <a:cs typeface="+mn-cs"/>
            </a:rPr>
            <a:t>普通建設事業については、</a:t>
          </a:r>
          <a:r>
            <a:rPr kumimoji="1" lang="ja-JP" altLang="en-US" sz="1100">
              <a:solidFill>
                <a:schemeClr val="dk1"/>
              </a:solidFill>
              <a:effectLst/>
              <a:latin typeface="+mn-lt"/>
              <a:ea typeface="+mn-ea"/>
              <a:cs typeface="+mn-cs"/>
            </a:rPr>
            <a:t>市民文化会館再整備事業費や</a:t>
          </a:r>
          <a:r>
            <a:rPr kumimoji="1" lang="ja-JP" altLang="ja-JP" sz="1100">
              <a:solidFill>
                <a:schemeClr val="dk1"/>
              </a:solidFill>
              <a:effectLst/>
              <a:latin typeface="+mn-lt"/>
              <a:ea typeface="+mn-ea"/>
              <a:cs typeface="+mn-cs"/>
            </a:rPr>
            <a:t>（仮称）柳島スポーツ公園整備事業費の増により住民一人当たりのコストが前年比</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35,157</a:t>
          </a:r>
          <a:r>
            <a:rPr kumimoji="1"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神奈川県茅ヶ崎市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242,792
240,999
35.70
76,560,968
72,283,128
3,922,145
41,548,339
57,622,707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0.5
34.7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23223</xdr:rowOff>
    </xdr:from>
    <xdr:to>
      <xdr:col>24</xdr:col>
      <xdr:colOff>63500</xdr:colOff>
      <xdr:row>38</xdr:row>
      <xdr:rowOff>36285</xdr:rowOff>
    </xdr:to>
    <xdr:cxnSp macro="">
      <xdr:nvCxnSpPr>
        <xdr:cNvPr id="63" name="直線コネクタ 62"/>
        <xdr:cNvCxnSpPr/>
      </xdr:nvCxnSpPr>
      <xdr:spPr>
        <a:xfrm>
          <a:off x="3797300" y="6538323"/>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83474</xdr:rowOff>
    </xdr:from>
    <xdr:ext cx="469744" cy="259045"/>
    <xdr:sp macro="" textlink="">
      <xdr:nvSpPr>
        <xdr:cNvPr id="64" name="議会費平均値テキスト"/>
        <xdr:cNvSpPr txBox="1"/>
      </xdr:nvSpPr>
      <xdr:spPr>
        <a:xfrm>
          <a:off x="4686300" y="6084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50981</xdr:rowOff>
    </xdr:from>
    <xdr:to>
      <xdr:col>19</xdr:col>
      <xdr:colOff>177800</xdr:colOff>
      <xdr:row>38</xdr:row>
      <xdr:rowOff>23223</xdr:rowOff>
    </xdr:to>
    <xdr:cxnSp macro="">
      <xdr:nvCxnSpPr>
        <xdr:cNvPr id="66" name="直線コネクタ 65"/>
        <xdr:cNvCxnSpPr/>
      </xdr:nvCxnSpPr>
      <xdr:spPr>
        <a:xfrm>
          <a:off x="2908300" y="6394631"/>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168927</xdr:rowOff>
    </xdr:from>
    <xdr:ext cx="469744" cy="259045"/>
    <xdr:sp macro="" textlink="">
      <xdr:nvSpPr>
        <xdr:cNvPr id="68" name="テキスト ボックス 67"/>
        <xdr:cNvSpPr txBox="1"/>
      </xdr:nvSpPr>
      <xdr:spPr>
        <a:xfrm>
          <a:off x="3562428"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50981</xdr:rowOff>
    </xdr:from>
    <xdr:to>
      <xdr:col>15</xdr:col>
      <xdr:colOff>50800</xdr:colOff>
      <xdr:row>37</xdr:row>
      <xdr:rowOff>115207</xdr:rowOff>
    </xdr:to>
    <xdr:cxnSp macro="">
      <xdr:nvCxnSpPr>
        <xdr:cNvPr id="69" name="直線コネクタ 68"/>
        <xdr:cNvCxnSpPr/>
      </xdr:nvCxnSpPr>
      <xdr:spPr>
        <a:xfrm flipV="1">
          <a:off x="2019300" y="6394631"/>
          <a:ext cx="889000" cy="64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143346</xdr:rowOff>
    </xdr:from>
    <xdr:ext cx="469744" cy="259045"/>
    <xdr:sp macro="" textlink="">
      <xdr:nvSpPr>
        <xdr:cNvPr id="71" name="テキスト ボックス 70"/>
        <xdr:cNvSpPr txBox="1"/>
      </xdr:nvSpPr>
      <xdr:spPr>
        <a:xfrm>
          <a:off x="2673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115207</xdr:rowOff>
    </xdr:from>
    <xdr:to>
      <xdr:col>10</xdr:col>
      <xdr:colOff>114300</xdr:colOff>
      <xdr:row>38</xdr:row>
      <xdr:rowOff>18869</xdr:rowOff>
    </xdr:to>
    <xdr:cxnSp macro="">
      <xdr:nvCxnSpPr>
        <xdr:cNvPr id="72" name="直線コネクタ 71"/>
        <xdr:cNvCxnSpPr/>
      </xdr:nvCxnSpPr>
      <xdr:spPr>
        <a:xfrm flipV="1">
          <a:off x="1130300" y="64588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32855</xdr:rowOff>
    </xdr:from>
    <xdr:ext cx="469744" cy="259045"/>
    <xdr:sp macro="" textlink="">
      <xdr:nvSpPr>
        <xdr:cNvPr id="74" name="テキスト ボックス 73"/>
        <xdr:cNvSpPr txBox="1"/>
      </xdr:nvSpPr>
      <xdr:spPr>
        <a:xfrm>
          <a:off x="1784428" y="5862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92727</xdr:rowOff>
    </xdr:from>
    <xdr:ext cx="469744" cy="259045"/>
    <xdr:sp macro="" textlink="">
      <xdr:nvSpPr>
        <xdr:cNvPr id="76" name="テキスト ボックス 75"/>
        <xdr:cNvSpPr txBox="1"/>
      </xdr:nvSpPr>
      <xdr:spPr>
        <a:xfrm>
          <a:off x="895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156936</xdr:rowOff>
    </xdr:from>
    <xdr:to>
      <xdr:col>24</xdr:col>
      <xdr:colOff>114300</xdr:colOff>
      <xdr:row>38</xdr:row>
      <xdr:rowOff>87086</xdr:rowOff>
    </xdr:to>
    <xdr:sp macro="" textlink="">
      <xdr:nvSpPr>
        <xdr:cNvPr id="82" name="楕円 81"/>
        <xdr:cNvSpPr/>
      </xdr:nvSpPr>
      <xdr:spPr>
        <a:xfrm>
          <a:off x="4584700" y="650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135362</xdr:rowOff>
    </xdr:from>
    <xdr:ext cx="469744" cy="259045"/>
    <xdr:sp macro="" textlink="">
      <xdr:nvSpPr>
        <xdr:cNvPr id="83" name="議会費該当値テキスト"/>
        <xdr:cNvSpPr txBox="1"/>
      </xdr:nvSpPr>
      <xdr:spPr>
        <a:xfrm>
          <a:off x="4686300" y="647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143873</xdr:rowOff>
    </xdr:from>
    <xdr:to>
      <xdr:col>20</xdr:col>
      <xdr:colOff>38100</xdr:colOff>
      <xdr:row>38</xdr:row>
      <xdr:rowOff>74023</xdr:rowOff>
    </xdr:to>
    <xdr:sp macro="" textlink="">
      <xdr:nvSpPr>
        <xdr:cNvPr id="84" name="楕円 83"/>
        <xdr:cNvSpPr/>
      </xdr:nvSpPr>
      <xdr:spPr>
        <a:xfrm>
          <a:off x="3746500" y="64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65150</xdr:rowOff>
    </xdr:from>
    <xdr:ext cx="469744" cy="259045"/>
    <xdr:sp macro="" textlink="">
      <xdr:nvSpPr>
        <xdr:cNvPr id="85" name="テキスト ボックス 84"/>
        <xdr:cNvSpPr txBox="1"/>
      </xdr:nvSpPr>
      <xdr:spPr>
        <a:xfrm>
          <a:off x="3562428" y="658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181</xdr:rowOff>
    </xdr:from>
    <xdr:to>
      <xdr:col>15</xdr:col>
      <xdr:colOff>101600</xdr:colOff>
      <xdr:row>37</xdr:row>
      <xdr:rowOff>101781</xdr:rowOff>
    </xdr:to>
    <xdr:sp macro="" textlink="">
      <xdr:nvSpPr>
        <xdr:cNvPr id="86" name="楕円 85"/>
        <xdr:cNvSpPr/>
      </xdr:nvSpPr>
      <xdr:spPr>
        <a:xfrm>
          <a:off x="2857500" y="634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92908</xdr:rowOff>
    </xdr:from>
    <xdr:ext cx="469744" cy="259045"/>
    <xdr:sp macro="" textlink="">
      <xdr:nvSpPr>
        <xdr:cNvPr id="87" name="テキスト ボックス 86"/>
        <xdr:cNvSpPr txBox="1"/>
      </xdr:nvSpPr>
      <xdr:spPr>
        <a:xfrm>
          <a:off x="2673428"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64407</xdr:rowOff>
    </xdr:from>
    <xdr:to>
      <xdr:col>10</xdr:col>
      <xdr:colOff>165100</xdr:colOff>
      <xdr:row>37</xdr:row>
      <xdr:rowOff>166007</xdr:rowOff>
    </xdr:to>
    <xdr:sp macro="" textlink="">
      <xdr:nvSpPr>
        <xdr:cNvPr id="88" name="楕円 87"/>
        <xdr:cNvSpPr/>
      </xdr:nvSpPr>
      <xdr:spPr>
        <a:xfrm>
          <a:off x="1968500" y="6408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157134</xdr:rowOff>
    </xdr:from>
    <xdr:ext cx="469744" cy="259045"/>
    <xdr:sp macro="" textlink="">
      <xdr:nvSpPr>
        <xdr:cNvPr id="89" name="テキスト ボックス 88"/>
        <xdr:cNvSpPr txBox="1"/>
      </xdr:nvSpPr>
      <xdr:spPr>
        <a:xfrm>
          <a:off x="1784428"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139519</xdr:rowOff>
    </xdr:from>
    <xdr:to>
      <xdr:col>6</xdr:col>
      <xdr:colOff>38100</xdr:colOff>
      <xdr:row>38</xdr:row>
      <xdr:rowOff>69669</xdr:rowOff>
    </xdr:to>
    <xdr:sp macro="" textlink="">
      <xdr:nvSpPr>
        <xdr:cNvPr id="90" name="楕円 89"/>
        <xdr:cNvSpPr/>
      </xdr:nvSpPr>
      <xdr:spPr>
        <a:xfrm>
          <a:off x="1079500" y="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60796</xdr:rowOff>
    </xdr:from>
    <xdr:ext cx="469744" cy="259045"/>
    <xdr:sp macro="" textlink="">
      <xdr:nvSpPr>
        <xdr:cNvPr id="91" name="テキスト ボックス 90"/>
        <xdr:cNvSpPr txBox="1"/>
      </xdr:nvSpPr>
      <xdr:spPr>
        <a:xfrm>
          <a:off x="895428" y="657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89903</xdr:rowOff>
    </xdr:from>
    <xdr:to>
      <xdr:col>24</xdr:col>
      <xdr:colOff>63500</xdr:colOff>
      <xdr:row>57</xdr:row>
      <xdr:rowOff>166160</xdr:rowOff>
    </xdr:to>
    <xdr:cxnSp macro="">
      <xdr:nvCxnSpPr>
        <xdr:cNvPr id="121" name="直線コネクタ 120"/>
        <xdr:cNvCxnSpPr/>
      </xdr:nvCxnSpPr>
      <xdr:spPr>
        <a:xfrm flipV="1">
          <a:off x="3797300" y="9862553"/>
          <a:ext cx="838200" cy="7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49845</xdr:rowOff>
    </xdr:from>
    <xdr:ext cx="534377" cy="259045"/>
    <xdr:sp macro="" textlink="">
      <xdr:nvSpPr>
        <xdr:cNvPr id="122" name="総務費平均値テキスト"/>
        <xdr:cNvSpPr txBox="1"/>
      </xdr:nvSpPr>
      <xdr:spPr>
        <a:xfrm>
          <a:off x="4686300" y="9651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43497</xdr:rowOff>
    </xdr:from>
    <xdr:to>
      <xdr:col>19</xdr:col>
      <xdr:colOff>177800</xdr:colOff>
      <xdr:row>57</xdr:row>
      <xdr:rowOff>166160</xdr:rowOff>
    </xdr:to>
    <xdr:cxnSp macro="">
      <xdr:nvCxnSpPr>
        <xdr:cNvPr id="124" name="直線コネクタ 123"/>
        <xdr:cNvCxnSpPr/>
      </xdr:nvCxnSpPr>
      <xdr:spPr>
        <a:xfrm>
          <a:off x="2908300" y="9473247"/>
          <a:ext cx="889000" cy="4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147591</xdr:rowOff>
    </xdr:from>
    <xdr:ext cx="534377" cy="259045"/>
    <xdr:sp macro="" textlink="">
      <xdr:nvSpPr>
        <xdr:cNvPr id="126" name="テキスト ボックス 125"/>
        <xdr:cNvSpPr txBox="1"/>
      </xdr:nvSpPr>
      <xdr:spPr>
        <a:xfrm>
          <a:off x="3530111" y="95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43497</xdr:rowOff>
    </xdr:from>
    <xdr:to>
      <xdr:col>15</xdr:col>
      <xdr:colOff>50800</xdr:colOff>
      <xdr:row>57</xdr:row>
      <xdr:rowOff>15284</xdr:rowOff>
    </xdr:to>
    <xdr:cxnSp macro="">
      <xdr:nvCxnSpPr>
        <xdr:cNvPr id="127" name="直線コネクタ 126"/>
        <xdr:cNvCxnSpPr/>
      </xdr:nvCxnSpPr>
      <xdr:spPr>
        <a:xfrm flipV="1">
          <a:off x="2019300" y="9473247"/>
          <a:ext cx="889000" cy="3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38295</xdr:rowOff>
    </xdr:from>
    <xdr:ext cx="534377" cy="259045"/>
    <xdr:sp macro="" textlink="">
      <xdr:nvSpPr>
        <xdr:cNvPr id="129" name="テキスト ボックス 128"/>
        <xdr:cNvSpPr txBox="1"/>
      </xdr:nvSpPr>
      <xdr:spPr>
        <a:xfrm>
          <a:off x="2641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15284</xdr:rowOff>
    </xdr:from>
    <xdr:to>
      <xdr:col>10</xdr:col>
      <xdr:colOff>114300</xdr:colOff>
      <xdr:row>58</xdr:row>
      <xdr:rowOff>27210</xdr:rowOff>
    </xdr:to>
    <xdr:cxnSp macro="">
      <xdr:nvCxnSpPr>
        <xdr:cNvPr id="130" name="直線コネクタ 129"/>
        <xdr:cNvCxnSpPr/>
      </xdr:nvCxnSpPr>
      <xdr:spPr>
        <a:xfrm flipV="1">
          <a:off x="1130300" y="9787934"/>
          <a:ext cx="889000" cy="18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103452</xdr:rowOff>
    </xdr:from>
    <xdr:ext cx="534377" cy="259045"/>
    <xdr:sp macro="" textlink="">
      <xdr:nvSpPr>
        <xdr:cNvPr id="134" name="テキスト ボックス 133"/>
        <xdr:cNvSpPr txBox="1"/>
      </xdr:nvSpPr>
      <xdr:spPr>
        <a:xfrm>
          <a:off x="863111" y="953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39103</xdr:rowOff>
    </xdr:from>
    <xdr:to>
      <xdr:col>24</xdr:col>
      <xdr:colOff>114300</xdr:colOff>
      <xdr:row>57</xdr:row>
      <xdr:rowOff>140703</xdr:rowOff>
    </xdr:to>
    <xdr:sp macro="" textlink="">
      <xdr:nvSpPr>
        <xdr:cNvPr id="140" name="楕円 139"/>
        <xdr:cNvSpPr/>
      </xdr:nvSpPr>
      <xdr:spPr>
        <a:xfrm>
          <a:off x="4584700" y="981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17530</xdr:rowOff>
    </xdr:from>
    <xdr:ext cx="534377" cy="259045"/>
    <xdr:sp macro="" textlink="">
      <xdr:nvSpPr>
        <xdr:cNvPr id="141" name="総務費該当値テキスト"/>
        <xdr:cNvSpPr txBox="1"/>
      </xdr:nvSpPr>
      <xdr:spPr>
        <a:xfrm>
          <a:off x="4686300" y="97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115360</xdr:rowOff>
    </xdr:from>
    <xdr:to>
      <xdr:col>20</xdr:col>
      <xdr:colOff>38100</xdr:colOff>
      <xdr:row>58</xdr:row>
      <xdr:rowOff>45510</xdr:rowOff>
    </xdr:to>
    <xdr:sp macro="" textlink="">
      <xdr:nvSpPr>
        <xdr:cNvPr id="142" name="楕円 141"/>
        <xdr:cNvSpPr/>
      </xdr:nvSpPr>
      <xdr:spPr>
        <a:xfrm>
          <a:off x="3746500" y="98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36637</xdr:rowOff>
    </xdr:from>
    <xdr:ext cx="534377" cy="259045"/>
    <xdr:sp macro="" textlink="">
      <xdr:nvSpPr>
        <xdr:cNvPr id="143" name="テキスト ボックス 142"/>
        <xdr:cNvSpPr txBox="1"/>
      </xdr:nvSpPr>
      <xdr:spPr>
        <a:xfrm>
          <a:off x="3530111" y="998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164147</xdr:rowOff>
    </xdr:from>
    <xdr:to>
      <xdr:col>15</xdr:col>
      <xdr:colOff>101600</xdr:colOff>
      <xdr:row>55</xdr:row>
      <xdr:rowOff>94297</xdr:rowOff>
    </xdr:to>
    <xdr:sp macro="" textlink="">
      <xdr:nvSpPr>
        <xdr:cNvPr id="144" name="楕円 143"/>
        <xdr:cNvSpPr/>
      </xdr:nvSpPr>
      <xdr:spPr>
        <a:xfrm>
          <a:off x="2857500" y="94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110824</xdr:rowOff>
    </xdr:from>
    <xdr:ext cx="534377" cy="259045"/>
    <xdr:sp macro="" textlink="">
      <xdr:nvSpPr>
        <xdr:cNvPr id="145" name="テキスト ボックス 144"/>
        <xdr:cNvSpPr txBox="1"/>
      </xdr:nvSpPr>
      <xdr:spPr>
        <a:xfrm>
          <a:off x="2641111" y="919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135934</xdr:rowOff>
    </xdr:from>
    <xdr:to>
      <xdr:col>10</xdr:col>
      <xdr:colOff>165100</xdr:colOff>
      <xdr:row>57</xdr:row>
      <xdr:rowOff>66084</xdr:rowOff>
    </xdr:to>
    <xdr:sp macro="" textlink="">
      <xdr:nvSpPr>
        <xdr:cNvPr id="146" name="楕円 145"/>
        <xdr:cNvSpPr/>
      </xdr:nvSpPr>
      <xdr:spPr>
        <a:xfrm>
          <a:off x="1968500" y="97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82611</xdr:rowOff>
    </xdr:from>
    <xdr:ext cx="534377" cy="259045"/>
    <xdr:sp macro="" textlink="">
      <xdr:nvSpPr>
        <xdr:cNvPr id="147" name="テキスト ボックス 146"/>
        <xdr:cNvSpPr txBox="1"/>
      </xdr:nvSpPr>
      <xdr:spPr>
        <a:xfrm>
          <a:off x="1752111" y="95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147860</xdr:rowOff>
    </xdr:from>
    <xdr:to>
      <xdr:col>6</xdr:col>
      <xdr:colOff>38100</xdr:colOff>
      <xdr:row>58</xdr:row>
      <xdr:rowOff>78010</xdr:rowOff>
    </xdr:to>
    <xdr:sp macro="" textlink="">
      <xdr:nvSpPr>
        <xdr:cNvPr id="148" name="楕円 147"/>
        <xdr:cNvSpPr/>
      </xdr:nvSpPr>
      <xdr:spPr>
        <a:xfrm>
          <a:off x="1079500" y="99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69137</xdr:rowOff>
    </xdr:from>
    <xdr:ext cx="534377" cy="259045"/>
    <xdr:sp macro="" textlink="">
      <xdr:nvSpPr>
        <xdr:cNvPr id="149" name="テキスト ボックス 148"/>
        <xdr:cNvSpPr txBox="1"/>
      </xdr:nvSpPr>
      <xdr:spPr>
        <a:xfrm>
          <a:off x="863111" y="100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34903</xdr:rowOff>
    </xdr:from>
    <xdr:to>
      <xdr:col>24</xdr:col>
      <xdr:colOff>62865</xdr:colOff>
      <xdr:row>77</xdr:row>
      <xdr:rowOff>155212</xdr:rowOff>
    </xdr:to>
    <xdr:cxnSp macro="">
      <xdr:nvCxnSpPr>
        <xdr:cNvPr id="176" name="直線コネクタ 175"/>
        <xdr:cNvCxnSpPr/>
      </xdr:nvCxnSpPr>
      <xdr:spPr>
        <a:xfrm flipV="1">
          <a:off x="4633595" y="12036403"/>
          <a:ext cx="1270" cy="132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159039</xdr:rowOff>
    </xdr:from>
    <xdr:ext cx="599010" cy="259045"/>
    <xdr:sp macro="" textlink="">
      <xdr:nvSpPr>
        <xdr:cNvPr id="177" name="民生費最小値テキスト"/>
        <xdr:cNvSpPr txBox="1"/>
      </xdr:nvSpPr>
      <xdr:spPr>
        <a:xfrm>
          <a:off x="4686300" y="1336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155212</xdr:rowOff>
    </xdr:from>
    <xdr:to>
      <xdr:col>24</xdr:col>
      <xdr:colOff>152400</xdr:colOff>
      <xdr:row>77</xdr:row>
      <xdr:rowOff>155212</xdr:rowOff>
    </xdr:to>
    <xdr:cxnSp macro="">
      <xdr:nvCxnSpPr>
        <xdr:cNvPr id="178" name="直線コネクタ 177"/>
        <xdr:cNvCxnSpPr/>
      </xdr:nvCxnSpPr>
      <xdr:spPr>
        <a:xfrm>
          <a:off x="4546600" y="13356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153030</xdr:rowOff>
    </xdr:from>
    <xdr:ext cx="599010" cy="259045"/>
    <xdr:sp macro="" textlink="">
      <xdr:nvSpPr>
        <xdr:cNvPr id="179" name="民生費最大値テキスト"/>
        <xdr:cNvSpPr txBox="1"/>
      </xdr:nvSpPr>
      <xdr:spPr>
        <a:xfrm>
          <a:off x="4686300" y="118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34903</xdr:rowOff>
    </xdr:from>
    <xdr:to>
      <xdr:col>24</xdr:col>
      <xdr:colOff>152400</xdr:colOff>
      <xdr:row>70</xdr:row>
      <xdr:rowOff>34903</xdr:rowOff>
    </xdr:to>
    <xdr:cxnSp macro="">
      <xdr:nvCxnSpPr>
        <xdr:cNvPr id="180" name="直線コネクタ 179"/>
        <xdr:cNvCxnSpPr/>
      </xdr:nvCxnSpPr>
      <xdr:spPr>
        <a:xfrm>
          <a:off x="4546600" y="120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83465</xdr:rowOff>
    </xdr:from>
    <xdr:to>
      <xdr:col>24</xdr:col>
      <xdr:colOff>63500</xdr:colOff>
      <xdr:row>77</xdr:row>
      <xdr:rowOff>115877</xdr:rowOff>
    </xdr:to>
    <xdr:cxnSp macro="">
      <xdr:nvCxnSpPr>
        <xdr:cNvPr id="181" name="直線コネクタ 180"/>
        <xdr:cNvCxnSpPr/>
      </xdr:nvCxnSpPr>
      <xdr:spPr>
        <a:xfrm flipV="1">
          <a:off x="3797300" y="13285115"/>
          <a:ext cx="838200" cy="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170870</xdr:rowOff>
    </xdr:from>
    <xdr:ext cx="599010" cy="259045"/>
    <xdr:sp macro="" textlink="">
      <xdr:nvSpPr>
        <xdr:cNvPr id="182" name="民生費平均値テキスト"/>
        <xdr:cNvSpPr txBox="1"/>
      </xdr:nvSpPr>
      <xdr:spPr>
        <a:xfrm>
          <a:off x="4686300" y="12686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147993</xdr:rowOff>
    </xdr:from>
    <xdr:to>
      <xdr:col>24</xdr:col>
      <xdr:colOff>114300</xdr:colOff>
      <xdr:row>75</xdr:row>
      <xdr:rowOff>78143</xdr:rowOff>
    </xdr:to>
    <xdr:sp macro="" textlink="">
      <xdr:nvSpPr>
        <xdr:cNvPr id="183" name="フローチャート: 判断 182"/>
        <xdr:cNvSpPr/>
      </xdr:nvSpPr>
      <xdr:spPr>
        <a:xfrm>
          <a:off x="4584700" y="128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115877</xdr:rowOff>
    </xdr:from>
    <xdr:to>
      <xdr:col>19</xdr:col>
      <xdr:colOff>177800</xdr:colOff>
      <xdr:row>78</xdr:row>
      <xdr:rowOff>4173</xdr:rowOff>
    </xdr:to>
    <xdr:cxnSp macro="">
      <xdr:nvCxnSpPr>
        <xdr:cNvPr id="184" name="直線コネクタ 183"/>
        <xdr:cNvCxnSpPr/>
      </xdr:nvCxnSpPr>
      <xdr:spPr>
        <a:xfrm flipV="1">
          <a:off x="2908300" y="13317527"/>
          <a:ext cx="889000" cy="5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29170</xdr:rowOff>
    </xdr:from>
    <xdr:to>
      <xdr:col>20</xdr:col>
      <xdr:colOff>38100</xdr:colOff>
      <xdr:row>75</xdr:row>
      <xdr:rowOff>130770</xdr:rowOff>
    </xdr:to>
    <xdr:sp macro="" textlink="">
      <xdr:nvSpPr>
        <xdr:cNvPr id="185" name="フローチャート: 判断 184"/>
        <xdr:cNvSpPr/>
      </xdr:nvSpPr>
      <xdr:spPr>
        <a:xfrm>
          <a:off x="3746500" y="1288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147297</xdr:rowOff>
    </xdr:from>
    <xdr:ext cx="599010" cy="259045"/>
    <xdr:sp macro="" textlink="">
      <xdr:nvSpPr>
        <xdr:cNvPr id="186" name="テキスト ボックス 185"/>
        <xdr:cNvSpPr txBox="1"/>
      </xdr:nvSpPr>
      <xdr:spPr>
        <a:xfrm>
          <a:off x="3497795" y="12663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4173</xdr:rowOff>
    </xdr:from>
    <xdr:to>
      <xdr:col>15</xdr:col>
      <xdr:colOff>50800</xdr:colOff>
      <xdr:row>78</xdr:row>
      <xdr:rowOff>112365</xdr:rowOff>
    </xdr:to>
    <xdr:cxnSp macro="">
      <xdr:nvCxnSpPr>
        <xdr:cNvPr id="187" name="直線コネクタ 186"/>
        <xdr:cNvCxnSpPr/>
      </xdr:nvCxnSpPr>
      <xdr:spPr>
        <a:xfrm flipV="1">
          <a:off x="2019300" y="13377273"/>
          <a:ext cx="889000" cy="10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90680</xdr:rowOff>
    </xdr:from>
    <xdr:to>
      <xdr:col>15</xdr:col>
      <xdr:colOff>101600</xdr:colOff>
      <xdr:row>76</xdr:row>
      <xdr:rowOff>20830</xdr:rowOff>
    </xdr:to>
    <xdr:sp macro="" textlink="">
      <xdr:nvSpPr>
        <xdr:cNvPr id="188" name="フローチャート: 判断 187"/>
        <xdr:cNvSpPr/>
      </xdr:nvSpPr>
      <xdr:spPr>
        <a:xfrm>
          <a:off x="2857500" y="1294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37357</xdr:rowOff>
    </xdr:from>
    <xdr:ext cx="599010" cy="259045"/>
    <xdr:sp macro="" textlink="">
      <xdr:nvSpPr>
        <xdr:cNvPr id="189" name="テキスト ボックス 188"/>
        <xdr:cNvSpPr txBox="1"/>
      </xdr:nvSpPr>
      <xdr:spPr>
        <a:xfrm>
          <a:off x="2608795" y="1272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112365</xdr:rowOff>
    </xdr:from>
    <xdr:to>
      <xdr:col>10</xdr:col>
      <xdr:colOff>114300</xdr:colOff>
      <xdr:row>79</xdr:row>
      <xdr:rowOff>81717</xdr:rowOff>
    </xdr:to>
    <xdr:cxnSp macro="">
      <xdr:nvCxnSpPr>
        <xdr:cNvPr id="190" name="直線コネクタ 189"/>
        <xdr:cNvCxnSpPr/>
      </xdr:nvCxnSpPr>
      <xdr:spPr>
        <a:xfrm flipV="1">
          <a:off x="1130300" y="13485465"/>
          <a:ext cx="889000" cy="14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168486</xdr:rowOff>
    </xdr:from>
    <xdr:to>
      <xdr:col>10</xdr:col>
      <xdr:colOff>165100</xdr:colOff>
      <xdr:row>76</xdr:row>
      <xdr:rowOff>98636</xdr:rowOff>
    </xdr:to>
    <xdr:sp macro="" textlink="">
      <xdr:nvSpPr>
        <xdr:cNvPr id="191" name="フローチャート: 判断 190"/>
        <xdr:cNvSpPr/>
      </xdr:nvSpPr>
      <xdr:spPr>
        <a:xfrm>
          <a:off x="1968500" y="1302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115163</xdr:rowOff>
    </xdr:from>
    <xdr:ext cx="599010" cy="259045"/>
    <xdr:sp macro="" textlink="">
      <xdr:nvSpPr>
        <xdr:cNvPr id="192" name="テキスト ボックス 191"/>
        <xdr:cNvSpPr txBox="1"/>
      </xdr:nvSpPr>
      <xdr:spPr>
        <a:xfrm>
          <a:off x="1719795" y="12802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144058</xdr:rowOff>
    </xdr:from>
    <xdr:to>
      <xdr:col>6</xdr:col>
      <xdr:colOff>38100</xdr:colOff>
      <xdr:row>77</xdr:row>
      <xdr:rowOff>74208</xdr:rowOff>
    </xdr:to>
    <xdr:sp macro="" textlink="">
      <xdr:nvSpPr>
        <xdr:cNvPr id="193" name="フローチャート: 判断 192"/>
        <xdr:cNvSpPr/>
      </xdr:nvSpPr>
      <xdr:spPr>
        <a:xfrm>
          <a:off x="1079500" y="1317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90735</xdr:rowOff>
    </xdr:from>
    <xdr:ext cx="599010" cy="259045"/>
    <xdr:sp macro="" textlink="">
      <xdr:nvSpPr>
        <xdr:cNvPr id="194" name="テキスト ボックス 193"/>
        <xdr:cNvSpPr txBox="1"/>
      </xdr:nvSpPr>
      <xdr:spPr>
        <a:xfrm>
          <a:off x="830795" y="1294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32665</xdr:rowOff>
    </xdr:from>
    <xdr:to>
      <xdr:col>24</xdr:col>
      <xdr:colOff>114300</xdr:colOff>
      <xdr:row>77</xdr:row>
      <xdr:rowOff>134265</xdr:rowOff>
    </xdr:to>
    <xdr:sp macro="" textlink="">
      <xdr:nvSpPr>
        <xdr:cNvPr id="200" name="楕円 199"/>
        <xdr:cNvSpPr/>
      </xdr:nvSpPr>
      <xdr:spPr>
        <a:xfrm>
          <a:off x="4584700" y="1323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119042</xdr:rowOff>
    </xdr:from>
    <xdr:ext cx="599010" cy="259045"/>
    <xdr:sp macro="" textlink="">
      <xdr:nvSpPr>
        <xdr:cNvPr id="201" name="民生費該当値テキスト"/>
        <xdr:cNvSpPr txBox="1"/>
      </xdr:nvSpPr>
      <xdr:spPr>
        <a:xfrm>
          <a:off x="4686300" y="1314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65077</xdr:rowOff>
    </xdr:from>
    <xdr:to>
      <xdr:col>20</xdr:col>
      <xdr:colOff>38100</xdr:colOff>
      <xdr:row>77</xdr:row>
      <xdr:rowOff>166677</xdr:rowOff>
    </xdr:to>
    <xdr:sp macro="" textlink="">
      <xdr:nvSpPr>
        <xdr:cNvPr id="202" name="楕円 201"/>
        <xdr:cNvSpPr/>
      </xdr:nvSpPr>
      <xdr:spPr>
        <a:xfrm>
          <a:off x="3746500" y="1326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157804</xdr:rowOff>
    </xdr:from>
    <xdr:ext cx="599010" cy="259045"/>
    <xdr:sp macro="" textlink="">
      <xdr:nvSpPr>
        <xdr:cNvPr id="203" name="テキスト ボックス 202"/>
        <xdr:cNvSpPr txBox="1"/>
      </xdr:nvSpPr>
      <xdr:spPr>
        <a:xfrm>
          <a:off x="3497795" y="1335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124823</xdr:rowOff>
    </xdr:from>
    <xdr:to>
      <xdr:col>15</xdr:col>
      <xdr:colOff>101600</xdr:colOff>
      <xdr:row>78</xdr:row>
      <xdr:rowOff>54973</xdr:rowOff>
    </xdr:to>
    <xdr:sp macro="" textlink="">
      <xdr:nvSpPr>
        <xdr:cNvPr id="204" name="楕円 203"/>
        <xdr:cNvSpPr/>
      </xdr:nvSpPr>
      <xdr:spPr>
        <a:xfrm>
          <a:off x="2857500" y="1332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46100</xdr:rowOff>
    </xdr:from>
    <xdr:ext cx="599010" cy="259045"/>
    <xdr:sp macro="" textlink="">
      <xdr:nvSpPr>
        <xdr:cNvPr id="205" name="テキスト ボックス 204"/>
        <xdr:cNvSpPr txBox="1"/>
      </xdr:nvSpPr>
      <xdr:spPr>
        <a:xfrm>
          <a:off x="2608795" y="1341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61565</xdr:rowOff>
    </xdr:from>
    <xdr:to>
      <xdr:col>10</xdr:col>
      <xdr:colOff>165100</xdr:colOff>
      <xdr:row>78</xdr:row>
      <xdr:rowOff>163165</xdr:rowOff>
    </xdr:to>
    <xdr:sp macro="" textlink="">
      <xdr:nvSpPr>
        <xdr:cNvPr id="206" name="楕円 205"/>
        <xdr:cNvSpPr/>
      </xdr:nvSpPr>
      <xdr:spPr>
        <a:xfrm>
          <a:off x="1968500" y="13434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154292</xdr:rowOff>
    </xdr:from>
    <xdr:ext cx="599010" cy="259045"/>
    <xdr:sp macro="" textlink="">
      <xdr:nvSpPr>
        <xdr:cNvPr id="207" name="テキスト ボックス 206"/>
        <xdr:cNvSpPr txBox="1"/>
      </xdr:nvSpPr>
      <xdr:spPr>
        <a:xfrm>
          <a:off x="1719795" y="13527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30917</xdr:rowOff>
    </xdr:from>
    <xdr:to>
      <xdr:col>6</xdr:col>
      <xdr:colOff>38100</xdr:colOff>
      <xdr:row>79</xdr:row>
      <xdr:rowOff>132517</xdr:rowOff>
    </xdr:to>
    <xdr:sp macro="" textlink="">
      <xdr:nvSpPr>
        <xdr:cNvPr id="208" name="楕円 207"/>
        <xdr:cNvSpPr/>
      </xdr:nvSpPr>
      <xdr:spPr>
        <a:xfrm>
          <a:off x="1079500" y="1357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123644</xdr:rowOff>
    </xdr:from>
    <xdr:ext cx="599010" cy="259045"/>
    <xdr:sp macro="" textlink="">
      <xdr:nvSpPr>
        <xdr:cNvPr id="209" name="テキスト ボックス 208"/>
        <xdr:cNvSpPr txBox="1"/>
      </xdr:nvSpPr>
      <xdr:spPr>
        <a:xfrm>
          <a:off x="830795" y="1366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2" name="直線コネクタ 231"/>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3"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4" name="直線コネクタ 233"/>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5"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6" name="直線コネクタ 235"/>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95123</xdr:rowOff>
    </xdr:from>
    <xdr:to>
      <xdr:col>24</xdr:col>
      <xdr:colOff>63500</xdr:colOff>
      <xdr:row>93</xdr:row>
      <xdr:rowOff>129870</xdr:rowOff>
    </xdr:to>
    <xdr:cxnSp macro="">
      <xdr:nvCxnSpPr>
        <xdr:cNvPr id="237" name="直線コネクタ 236"/>
        <xdr:cNvCxnSpPr/>
      </xdr:nvCxnSpPr>
      <xdr:spPr>
        <a:xfrm flipV="1">
          <a:off x="3797300" y="16039973"/>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49587</xdr:rowOff>
    </xdr:from>
    <xdr:ext cx="534377" cy="259045"/>
    <xdr:sp macro="" textlink="">
      <xdr:nvSpPr>
        <xdr:cNvPr id="238" name="衛生費平均値テキスト"/>
        <xdr:cNvSpPr txBox="1"/>
      </xdr:nvSpPr>
      <xdr:spPr>
        <a:xfrm>
          <a:off x="4686300" y="1633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9" name="フローチャート: 判断 238"/>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129870</xdr:rowOff>
    </xdr:from>
    <xdr:to>
      <xdr:col>19</xdr:col>
      <xdr:colOff>177800</xdr:colOff>
      <xdr:row>95</xdr:row>
      <xdr:rowOff>99054</xdr:rowOff>
    </xdr:to>
    <xdr:cxnSp macro="">
      <xdr:nvCxnSpPr>
        <xdr:cNvPr id="240" name="直線コネクタ 239"/>
        <xdr:cNvCxnSpPr/>
      </xdr:nvCxnSpPr>
      <xdr:spPr>
        <a:xfrm flipV="1">
          <a:off x="2908300" y="16074720"/>
          <a:ext cx="889000" cy="3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41" name="フローチャート: 判断 240"/>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136548</xdr:rowOff>
    </xdr:from>
    <xdr:ext cx="534377" cy="259045"/>
    <xdr:sp macro="" textlink="">
      <xdr:nvSpPr>
        <xdr:cNvPr id="242" name="テキスト ボックス 241"/>
        <xdr:cNvSpPr txBox="1"/>
      </xdr:nvSpPr>
      <xdr:spPr>
        <a:xfrm>
          <a:off x="3530111" y="164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99054</xdr:rowOff>
    </xdr:from>
    <xdr:to>
      <xdr:col>15</xdr:col>
      <xdr:colOff>50800</xdr:colOff>
      <xdr:row>95</xdr:row>
      <xdr:rowOff>162697</xdr:rowOff>
    </xdr:to>
    <xdr:cxnSp macro="">
      <xdr:nvCxnSpPr>
        <xdr:cNvPr id="243" name="直線コネクタ 242"/>
        <xdr:cNvCxnSpPr/>
      </xdr:nvCxnSpPr>
      <xdr:spPr>
        <a:xfrm flipV="1">
          <a:off x="2019300" y="16386804"/>
          <a:ext cx="889000" cy="6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4" name="フローチャート: 判断 243"/>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5" name="テキスト ボックス 244"/>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162697</xdr:rowOff>
    </xdr:from>
    <xdr:to>
      <xdr:col>10</xdr:col>
      <xdr:colOff>114300</xdr:colOff>
      <xdr:row>96</xdr:row>
      <xdr:rowOff>39985</xdr:rowOff>
    </xdr:to>
    <xdr:cxnSp macro="">
      <xdr:nvCxnSpPr>
        <xdr:cNvPr id="246" name="直線コネクタ 245"/>
        <xdr:cNvCxnSpPr/>
      </xdr:nvCxnSpPr>
      <xdr:spPr>
        <a:xfrm flipV="1">
          <a:off x="1130300" y="16450447"/>
          <a:ext cx="889000" cy="4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7" name="フローチャート: 判断 246"/>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95034</xdr:rowOff>
    </xdr:from>
    <xdr:ext cx="534377" cy="259045"/>
    <xdr:sp macro="" textlink="">
      <xdr:nvSpPr>
        <xdr:cNvPr id="248" name="テキスト ボックス 247"/>
        <xdr:cNvSpPr txBox="1"/>
      </xdr:nvSpPr>
      <xdr:spPr>
        <a:xfrm>
          <a:off x="1752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9" name="フローチャート: 判断 248"/>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50" name="テキスト ボックス 249"/>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44323</xdr:rowOff>
    </xdr:from>
    <xdr:to>
      <xdr:col>24</xdr:col>
      <xdr:colOff>114300</xdr:colOff>
      <xdr:row>93</xdr:row>
      <xdr:rowOff>145923</xdr:rowOff>
    </xdr:to>
    <xdr:sp macro="" textlink="">
      <xdr:nvSpPr>
        <xdr:cNvPr id="256" name="楕円 255"/>
        <xdr:cNvSpPr/>
      </xdr:nvSpPr>
      <xdr:spPr>
        <a:xfrm>
          <a:off x="4584700" y="1598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67200</xdr:rowOff>
    </xdr:from>
    <xdr:ext cx="534377" cy="259045"/>
    <xdr:sp macro="" textlink="">
      <xdr:nvSpPr>
        <xdr:cNvPr id="257" name="衛生費該当値テキスト"/>
        <xdr:cNvSpPr txBox="1"/>
      </xdr:nvSpPr>
      <xdr:spPr>
        <a:xfrm>
          <a:off x="4686300" y="1584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79070</xdr:rowOff>
    </xdr:from>
    <xdr:to>
      <xdr:col>20</xdr:col>
      <xdr:colOff>38100</xdr:colOff>
      <xdr:row>94</xdr:row>
      <xdr:rowOff>9220</xdr:rowOff>
    </xdr:to>
    <xdr:sp macro="" textlink="">
      <xdr:nvSpPr>
        <xdr:cNvPr id="258" name="楕円 257"/>
        <xdr:cNvSpPr/>
      </xdr:nvSpPr>
      <xdr:spPr>
        <a:xfrm>
          <a:off x="3746500" y="160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25747</xdr:rowOff>
    </xdr:from>
    <xdr:ext cx="534377" cy="259045"/>
    <xdr:sp macro="" textlink="">
      <xdr:nvSpPr>
        <xdr:cNvPr id="259" name="テキスト ボックス 258"/>
        <xdr:cNvSpPr txBox="1"/>
      </xdr:nvSpPr>
      <xdr:spPr>
        <a:xfrm>
          <a:off x="3530111" y="1579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48254</xdr:rowOff>
    </xdr:from>
    <xdr:to>
      <xdr:col>15</xdr:col>
      <xdr:colOff>101600</xdr:colOff>
      <xdr:row>95</xdr:row>
      <xdr:rowOff>149854</xdr:rowOff>
    </xdr:to>
    <xdr:sp macro="" textlink="">
      <xdr:nvSpPr>
        <xdr:cNvPr id="260" name="楕円 259"/>
        <xdr:cNvSpPr/>
      </xdr:nvSpPr>
      <xdr:spPr>
        <a:xfrm>
          <a:off x="2857500" y="1633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166381</xdr:rowOff>
    </xdr:from>
    <xdr:ext cx="534377" cy="259045"/>
    <xdr:sp macro="" textlink="">
      <xdr:nvSpPr>
        <xdr:cNvPr id="261" name="テキスト ボックス 260"/>
        <xdr:cNvSpPr txBox="1"/>
      </xdr:nvSpPr>
      <xdr:spPr>
        <a:xfrm>
          <a:off x="2641111" y="1611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111897</xdr:rowOff>
    </xdr:from>
    <xdr:to>
      <xdr:col>10</xdr:col>
      <xdr:colOff>165100</xdr:colOff>
      <xdr:row>96</xdr:row>
      <xdr:rowOff>42047</xdr:rowOff>
    </xdr:to>
    <xdr:sp macro="" textlink="">
      <xdr:nvSpPr>
        <xdr:cNvPr id="262" name="楕円 261"/>
        <xdr:cNvSpPr/>
      </xdr:nvSpPr>
      <xdr:spPr>
        <a:xfrm>
          <a:off x="1968500" y="1639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58574</xdr:rowOff>
    </xdr:from>
    <xdr:ext cx="534377" cy="259045"/>
    <xdr:sp macro="" textlink="">
      <xdr:nvSpPr>
        <xdr:cNvPr id="263" name="テキスト ボックス 262"/>
        <xdr:cNvSpPr txBox="1"/>
      </xdr:nvSpPr>
      <xdr:spPr>
        <a:xfrm>
          <a:off x="1752111" y="1617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160635</xdr:rowOff>
    </xdr:from>
    <xdr:to>
      <xdr:col>6</xdr:col>
      <xdr:colOff>38100</xdr:colOff>
      <xdr:row>96</xdr:row>
      <xdr:rowOff>90785</xdr:rowOff>
    </xdr:to>
    <xdr:sp macro="" textlink="">
      <xdr:nvSpPr>
        <xdr:cNvPr id="264" name="楕円 263"/>
        <xdr:cNvSpPr/>
      </xdr:nvSpPr>
      <xdr:spPr>
        <a:xfrm>
          <a:off x="1079500" y="1644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107312</xdr:rowOff>
    </xdr:from>
    <xdr:ext cx="534377" cy="259045"/>
    <xdr:sp macro="" textlink="">
      <xdr:nvSpPr>
        <xdr:cNvPr id="265" name="テキスト ボックス 264"/>
        <xdr:cNvSpPr txBox="1"/>
      </xdr:nvSpPr>
      <xdr:spPr>
        <a:xfrm>
          <a:off x="863111" y="1622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7" name="直線コネクタ 286"/>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90"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91" name="直線コネクタ 290"/>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58547</xdr:rowOff>
    </xdr:from>
    <xdr:to>
      <xdr:col>55</xdr:col>
      <xdr:colOff>0</xdr:colOff>
      <xdr:row>37</xdr:row>
      <xdr:rowOff>63119</xdr:rowOff>
    </xdr:to>
    <xdr:cxnSp macro="">
      <xdr:nvCxnSpPr>
        <xdr:cNvPr id="292" name="直線コネクタ 291"/>
        <xdr:cNvCxnSpPr/>
      </xdr:nvCxnSpPr>
      <xdr:spPr>
        <a:xfrm>
          <a:off x="9639300" y="6402197"/>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15892</xdr:rowOff>
    </xdr:from>
    <xdr:ext cx="378565" cy="259045"/>
    <xdr:sp macro="" textlink="">
      <xdr:nvSpPr>
        <xdr:cNvPr id="293" name="労働費平均値テキスト"/>
        <xdr:cNvSpPr txBox="1"/>
      </xdr:nvSpPr>
      <xdr:spPr>
        <a:xfrm>
          <a:off x="10528300" y="63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4" name="フローチャート: 判断 293"/>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58547</xdr:rowOff>
    </xdr:from>
    <xdr:to>
      <xdr:col>50</xdr:col>
      <xdr:colOff>114300</xdr:colOff>
      <xdr:row>37</xdr:row>
      <xdr:rowOff>65176</xdr:rowOff>
    </xdr:to>
    <xdr:cxnSp macro="">
      <xdr:nvCxnSpPr>
        <xdr:cNvPr id="295" name="直線コネクタ 294"/>
        <xdr:cNvCxnSpPr/>
      </xdr:nvCxnSpPr>
      <xdr:spPr>
        <a:xfrm flipV="1">
          <a:off x="8750300" y="6402197"/>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6" name="フローチャート: 判断 295"/>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102760</xdr:rowOff>
    </xdr:from>
    <xdr:ext cx="469744" cy="259045"/>
    <xdr:sp macro="" textlink="">
      <xdr:nvSpPr>
        <xdr:cNvPr id="297" name="テキスト ボックス 296"/>
        <xdr:cNvSpPr txBox="1"/>
      </xdr:nvSpPr>
      <xdr:spPr>
        <a:xfrm>
          <a:off x="940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52603</xdr:rowOff>
    </xdr:from>
    <xdr:to>
      <xdr:col>45</xdr:col>
      <xdr:colOff>177800</xdr:colOff>
      <xdr:row>37</xdr:row>
      <xdr:rowOff>65176</xdr:rowOff>
    </xdr:to>
    <xdr:cxnSp macro="">
      <xdr:nvCxnSpPr>
        <xdr:cNvPr id="298" name="直線コネクタ 297"/>
        <xdr:cNvCxnSpPr/>
      </xdr:nvCxnSpPr>
      <xdr:spPr>
        <a:xfrm>
          <a:off x="7861300" y="639625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9" name="フローチャート: 判断 298"/>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65752</xdr:rowOff>
    </xdr:from>
    <xdr:ext cx="469744" cy="259045"/>
    <xdr:sp macro="" textlink="">
      <xdr:nvSpPr>
        <xdr:cNvPr id="300" name="テキスト ボックス 299"/>
        <xdr:cNvSpPr txBox="1"/>
      </xdr:nvSpPr>
      <xdr:spPr>
        <a:xfrm>
          <a:off x="8515428" y="606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158902</xdr:rowOff>
    </xdr:from>
    <xdr:to>
      <xdr:col>41</xdr:col>
      <xdr:colOff>50800</xdr:colOff>
      <xdr:row>37</xdr:row>
      <xdr:rowOff>52603</xdr:rowOff>
    </xdr:to>
    <xdr:cxnSp macro="">
      <xdr:nvCxnSpPr>
        <xdr:cNvPr id="301" name="直線コネクタ 300"/>
        <xdr:cNvCxnSpPr/>
      </xdr:nvCxnSpPr>
      <xdr:spPr>
        <a:xfrm>
          <a:off x="6972300" y="6331102"/>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2" name="フローチャート: 判断 301"/>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36263</xdr:rowOff>
    </xdr:from>
    <xdr:ext cx="469744" cy="259045"/>
    <xdr:sp macro="" textlink="">
      <xdr:nvSpPr>
        <xdr:cNvPr id="303" name="テキスト ボックス 302"/>
        <xdr:cNvSpPr txBox="1"/>
      </xdr:nvSpPr>
      <xdr:spPr>
        <a:xfrm>
          <a:off x="7626428" y="603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4" name="フローチャート: 判断 303"/>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165650</xdr:rowOff>
    </xdr:from>
    <xdr:ext cx="469744" cy="259045"/>
    <xdr:sp macro="" textlink="">
      <xdr:nvSpPr>
        <xdr:cNvPr id="305" name="テキスト ボックス 304"/>
        <xdr:cNvSpPr txBox="1"/>
      </xdr:nvSpPr>
      <xdr:spPr>
        <a:xfrm>
          <a:off x="6737428" y="5994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12319</xdr:rowOff>
    </xdr:from>
    <xdr:to>
      <xdr:col>55</xdr:col>
      <xdr:colOff>50800</xdr:colOff>
      <xdr:row>37</xdr:row>
      <xdr:rowOff>113919</xdr:rowOff>
    </xdr:to>
    <xdr:sp macro="" textlink="">
      <xdr:nvSpPr>
        <xdr:cNvPr id="311" name="楕円 310"/>
        <xdr:cNvSpPr/>
      </xdr:nvSpPr>
      <xdr:spPr>
        <a:xfrm>
          <a:off x="10426700" y="635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35196</xdr:rowOff>
    </xdr:from>
    <xdr:ext cx="469744" cy="259045"/>
    <xdr:sp macro="" textlink="">
      <xdr:nvSpPr>
        <xdr:cNvPr id="312" name="労働費該当値テキスト"/>
        <xdr:cNvSpPr txBox="1"/>
      </xdr:nvSpPr>
      <xdr:spPr>
        <a:xfrm>
          <a:off x="10528300" y="620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7747</xdr:rowOff>
    </xdr:from>
    <xdr:to>
      <xdr:col>50</xdr:col>
      <xdr:colOff>165100</xdr:colOff>
      <xdr:row>37</xdr:row>
      <xdr:rowOff>109347</xdr:rowOff>
    </xdr:to>
    <xdr:sp macro="" textlink="">
      <xdr:nvSpPr>
        <xdr:cNvPr id="313" name="楕円 312"/>
        <xdr:cNvSpPr/>
      </xdr:nvSpPr>
      <xdr:spPr>
        <a:xfrm>
          <a:off x="9588500" y="635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125874</xdr:rowOff>
    </xdr:from>
    <xdr:ext cx="469744" cy="259045"/>
    <xdr:sp macro="" textlink="">
      <xdr:nvSpPr>
        <xdr:cNvPr id="314" name="テキスト ボックス 313"/>
        <xdr:cNvSpPr txBox="1"/>
      </xdr:nvSpPr>
      <xdr:spPr>
        <a:xfrm>
          <a:off x="9404428"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14376</xdr:rowOff>
    </xdr:from>
    <xdr:to>
      <xdr:col>46</xdr:col>
      <xdr:colOff>38100</xdr:colOff>
      <xdr:row>37</xdr:row>
      <xdr:rowOff>115976</xdr:rowOff>
    </xdr:to>
    <xdr:sp macro="" textlink="">
      <xdr:nvSpPr>
        <xdr:cNvPr id="315" name="楕円 314"/>
        <xdr:cNvSpPr/>
      </xdr:nvSpPr>
      <xdr:spPr>
        <a:xfrm>
          <a:off x="8699500" y="63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107103</xdr:rowOff>
    </xdr:from>
    <xdr:ext cx="469744" cy="259045"/>
    <xdr:sp macro="" textlink="">
      <xdr:nvSpPr>
        <xdr:cNvPr id="316" name="テキスト ボックス 315"/>
        <xdr:cNvSpPr txBox="1"/>
      </xdr:nvSpPr>
      <xdr:spPr>
        <a:xfrm>
          <a:off x="8515428" y="645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1803</xdr:rowOff>
    </xdr:from>
    <xdr:to>
      <xdr:col>41</xdr:col>
      <xdr:colOff>101600</xdr:colOff>
      <xdr:row>37</xdr:row>
      <xdr:rowOff>103403</xdr:rowOff>
    </xdr:to>
    <xdr:sp macro="" textlink="">
      <xdr:nvSpPr>
        <xdr:cNvPr id="317" name="楕円 316"/>
        <xdr:cNvSpPr/>
      </xdr:nvSpPr>
      <xdr:spPr>
        <a:xfrm>
          <a:off x="7810500" y="634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94530</xdr:rowOff>
    </xdr:from>
    <xdr:ext cx="469744" cy="259045"/>
    <xdr:sp macro="" textlink="">
      <xdr:nvSpPr>
        <xdr:cNvPr id="318" name="テキスト ボックス 317"/>
        <xdr:cNvSpPr txBox="1"/>
      </xdr:nvSpPr>
      <xdr:spPr>
        <a:xfrm>
          <a:off x="7626428" y="643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108102</xdr:rowOff>
    </xdr:from>
    <xdr:to>
      <xdr:col>36</xdr:col>
      <xdr:colOff>165100</xdr:colOff>
      <xdr:row>37</xdr:row>
      <xdr:rowOff>38252</xdr:rowOff>
    </xdr:to>
    <xdr:sp macro="" textlink="">
      <xdr:nvSpPr>
        <xdr:cNvPr id="319" name="楕円 318"/>
        <xdr:cNvSpPr/>
      </xdr:nvSpPr>
      <xdr:spPr>
        <a:xfrm>
          <a:off x="6921500" y="628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29379</xdr:rowOff>
    </xdr:from>
    <xdr:ext cx="469744" cy="259045"/>
    <xdr:sp macro="" textlink="">
      <xdr:nvSpPr>
        <xdr:cNvPr id="320" name="テキスト ボックス 319"/>
        <xdr:cNvSpPr txBox="1"/>
      </xdr:nvSpPr>
      <xdr:spPr>
        <a:xfrm>
          <a:off x="6737428" y="6373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2" name="直線コネクタ 341"/>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3"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4" name="直線コネクタ 343"/>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5"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6" name="直線コネクタ 345"/>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71989</xdr:rowOff>
    </xdr:from>
    <xdr:to>
      <xdr:col>55</xdr:col>
      <xdr:colOff>0</xdr:colOff>
      <xdr:row>58</xdr:row>
      <xdr:rowOff>72354</xdr:rowOff>
    </xdr:to>
    <xdr:cxnSp macro="">
      <xdr:nvCxnSpPr>
        <xdr:cNvPr id="347" name="直線コネクタ 346"/>
        <xdr:cNvCxnSpPr/>
      </xdr:nvCxnSpPr>
      <xdr:spPr>
        <a:xfrm flipV="1">
          <a:off x="9639300" y="10016089"/>
          <a:ext cx="8382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53712</xdr:rowOff>
    </xdr:from>
    <xdr:ext cx="469744" cy="259045"/>
    <xdr:sp macro="" textlink="">
      <xdr:nvSpPr>
        <xdr:cNvPr id="348" name="農林水産業費平均値テキスト"/>
        <xdr:cNvSpPr txBox="1"/>
      </xdr:nvSpPr>
      <xdr:spPr>
        <a:xfrm>
          <a:off x="10528300" y="9654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9" name="フローチャート: 判断 348"/>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70846</xdr:rowOff>
    </xdr:from>
    <xdr:to>
      <xdr:col>50</xdr:col>
      <xdr:colOff>114300</xdr:colOff>
      <xdr:row>58</xdr:row>
      <xdr:rowOff>72354</xdr:rowOff>
    </xdr:to>
    <xdr:cxnSp macro="">
      <xdr:nvCxnSpPr>
        <xdr:cNvPr id="350" name="直線コネクタ 349"/>
        <xdr:cNvCxnSpPr/>
      </xdr:nvCxnSpPr>
      <xdr:spPr>
        <a:xfrm>
          <a:off x="8750300" y="10014946"/>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51" name="フローチャート: 判断 350"/>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137075</xdr:rowOff>
    </xdr:from>
    <xdr:ext cx="469744" cy="259045"/>
    <xdr:sp macro="" textlink="">
      <xdr:nvSpPr>
        <xdr:cNvPr id="352" name="テキスト ボックス 351"/>
        <xdr:cNvSpPr txBox="1"/>
      </xdr:nvSpPr>
      <xdr:spPr>
        <a:xfrm>
          <a:off x="9404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70846</xdr:rowOff>
    </xdr:from>
    <xdr:to>
      <xdr:col>45</xdr:col>
      <xdr:colOff>177800</xdr:colOff>
      <xdr:row>58</xdr:row>
      <xdr:rowOff>82824</xdr:rowOff>
    </xdr:to>
    <xdr:cxnSp macro="">
      <xdr:nvCxnSpPr>
        <xdr:cNvPr id="353" name="直線コネクタ 352"/>
        <xdr:cNvCxnSpPr/>
      </xdr:nvCxnSpPr>
      <xdr:spPr>
        <a:xfrm flipV="1">
          <a:off x="7861300" y="10014946"/>
          <a:ext cx="889000" cy="11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4" name="フローチャート: 判断 353"/>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106489</xdr:rowOff>
    </xdr:from>
    <xdr:ext cx="469744" cy="259045"/>
    <xdr:sp macro="" textlink="">
      <xdr:nvSpPr>
        <xdr:cNvPr id="355" name="テキスト ボックス 354"/>
        <xdr:cNvSpPr txBox="1"/>
      </xdr:nvSpPr>
      <xdr:spPr>
        <a:xfrm>
          <a:off x="8515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82824</xdr:rowOff>
    </xdr:from>
    <xdr:to>
      <xdr:col>41</xdr:col>
      <xdr:colOff>50800</xdr:colOff>
      <xdr:row>58</xdr:row>
      <xdr:rowOff>89774</xdr:rowOff>
    </xdr:to>
    <xdr:cxnSp macro="">
      <xdr:nvCxnSpPr>
        <xdr:cNvPr id="356" name="直線コネクタ 355"/>
        <xdr:cNvCxnSpPr/>
      </xdr:nvCxnSpPr>
      <xdr:spPr>
        <a:xfrm flipV="1">
          <a:off x="6972300" y="10026924"/>
          <a:ext cx="889000" cy="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7" name="フローチャート: 判断 356"/>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139270</xdr:rowOff>
    </xdr:from>
    <xdr:ext cx="469744" cy="259045"/>
    <xdr:sp macro="" textlink="">
      <xdr:nvSpPr>
        <xdr:cNvPr id="358" name="テキスト ボックス 357"/>
        <xdr:cNvSpPr txBox="1"/>
      </xdr:nvSpPr>
      <xdr:spPr>
        <a:xfrm>
          <a:off x="7626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9" name="フローチャート: 判断 358"/>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159524</xdr:rowOff>
    </xdr:from>
    <xdr:ext cx="469744" cy="259045"/>
    <xdr:sp macro="" textlink="">
      <xdr:nvSpPr>
        <xdr:cNvPr id="360" name="テキスト ボックス 359"/>
        <xdr:cNvSpPr txBox="1"/>
      </xdr:nvSpPr>
      <xdr:spPr>
        <a:xfrm>
          <a:off x="6737428" y="958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21189</xdr:rowOff>
    </xdr:from>
    <xdr:to>
      <xdr:col>55</xdr:col>
      <xdr:colOff>50800</xdr:colOff>
      <xdr:row>58</xdr:row>
      <xdr:rowOff>122789</xdr:rowOff>
    </xdr:to>
    <xdr:sp macro="" textlink="">
      <xdr:nvSpPr>
        <xdr:cNvPr id="366" name="楕円 365"/>
        <xdr:cNvSpPr/>
      </xdr:nvSpPr>
      <xdr:spPr>
        <a:xfrm>
          <a:off x="10426700" y="996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107566</xdr:rowOff>
    </xdr:from>
    <xdr:ext cx="469744" cy="259045"/>
    <xdr:sp macro="" textlink="">
      <xdr:nvSpPr>
        <xdr:cNvPr id="367" name="農林水産業費該当値テキスト"/>
        <xdr:cNvSpPr txBox="1"/>
      </xdr:nvSpPr>
      <xdr:spPr>
        <a:xfrm>
          <a:off x="10528300" y="988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21554</xdr:rowOff>
    </xdr:from>
    <xdr:to>
      <xdr:col>50</xdr:col>
      <xdr:colOff>165100</xdr:colOff>
      <xdr:row>58</xdr:row>
      <xdr:rowOff>123154</xdr:rowOff>
    </xdr:to>
    <xdr:sp macro="" textlink="">
      <xdr:nvSpPr>
        <xdr:cNvPr id="368" name="楕円 367"/>
        <xdr:cNvSpPr/>
      </xdr:nvSpPr>
      <xdr:spPr>
        <a:xfrm>
          <a:off x="9588500" y="996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114281</xdr:rowOff>
    </xdr:from>
    <xdr:ext cx="469744" cy="259045"/>
    <xdr:sp macro="" textlink="">
      <xdr:nvSpPr>
        <xdr:cNvPr id="369" name="テキスト ボックス 368"/>
        <xdr:cNvSpPr txBox="1"/>
      </xdr:nvSpPr>
      <xdr:spPr>
        <a:xfrm>
          <a:off x="9404428" y="1005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20046</xdr:rowOff>
    </xdr:from>
    <xdr:to>
      <xdr:col>46</xdr:col>
      <xdr:colOff>38100</xdr:colOff>
      <xdr:row>58</xdr:row>
      <xdr:rowOff>121646</xdr:rowOff>
    </xdr:to>
    <xdr:sp macro="" textlink="">
      <xdr:nvSpPr>
        <xdr:cNvPr id="370" name="楕円 369"/>
        <xdr:cNvSpPr/>
      </xdr:nvSpPr>
      <xdr:spPr>
        <a:xfrm>
          <a:off x="8699500" y="996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112773</xdr:rowOff>
    </xdr:from>
    <xdr:ext cx="469744" cy="259045"/>
    <xdr:sp macro="" textlink="">
      <xdr:nvSpPr>
        <xdr:cNvPr id="371" name="テキスト ボックス 370"/>
        <xdr:cNvSpPr txBox="1"/>
      </xdr:nvSpPr>
      <xdr:spPr>
        <a:xfrm>
          <a:off x="8515428" y="10056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32024</xdr:rowOff>
    </xdr:from>
    <xdr:to>
      <xdr:col>41</xdr:col>
      <xdr:colOff>101600</xdr:colOff>
      <xdr:row>58</xdr:row>
      <xdr:rowOff>133624</xdr:rowOff>
    </xdr:to>
    <xdr:sp macro="" textlink="">
      <xdr:nvSpPr>
        <xdr:cNvPr id="372" name="楕円 371"/>
        <xdr:cNvSpPr/>
      </xdr:nvSpPr>
      <xdr:spPr>
        <a:xfrm>
          <a:off x="7810500" y="997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124751</xdr:rowOff>
    </xdr:from>
    <xdr:ext cx="469744" cy="259045"/>
    <xdr:sp macro="" textlink="">
      <xdr:nvSpPr>
        <xdr:cNvPr id="373" name="テキスト ボックス 372"/>
        <xdr:cNvSpPr txBox="1"/>
      </xdr:nvSpPr>
      <xdr:spPr>
        <a:xfrm>
          <a:off x="7626428" y="10068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38974</xdr:rowOff>
    </xdr:from>
    <xdr:to>
      <xdr:col>36</xdr:col>
      <xdr:colOff>165100</xdr:colOff>
      <xdr:row>58</xdr:row>
      <xdr:rowOff>140574</xdr:rowOff>
    </xdr:to>
    <xdr:sp macro="" textlink="">
      <xdr:nvSpPr>
        <xdr:cNvPr id="374" name="楕円 373"/>
        <xdr:cNvSpPr/>
      </xdr:nvSpPr>
      <xdr:spPr>
        <a:xfrm>
          <a:off x="6921500" y="998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131701</xdr:rowOff>
    </xdr:from>
    <xdr:ext cx="469744" cy="259045"/>
    <xdr:sp macro="" textlink="">
      <xdr:nvSpPr>
        <xdr:cNvPr id="375" name="テキスト ボックス 374"/>
        <xdr:cNvSpPr txBox="1"/>
      </xdr:nvSpPr>
      <xdr:spPr>
        <a:xfrm>
          <a:off x="6737428" y="1007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9" name="直線コネクタ 398"/>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400"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401" name="直線コネクタ 400"/>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2"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3" name="直線コネクタ 402"/>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63539</xdr:rowOff>
    </xdr:from>
    <xdr:to>
      <xdr:col>55</xdr:col>
      <xdr:colOff>0</xdr:colOff>
      <xdr:row>78</xdr:row>
      <xdr:rowOff>90742</xdr:rowOff>
    </xdr:to>
    <xdr:cxnSp macro="">
      <xdr:nvCxnSpPr>
        <xdr:cNvPr id="404" name="直線コネクタ 403"/>
        <xdr:cNvCxnSpPr/>
      </xdr:nvCxnSpPr>
      <xdr:spPr>
        <a:xfrm flipV="1">
          <a:off x="9639300" y="13436639"/>
          <a:ext cx="8382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29100</xdr:rowOff>
    </xdr:from>
    <xdr:ext cx="469744" cy="259045"/>
    <xdr:sp macro="" textlink="">
      <xdr:nvSpPr>
        <xdr:cNvPr id="405" name="商工費平均値テキスト"/>
        <xdr:cNvSpPr txBox="1"/>
      </xdr:nvSpPr>
      <xdr:spPr>
        <a:xfrm>
          <a:off x="10528300" y="13230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6" name="フローチャート: 判断 405"/>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76797</xdr:rowOff>
    </xdr:from>
    <xdr:to>
      <xdr:col>50</xdr:col>
      <xdr:colOff>114300</xdr:colOff>
      <xdr:row>78</xdr:row>
      <xdr:rowOff>90742</xdr:rowOff>
    </xdr:to>
    <xdr:cxnSp macro="">
      <xdr:nvCxnSpPr>
        <xdr:cNvPr id="407" name="直線コネクタ 406"/>
        <xdr:cNvCxnSpPr/>
      </xdr:nvCxnSpPr>
      <xdr:spPr>
        <a:xfrm>
          <a:off x="8750300" y="13449897"/>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8" name="フローチャート: 判断 407"/>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108957</xdr:rowOff>
    </xdr:from>
    <xdr:ext cx="469744" cy="259045"/>
    <xdr:sp macro="" textlink="">
      <xdr:nvSpPr>
        <xdr:cNvPr id="409" name="テキスト ボックス 408"/>
        <xdr:cNvSpPr txBox="1"/>
      </xdr:nvSpPr>
      <xdr:spPr>
        <a:xfrm>
          <a:off x="9404428" y="131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66167</xdr:rowOff>
    </xdr:from>
    <xdr:to>
      <xdr:col>45</xdr:col>
      <xdr:colOff>177800</xdr:colOff>
      <xdr:row>78</xdr:row>
      <xdr:rowOff>76797</xdr:rowOff>
    </xdr:to>
    <xdr:cxnSp macro="">
      <xdr:nvCxnSpPr>
        <xdr:cNvPr id="410" name="直線コネクタ 409"/>
        <xdr:cNvCxnSpPr/>
      </xdr:nvCxnSpPr>
      <xdr:spPr>
        <a:xfrm>
          <a:off x="7861300" y="13439267"/>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11" name="フローチャート: 判断 410"/>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71848</xdr:rowOff>
    </xdr:from>
    <xdr:ext cx="534377" cy="259045"/>
    <xdr:sp macro="" textlink="">
      <xdr:nvSpPr>
        <xdr:cNvPr id="412" name="テキスト ボックス 411"/>
        <xdr:cNvSpPr txBox="1"/>
      </xdr:nvSpPr>
      <xdr:spPr>
        <a:xfrm>
          <a:off x="8483111" y="1310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66167</xdr:rowOff>
    </xdr:from>
    <xdr:to>
      <xdr:col>41</xdr:col>
      <xdr:colOff>50800</xdr:colOff>
      <xdr:row>78</xdr:row>
      <xdr:rowOff>105848</xdr:rowOff>
    </xdr:to>
    <xdr:cxnSp macro="">
      <xdr:nvCxnSpPr>
        <xdr:cNvPr id="413" name="直線コネクタ 412"/>
        <xdr:cNvCxnSpPr/>
      </xdr:nvCxnSpPr>
      <xdr:spPr>
        <a:xfrm flipV="1">
          <a:off x="6972300" y="13439267"/>
          <a:ext cx="889000" cy="3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4" name="フローチャート: 判断 413"/>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89622</xdr:rowOff>
    </xdr:from>
    <xdr:ext cx="534377" cy="259045"/>
    <xdr:sp macro="" textlink="">
      <xdr:nvSpPr>
        <xdr:cNvPr id="415" name="テキスト ボックス 414"/>
        <xdr:cNvSpPr txBox="1"/>
      </xdr:nvSpPr>
      <xdr:spPr>
        <a:xfrm>
          <a:off x="7594111" y="1311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6" name="フローチャート: 判断 415"/>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94099</xdr:rowOff>
    </xdr:from>
    <xdr:ext cx="469744" cy="259045"/>
    <xdr:sp macro="" textlink="">
      <xdr:nvSpPr>
        <xdr:cNvPr id="417" name="テキスト ボックス 416"/>
        <xdr:cNvSpPr txBox="1"/>
      </xdr:nvSpPr>
      <xdr:spPr>
        <a:xfrm>
          <a:off x="6737428" y="1312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12739</xdr:rowOff>
    </xdr:from>
    <xdr:to>
      <xdr:col>55</xdr:col>
      <xdr:colOff>50800</xdr:colOff>
      <xdr:row>78</xdr:row>
      <xdr:rowOff>114339</xdr:rowOff>
    </xdr:to>
    <xdr:sp macro="" textlink="">
      <xdr:nvSpPr>
        <xdr:cNvPr id="423" name="楕円 422"/>
        <xdr:cNvSpPr/>
      </xdr:nvSpPr>
      <xdr:spPr>
        <a:xfrm>
          <a:off x="10426700" y="1338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162616</xdr:rowOff>
    </xdr:from>
    <xdr:ext cx="469744" cy="259045"/>
    <xdr:sp macro="" textlink="">
      <xdr:nvSpPr>
        <xdr:cNvPr id="424" name="商工費該当値テキスト"/>
        <xdr:cNvSpPr txBox="1"/>
      </xdr:nvSpPr>
      <xdr:spPr>
        <a:xfrm>
          <a:off x="10528300" y="13364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39942</xdr:rowOff>
    </xdr:from>
    <xdr:to>
      <xdr:col>50</xdr:col>
      <xdr:colOff>165100</xdr:colOff>
      <xdr:row>78</xdr:row>
      <xdr:rowOff>141542</xdr:rowOff>
    </xdr:to>
    <xdr:sp macro="" textlink="">
      <xdr:nvSpPr>
        <xdr:cNvPr id="425" name="楕円 424"/>
        <xdr:cNvSpPr/>
      </xdr:nvSpPr>
      <xdr:spPr>
        <a:xfrm>
          <a:off x="9588500" y="1341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132669</xdr:rowOff>
    </xdr:from>
    <xdr:ext cx="469744" cy="259045"/>
    <xdr:sp macro="" textlink="">
      <xdr:nvSpPr>
        <xdr:cNvPr id="426" name="テキスト ボックス 425"/>
        <xdr:cNvSpPr txBox="1"/>
      </xdr:nvSpPr>
      <xdr:spPr>
        <a:xfrm>
          <a:off x="9404428" y="1350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25997</xdr:rowOff>
    </xdr:from>
    <xdr:to>
      <xdr:col>46</xdr:col>
      <xdr:colOff>38100</xdr:colOff>
      <xdr:row>78</xdr:row>
      <xdr:rowOff>127597</xdr:rowOff>
    </xdr:to>
    <xdr:sp macro="" textlink="">
      <xdr:nvSpPr>
        <xdr:cNvPr id="427" name="楕円 426"/>
        <xdr:cNvSpPr/>
      </xdr:nvSpPr>
      <xdr:spPr>
        <a:xfrm>
          <a:off x="8699500" y="133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118724</xdr:rowOff>
    </xdr:from>
    <xdr:ext cx="469744" cy="259045"/>
    <xdr:sp macro="" textlink="">
      <xdr:nvSpPr>
        <xdr:cNvPr id="428" name="テキスト ボックス 427"/>
        <xdr:cNvSpPr txBox="1"/>
      </xdr:nvSpPr>
      <xdr:spPr>
        <a:xfrm>
          <a:off x="8515428" y="1349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15367</xdr:rowOff>
    </xdr:from>
    <xdr:to>
      <xdr:col>41</xdr:col>
      <xdr:colOff>101600</xdr:colOff>
      <xdr:row>78</xdr:row>
      <xdr:rowOff>116967</xdr:rowOff>
    </xdr:to>
    <xdr:sp macro="" textlink="">
      <xdr:nvSpPr>
        <xdr:cNvPr id="429" name="楕円 428"/>
        <xdr:cNvSpPr/>
      </xdr:nvSpPr>
      <xdr:spPr>
        <a:xfrm>
          <a:off x="7810500" y="1338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108094</xdr:rowOff>
    </xdr:from>
    <xdr:ext cx="469744" cy="259045"/>
    <xdr:sp macro="" textlink="">
      <xdr:nvSpPr>
        <xdr:cNvPr id="430" name="テキスト ボックス 429"/>
        <xdr:cNvSpPr txBox="1"/>
      </xdr:nvSpPr>
      <xdr:spPr>
        <a:xfrm>
          <a:off x="7626428" y="1348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55048</xdr:rowOff>
    </xdr:from>
    <xdr:to>
      <xdr:col>36</xdr:col>
      <xdr:colOff>165100</xdr:colOff>
      <xdr:row>78</xdr:row>
      <xdr:rowOff>156648</xdr:rowOff>
    </xdr:to>
    <xdr:sp macro="" textlink="">
      <xdr:nvSpPr>
        <xdr:cNvPr id="431" name="楕円 430"/>
        <xdr:cNvSpPr/>
      </xdr:nvSpPr>
      <xdr:spPr>
        <a:xfrm>
          <a:off x="6921500" y="1342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147775</xdr:rowOff>
    </xdr:from>
    <xdr:ext cx="469744" cy="259045"/>
    <xdr:sp macro="" textlink="">
      <xdr:nvSpPr>
        <xdr:cNvPr id="432" name="テキスト ボックス 431"/>
        <xdr:cNvSpPr txBox="1"/>
      </xdr:nvSpPr>
      <xdr:spPr>
        <a:xfrm>
          <a:off x="6737428" y="13520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7" name="直線コネクタ 456"/>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8"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9" name="直線コネクタ 458"/>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60"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61" name="直線コネクタ 460"/>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53060</xdr:rowOff>
    </xdr:from>
    <xdr:to>
      <xdr:col>55</xdr:col>
      <xdr:colOff>0</xdr:colOff>
      <xdr:row>98</xdr:row>
      <xdr:rowOff>70186</xdr:rowOff>
    </xdr:to>
    <xdr:cxnSp macro="">
      <xdr:nvCxnSpPr>
        <xdr:cNvPr id="462" name="直線コネクタ 461"/>
        <xdr:cNvCxnSpPr/>
      </xdr:nvCxnSpPr>
      <xdr:spPr>
        <a:xfrm>
          <a:off x="9639300" y="16855160"/>
          <a:ext cx="838200" cy="1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122045</xdr:rowOff>
    </xdr:from>
    <xdr:ext cx="534377" cy="259045"/>
    <xdr:sp macro="" textlink="">
      <xdr:nvSpPr>
        <xdr:cNvPr id="463" name="土木費平均値テキスト"/>
        <xdr:cNvSpPr txBox="1"/>
      </xdr:nvSpPr>
      <xdr:spPr>
        <a:xfrm>
          <a:off x="10528300" y="16409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4" name="フローチャート: 判断 463"/>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53060</xdr:rowOff>
    </xdr:from>
    <xdr:to>
      <xdr:col>50</xdr:col>
      <xdr:colOff>114300</xdr:colOff>
      <xdr:row>98</xdr:row>
      <xdr:rowOff>74206</xdr:rowOff>
    </xdr:to>
    <xdr:cxnSp macro="">
      <xdr:nvCxnSpPr>
        <xdr:cNvPr id="465" name="直線コネクタ 464"/>
        <xdr:cNvCxnSpPr/>
      </xdr:nvCxnSpPr>
      <xdr:spPr>
        <a:xfrm flipV="1">
          <a:off x="8750300" y="16855160"/>
          <a:ext cx="8890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6" name="フローチャート: 判断 465"/>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62171</xdr:rowOff>
    </xdr:from>
    <xdr:ext cx="534377" cy="259045"/>
    <xdr:sp macro="" textlink="">
      <xdr:nvSpPr>
        <xdr:cNvPr id="467" name="テキスト ボックス 466"/>
        <xdr:cNvSpPr txBox="1"/>
      </xdr:nvSpPr>
      <xdr:spPr>
        <a:xfrm>
          <a:off x="9372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55175</xdr:rowOff>
    </xdr:from>
    <xdr:to>
      <xdr:col>45</xdr:col>
      <xdr:colOff>177800</xdr:colOff>
      <xdr:row>98</xdr:row>
      <xdr:rowOff>74206</xdr:rowOff>
    </xdr:to>
    <xdr:cxnSp macro="">
      <xdr:nvCxnSpPr>
        <xdr:cNvPr id="468" name="直線コネクタ 467"/>
        <xdr:cNvCxnSpPr/>
      </xdr:nvCxnSpPr>
      <xdr:spPr>
        <a:xfrm>
          <a:off x="7861300" y="16857275"/>
          <a:ext cx="889000" cy="19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9" name="フローチャート: 判断 468"/>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63543</xdr:rowOff>
    </xdr:from>
    <xdr:ext cx="534377" cy="259045"/>
    <xdr:sp macro="" textlink="">
      <xdr:nvSpPr>
        <xdr:cNvPr id="470" name="テキスト ボックス 469"/>
        <xdr:cNvSpPr txBox="1"/>
      </xdr:nvSpPr>
      <xdr:spPr>
        <a:xfrm>
          <a:off x="8483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54984</xdr:rowOff>
    </xdr:from>
    <xdr:to>
      <xdr:col>41</xdr:col>
      <xdr:colOff>50800</xdr:colOff>
      <xdr:row>98</xdr:row>
      <xdr:rowOff>55175</xdr:rowOff>
    </xdr:to>
    <xdr:cxnSp macro="">
      <xdr:nvCxnSpPr>
        <xdr:cNvPr id="471" name="直線コネクタ 470"/>
        <xdr:cNvCxnSpPr/>
      </xdr:nvCxnSpPr>
      <xdr:spPr>
        <a:xfrm>
          <a:off x="6972300" y="168570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2" name="フローチャート: 判断 471"/>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44759</xdr:rowOff>
    </xdr:from>
    <xdr:ext cx="534377" cy="259045"/>
    <xdr:sp macro="" textlink="">
      <xdr:nvSpPr>
        <xdr:cNvPr id="473" name="テキスト ボックス 472"/>
        <xdr:cNvSpPr txBox="1"/>
      </xdr:nvSpPr>
      <xdr:spPr>
        <a:xfrm>
          <a:off x="7594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4" name="フローチャート: 判断 473"/>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162031</xdr:rowOff>
    </xdr:from>
    <xdr:ext cx="534377" cy="259045"/>
    <xdr:sp macro="" textlink="">
      <xdr:nvSpPr>
        <xdr:cNvPr id="475" name="テキスト ボックス 474"/>
        <xdr:cNvSpPr txBox="1"/>
      </xdr:nvSpPr>
      <xdr:spPr>
        <a:xfrm>
          <a:off x="6705111" y="16278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19386</xdr:rowOff>
    </xdr:from>
    <xdr:to>
      <xdr:col>55</xdr:col>
      <xdr:colOff>50800</xdr:colOff>
      <xdr:row>98</xdr:row>
      <xdr:rowOff>120986</xdr:rowOff>
    </xdr:to>
    <xdr:sp macro="" textlink="">
      <xdr:nvSpPr>
        <xdr:cNvPr id="481" name="楕円 480"/>
        <xdr:cNvSpPr/>
      </xdr:nvSpPr>
      <xdr:spPr>
        <a:xfrm>
          <a:off x="10426700" y="168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105763</xdr:rowOff>
    </xdr:from>
    <xdr:ext cx="534377" cy="259045"/>
    <xdr:sp macro="" textlink="">
      <xdr:nvSpPr>
        <xdr:cNvPr id="482" name="土木費該当値テキスト"/>
        <xdr:cNvSpPr txBox="1"/>
      </xdr:nvSpPr>
      <xdr:spPr>
        <a:xfrm>
          <a:off x="10528300" y="1673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2260</xdr:rowOff>
    </xdr:from>
    <xdr:to>
      <xdr:col>50</xdr:col>
      <xdr:colOff>165100</xdr:colOff>
      <xdr:row>98</xdr:row>
      <xdr:rowOff>103860</xdr:rowOff>
    </xdr:to>
    <xdr:sp macro="" textlink="">
      <xdr:nvSpPr>
        <xdr:cNvPr id="483" name="楕円 482"/>
        <xdr:cNvSpPr/>
      </xdr:nvSpPr>
      <xdr:spPr>
        <a:xfrm>
          <a:off x="9588500" y="1680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94987</xdr:rowOff>
    </xdr:from>
    <xdr:ext cx="534377" cy="259045"/>
    <xdr:sp macro="" textlink="">
      <xdr:nvSpPr>
        <xdr:cNvPr id="484" name="テキスト ボックス 483"/>
        <xdr:cNvSpPr txBox="1"/>
      </xdr:nvSpPr>
      <xdr:spPr>
        <a:xfrm>
          <a:off x="9372111" y="168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23406</xdr:rowOff>
    </xdr:from>
    <xdr:to>
      <xdr:col>46</xdr:col>
      <xdr:colOff>38100</xdr:colOff>
      <xdr:row>98</xdr:row>
      <xdr:rowOff>125006</xdr:rowOff>
    </xdr:to>
    <xdr:sp macro="" textlink="">
      <xdr:nvSpPr>
        <xdr:cNvPr id="485" name="楕円 484"/>
        <xdr:cNvSpPr/>
      </xdr:nvSpPr>
      <xdr:spPr>
        <a:xfrm>
          <a:off x="8699500" y="1682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116133</xdr:rowOff>
    </xdr:from>
    <xdr:ext cx="534377" cy="259045"/>
    <xdr:sp macro="" textlink="">
      <xdr:nvSpPr>
        <xdr:cNvPr id="486" name="テキスト ボックス 485"/>
        <xdr:cNvSpPr txBox="1"/>
      </xdr:nvSpPr>
      <xdr:spPr>
        <a:xfrm>
          <a:off x="8483111" y="169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4375</xdr:rowOff>
    </xdr:from>
    <xdr:to>
      <xdr:col>41</xdr:col>
      <xdr:colOff>101600</xdr:colOff>
      <xdr:row>98</xdr:row>
      <xdr:rowOff>105975</xdr:rowOff>
    </xdr:to>
    <xdr:sp macro="" textlink="">
      <xdr:nvSpPr>
        <xdr:cNvPr id="487" name="楕円 486"/>
        <xdr:cNvSpPr/>
      </xdr:nvSpPr>
      <xdr:spPr>
        <a:xfrm>
          <a:off x="7810500" y="1680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97102</xdr:rowOff>
    </xdr:from>
    <xdr:ext cx="534377" cy="259045"/>
    <xdr:sp macro="" textlink="">
      <xdr:nvSpPr>
        <xdr:cNvPr id="488" name="テキスト ボックス 487"/>
        <xdr:cNvSpPr txBox="1"/>
      </xdr:nvSpPr>
      <xdr:spPr>
        <a:xfrm>
          <a:off x="7594111" y="1689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4184</xdr:rowOff>
    </xdr:from>
    <xdr:to>
      <xdr:col>36</xdr:col>
      <xdr:colOff>165100</xdr:colOff>
      <xdr:row>98</xdr:row>
      <xdr:rowOff>105784</xdr:rowOff>
    </xdr:to>
    <xdr:sp macro="" textlink="">
      <xdr:nvSpPr>
        <xdr:cNvPr id="489" name="楕円 488"/>
        <xdr:cNvSpPr/>
      </xdr:nvSpPr>
      <xdr:spPr>
        <a:xfrm>
          <a:off x="6921500" y="1680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96911</xdr:rowOff>
    </xdr:from>
    <xdr:ext cx="534377" cy="259045"/>
    <xdr:sp macro="" textlink="">
      <xdr:nvSpPr>
        <xdr:cNvPr id="490" name="テキスト ボックス 489"/>
        <xdr:cNvSpPr txBox="1"/>
      </xdr:nvSpPr>
      <xdr:spPr>
        <a:xfrm>
          <a:off x="6705111" y="1689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3" name="テキスト ボックス 502"/>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5" name="直線コネクタ 514"/>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6"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7" name="直線コネクタ 516"/>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8"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9" name="直線コネクタ 518"/>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147574</xdr:rowOff>
    </xdr:from>
    <xdr:to>
      <xdr:col>85</xdr:col>
      <xdr:colOff>127000</xdr:colOff>
      <xdr:row>37</xdr:row>
      <xdr:rowOff>13208</xdr:rowOff>
    </xdr:to>
    <xdr:cxnSp macro="">
      <xdr:nvCxnSpPr>
        <xdr:cNvPr id="520" name="直線コネクタ 519"/>
        <xdr:cNvCxnSpPr/>
      </xdr:nvCxnSpPr>
      <xdr:spPr>
        <a:xfrm>
          <a:off x="15481300" y="6319774"/>
          <a:ext cx="8382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133748</xdr:rowOff>
    </xdr:from>
    <xdr:ext cx="534377" cy="259045"/>
    <xdr:sp macro="" textlink="">
      <xdr:nvSpPr>
        <xdr:cNvPr id="521" name="消防費平均値テキスト"/>
        <xdr:cNvSpPr txBox="1"/>
      </xdr:nvSpPr>
      <xdr:spPr>
        <a:xfrm>
          <a:off x="16370300" y="613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2" name="フローチャート: 判断 521"/>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35306</xdr:rowOff>
    </xdr:from>
    <xdr:to>
      <xdr:col>81</xdr:col>
      <xdr:colOff>50800</xdr:colOff>
      <xdr:row>36</xdr:row>
      <xdr:rowOff>147574</xdr:rowOff>
    </xdr:to>
    <xdr:cxnSp macro="">
      <xdr:nvCxnSpPr>
        <xdr:cNvPr id="523" name="直線コネクタ 522"/>
        <xdr:cNvCxnSpPr/>
      </xdr:nvCxnSpPr>
      <xdr:spPr>
        <a:xfrm>
          <a:off x="14592300" y="6207506"/>
          <a:ext cx="8890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4" name="フローチャート: 判断 523"/>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22877</xdr:rowOff>
    </xdr:from>
    <xdr:ext cx="534377" cy="259045"/>
    <xdr:sp macro="" textlink="">
      <xdr:nvSpPr>
        <xdr:cNvPr id="525" name="テキスト ボックス 524"/>
        <xdr:cNvSpPr txBox="1"/>
      </xdr:nvSpPr>
      <xdr:spPr>
        <a:xfrm>
          <a:off x="15214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7493</xdr:rowOff>
    </xdr:from>
    <xdr:to>
      <xdr:col>76</xdr:col>
      <xdr:colOff>114300</xdr:colOff>
      <xdr:row>36</xdr:row>
      <xdr:rowOff>35306</xdr:rowOff>
    </xdr:to>
    <xdr:cxnSp macro="">
      <xdr:nvCxnSpPr>
        <xdr:cNvPr id="526" name="直線コネクタ 525"/>
        <xdr:cNvCxnSpPr/>
      </xdr:nvCxnSpPr>
      <xdr:spPr>
        <a:xfrm>
          <a:off x="13703300" y="6179693"/>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7" name="フローチャート: 判断 526"/>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81678</xdr:rowOff>
    </xdr:from>
    <xdr:ext cx="534377" cy="259045"/>
    <xdr:sp macro="" textlink="">
      <xdr:nvSpPr>
        <xdr:cNvPr id="528" name="テキスト ボックス 527"/>
        <xdr:cNvSpPr txBox="1"/>
      </xdr:nvSpPr>
      <xdr:spPr>
        <a:xfrm>
          <a:off x="14325111" y="625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7493</xdr:rowOff>
    </xdr:from>
    <xdr:to>
      <xdr:col>71</xdr:col>
      <xdr:colOff>177800</xdr:colOff>
      <xdr:row>37</xdr:row>
      <xdr:rowOff>21590</xdr:rowOff>
    </xdr:to>
    <xdr:cxnSp macro="">
      <xdr:nvCxnSpPr>
        <xdr:cNvPr id="529" name="直線コネクタ 528"/>
        <xdr:cNvCxnSpPr/>
      </xdr:nvCxnSpPr>
      <xdr:spPr>
        <a:xfrm flipV="1">
          <a:off x="12814300" y="6179693"/>
          <a:ext cx="889000" cy="18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30" name="フローチャート: 判断 529"/>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119016</xdr:rowOff>
    </xdr:from>
    <xdr:ext cx="534377" cy="259045"/>
    <xdr:sp macro="" textlink="">
      <xdr:nvSpPr>
        <xdr:cNvPr id="531" name="テキスト ボックス 530"/>
        <xdr:cNvSpPr txBox="1"/>
      </xdr:nvSpPr>
      <xdr:spPr>
        <a:xfrm>
          <a:off x="13436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2" name="フローチャート: 判断 531"/>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3" name="テキスト ボックス 532"/>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133858</xdr:rowOff>
    </xdr:from>
    <xdr:to>
      <xdr:col>85</xdr:col>
      <xdr:colOff>177800</xdr:colOff>
      <xdr:row>37</xdr:row>
      <xdr:rowOff>64008</xdr:rowOff>
    </xdr:to>
    <xdr:sp macro="" textlink="">
      <xdr:nvSpPr>
        <xdr:cNvPr id="539" name="楕円 538"/>
        <xdr:cNvSpPr/>
      </xdr:nvSpPr>
      <xdr:spPr>
        <a:xfrm>
          <a:off x="162687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112285</xdr:rowOff>
    </xdr:from>
    <xdr:ext cx="534377" cy="259045"/>
    <xdr:sp macro="" textlink="">
      <xdr:nvSpPr>
        <xdr:cNvPr id="540" name="消防費該当値テキスト"/>
        <xdr:cNvSpPr txBox="1"/>
      </xdr:nvSpPr>
      <xdr:spPr>
        <a:xfrm>
          <a:off x="16370300" y="628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96774</xdr:rowOff>
    </xdr:from>
    <xdr:to>
      <xdr:col>81</xdr:col>
      <xdr:colOff>101600</xdr:colOff>
      <xdr:row>37</xdr:row>
      <xdr:rowOff>26924</xdr:rowOff>
    </xdr:to>
    <xdr:sp macro="" textlink="">
      <xdr:nvSpPr>
        <xdr:cNvPr id="541" name="楕円 540"/>
        <xdr:cNvSpPr/>
      </xdr:nvSpPr>
      <xdr:spPr>
        <a:xfrm>
          <a:off x="15430500" y="626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43451</xdr:rowOff>
    </xdr:from>
    <xdr:ext cx="534377" cy="259045"/>
    <xdr:sp macro="" textlink="">
      <xdr:nvSpPr>
        <xdr:cNvPr id="542" name="テキスト ボックス 541"/>
        <xdr:cNvSpPr txBox="1"/>
      </xdr:nvSpPr>
      <xdr:spPr>
        <a:xfrm>
          <a:off x="15214111" y="604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155956</xdr:rowOff>
    </xdr:from>
    <xdr:to>
      <xdr:col>76</xdr:col>
      <xdr:colOff>165100</xdr:colOff>
      <xdr:row>36</xdr:row>
      <xdr:rowOff>86106</xdr:rowOff>
    </xdr:to>
    <xdr:sp macro="" textlink="">
      <xdr:nvSpPr>
        <xdr:cNvPr id="543" name="楕円 542"/>
        <xdr:cNvSpPr/>
      </xdr:nvSpPr>
      <xdr:spPr>
        <a:xfrm>
          <a:off x="14541500" y="615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102633</xdr:rowOff>
    </xdr:from>
    <xdr:ext cx="534377" cy="259045"/>
    <xdr:sp macro="" textlink="">
      <xdr:nvSpPr>
        <xdr:cNvPr id="544" name="テキスト ボックス 543"/>
        <xdr:cNvSpPr txBox="1"/>
      </xdr:nvSpPr>
      <xdr:spPr>
        <a:xfrm>
          <a:off x="14325111" y="593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128143</xdr:rowOff>
    </xdr:from>
    <xdr:to>
      <xdr:col>72</xdr:col>
      <xdr:colOff>38100</xdr:colOff>
      <xdr:row>36</xdr:row>
      <xdr:rowOff>58293</xdr:rowOff>
    </xdr:to>
    <xdr:sp macro="" textlink="">
      <xdr:nvSpPr>
        <xdr:cNvPr id="545" name="楕円 544"/>
        <xdr:cNvSpPr/>
      </xdr:nvSpPr>
      <xdr:spPr>
        <a:xfrm>
          <a:off x="13652500" y="612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74820</xdr:rowOff>
    </xdr:from>
    <xdr:ext cx="534377" cy="259045"/>
    <xdr:sp macro="" textlink="">
      <xdr:nvSpPr>
        <xdr:cNvPr id="546" name="テキスト ボックス 545"/>
        <xdr:cNvSpPr txBox="1"/>
      </xdr:nvSpPr>
      <xdr:spPr>
        <a:xfrm>
          <a:off x="13436111" y="590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142240</xdr:rowOff>
    </xdr:from>
    <xdr:to>
      <xdr:col>67</xdr:col>
      <xdr:colOff>101600</xdr:colOff>
      <xdr:row>37</xdr:row>
      <xdr:rowOff>72390</xdr:rowOff>
    </xdr:to>
    <xdr:sp macro="" textlink="">
      <xdr:nvSpPr>
        <xdr:cNvPr id="547" name="楕円 546"/>
        <xdr:cNvSpPr/>
      </xdr:nvSpPr>
      <xdr:spPr>
        <a:xfrm>
          <a:off x="12763500" y="631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63517</xdr:rowOff>
    </xdr:from>
    <xdr:ext cx="534377" cy="259045"/>
    <xdr:sp macro="" textlink="">
      <xdr:nvSpPr>
        <xdr:cNvPr id="548" name="テキスト ボックス 547"/>
        <xdr:cNvSpPr txBox="1"/>
      </xdr:nvSpPr>
      <xdr:spPr>
        <a:xfrm>
          <a:off x="12547111" y="640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71" name="直線コネクタ 570"/>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2"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3" name="直線コネクタ 572"/>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4"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5" name="直線コネクタ 574"/>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45769</xdr:rowOff>
    </xdr:from>
    <xdr:to>
      <xdr:col>85</xdr:col>
      <xdr:colOff>127000</xdr:colOff>
      <xdr:row>57</xdr:row>
      <xdr:rowOff>74046</xdr:rowOff>
    </xdr:to>
    <xdr:cxnSp macro="">
      <xdr:nvCxnSpPr>
        <xdr:cNvPr id="576" name="直線コネクタ 575"/>
        <xdr:cNvCxnSpPr/>
      </xdr:nvCxnSpPr>
      <xdr:spPr>
        <a:xfrm>
          <a:off x="15481300" y="9818419"/>
          <a:ext cx="838200" cy="2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158069</xdr:rowOff>
    </xdr:from>
    <xdr:ext cx="534377" cy="259045"/>
    <xdr:sp macro="" textlink="">
      <xdr:nvSpPr>
        <xdr:cNvPr id="577" name="教育費平均値テキスト"/>
        <xdr:cNvSpPr txBox="1"/>
      </xdr:nvSpPr>
      <xdr:spPr>
        <a:xfrm>
          <a:off x="16370300" y="9416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8" name="フローチャート: 判断 577"/>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45769</xdr:rowOff>
    </xdr:from>
    <xdr:to>
      <xdr:col>81</xdr:col>
      <xdr:colOff>50800</xdr:colOff>
      <xdr:row>57</xdr:row>
      <xdr:rowOff>168024</xdr:rowOff>
    </xdr:to>
    <xdr:cxnSp macro="">
      <xdr:nvCxnSpPr>
        <xdr:cNvPr id="579" name="直線コネクタ 578"/>
        <xdr:cNvCxnSpPr/>
      </xdr:nvCxnSpPr>
      <xdr:spPr>
        <a:xfrm flipV="1">
          <a:off x="14592300" y="9818419"/>
          <a:ext cx="889000" cy="12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80" name="フローチャート: 判断 579"/>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123634</xdr:rowOff>
    </xdr:from>
    <xdr:ext cx="534377" cy="259045"/>
    <xdr:sp macro="" textlink="">
      <xdr:nvSpPr>
        <xdr:cNvPr id="581" name="テキスト ボックス 580"/>
        <xdr:cNvSpPr txBox="1"/>
      </xdr:nvSpPr>
      <xdr:spPr>
        <a:xfrm>
          <a:off x="15214111" y="938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134214</xdr:rowOff>
    </xdr:from>
    <xdr:to>
      <xdr:col>76</xdr:col>
      <xdr:colOff>114300</xdr:colOff>
      <xdr:row>57</xdr:row>
      <xdr:rowOff>168024</xdr:rowOff>
    </xdr:to>
    <xdr:cxnSp macro="">
      <xdr:nvCxnSpPr>
        <xdr:cNvPr id="582" name="直線コネクタ 581"/>
        <xdr:cNvCxnSpPr/>
      </xdr:nvCxnSpPr>
      <xdr:spPr>
        <a:xfrm>
          <a:off x="13703300" y="9906864"/>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3" name="フローチャート: 判断 582"/>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137372</xdr:rowOff>
    </xdr:from>
    <xdr:ext cx="534377" cy="259045"/>
    <xdr:sp macro="" textlink="">
      <xdr:nvSpPr>
        <xdr:cNvPr id="584" name="テキスト ボックス 583"/>
        <xdr:cNvSpPr txBox="1"/>
      </xdr:nvSpPr>
      <xdr:spPr>
        <a:xfrm>
          <a:off x="14325111" y="939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132202</xdr:rowOff>
    </xdr:from>
    <xdr:to>
      <xdr:col>71</xdr:col>
      <xdr:colOff>177800</xdr:colOff>
      <xdr:row>57</xdr:row>
      <xdr:rowOff>134214</xdr:rowOff>
    </xdr:to>
    <xdr:cxnSp macro="">
      <xdr:nvCxnSpPr>
        <xdr:cNvPr id="585" name="直線コネクタ 584"/>
        <xdr:cNvCxnSpPr/>
      </xdr:nvCxnSpPr>
      <xdr:spPr>
        <a:xfrm>
          <a:off x="12814300" y="9904852"/>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6" name="フローチャート: 判断 585"/>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148162</xdr:rowOff>
    </xdr:from>
    <xdr:ext cx="534377" cy="259045"/>
    <xdr:sp macro="" textlink="">
      <xdr:nvSpPr>
        <xdr:cNvPr id="587" name="テキスト ボックス 586"/>
        <xdr:cNvSpPr txBox="1"/>
      </xdr:nvSpPr>
      <xdr:spPr>
        <a:xfrm>
          <a:off x="13436111" y="9406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8" name="フローチャート: 判断 587"/>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32697</xdr:rowOff>
    </xdr:from>
    <xdr:ext cx="534377" cy="259045"/>
    <xdr:sp macro="" textlink="">
      <xdr:nvSpPr>
        <xdr:cNvPr id="589" name="テキスト ボックス 588"/>
        <xdr:cNvSpPr txBox="1"/>
      </xdr:nvSpPr>
      <xdr:spPr>
        <a:xfrm>
          <a:off x="12547111" y="94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23246</xdr:rowOff>
    </xdr:from>
    <xdr:to>
      <xdr:col>85</xdr:col>
      <xdr:colOff>177800</xdr:colOff>
      <xdr:row>57</xdr:row>
      <xdr:rowOff>124846</xdr:rowOff>
    </xdr:to>
    <xdr:sp macro="" textlink="">
      <xdr:nvSpPr>
        <xdr:cNvPr id="595" name="楕円 594"/>
        <xdr:cNvSpPr/>
      </xdr:nvSpPr>
      <xdr:spPr>
        <a:xfrm>
          <a:off x="16268700" y="97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1673</xdr:rowOff>
    </xdr:from>
    <xdr:ext cx="534377" cy="259045"/>
    <xdr:sp macro="" textlink="">
      <xdr:nvSpPr>
        <xdr:cNvPr id="596" name="教育費該当値テキスト"/>
        <xdr:cNvSpPr txBox="1"/>
      </xdr:nvSpPr>
      <xdr:spPr>
        <a:xfrm>
          <a:off x="16370300" y="977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166419</xdr:rowOff>
    </xdr:from>
    <xdr:to>
      <xdr:col>81</xdr:col>
      <xdr:colOff>101600</xdr:colOff>
      <xdr:row>57</xdr:row>
      <xdr:rowOff>96569</xdr:rowOff>
    </xdr:to>
    <xdr:sp macro="" textlink="">
      <xdr:nvSpPr>
        <xdr:cNvPr id="597" name="楕円 596"/>
        <xdr:cNvSpPr/>
      </xdr:nvSpPr>
      <xdr:spPr>
        <a:xfrm>
          <a:off x="15430500" y="976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87696</xdr:rowOff>
    </xdr:from>
    <xdr:ext cx="534377" cy="259045"/>
    <xdr:sp macro="" textlink="">
      <xdr:nvSpPr>
        <xdr:cNvPr id="598" name="テキスト ボックス 597"/>
        <xdr:cNvSpPr txBox="1"/>
      </xdr:nvSpPr>
      <xdr:spPr>
        <a:xfrm>
          <a:off x="15214111" y="986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117224</xdr:rowOff>
    </xdr:from>
    <xdr:to>
      <xdr:col>76</xdr:col>
      <xdr:colOff>165100</xdr:colOff>
      <xdr:row>58</xdr:row>
      <xdr:rowOff>47374</xdr:rowOff>
    </xdr:to>
    <xdr:sp macro="" textlink="">
      <xdr:nvSpPr>
        <xdr:cNvPr id="599" name="楕円 598"/>
        <xdr:cNvSpPr/>
      </xdr:nvSpPr>
      <xdr:spPr>
        <a:xfrm>
          <a:off x="14541500" y="988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38501</xdr:rowOff>
    </xdr:from>
    <xdr:ext cx="534377" cy="259045"/>
    <xdr:sp macro="" textlink="">
      <xdr:nvSpPr>
        <xdr:cNvPr id="600" name="テキスト ボックス 599"/>
        <xdr:cNvSpPr txBox="1"/>
      </xdr:nvSpPr>
      <xdr:spPr>
        <a:xfrm>
          <a:off x="14325111" y="998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83414</xdr:rowOff>
    </xdr:from>
    <xdr:to>
      <xdr:col>72</xdr:col>
      <xdr:colOff>38100</xdr:colOff>
      <xdr:row>58</xdr:row>
      <xdr:rowOff>13564</xdr:rowOff>
    </xdr:to>
    <xdr:sp macro="" textlink="">
      <xdr:nvSpPr>
        <xdr:cNvPr id="601" name="楕円 600"/>
        <xdr:cNvSpPr/>
      </xdr:nvSpPr>
      <xdr:spPr>
        <a:xfrm>
          <a:off x="13652500" y="985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4691</xdr:rowOff>
    </xdr:from>
    <xdr:ext cx="534377" cy="259045"/>
    <xdr:sp macro="" textlink="">
      <xdr:nvSpPr>
        <xdr:cNvPr id="602" name="テキスト ボックス 601"/>
        <xdr:cNvSpPr txBox="1"/>
      </xdr:nvSpPr>
      <xdr:spPr>
        <a:xfrm>
          <a:off x="13436111" y="99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81402</xdr:rowOff>
    </xdr:from>
    <xdr:to>
      <xdr:col>67</xdr:col>
      <xdr:colOff>101600</xdr:colOff>
      <xdr:row>58</xdr:row>
      <xdr:rowOff>11552</xdr:rowOff>
    </xdr:to>
    <xdr:sp macro="" textlink="">
      <xdr:nvSpPr>
        <xdr:cNvPr id="603" name="楕円 602"/>
        <xdr:cNvSpPr/>
      </xdr:nvSpPr>
      <xdr:spPr>
        <a:xfrm>
          <a:off x="12763500" y="985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2679</xdr:rowOff>
    </xdr:from>
    <xdr:ext cx="534377" cy="259045"/>
    <xdr:sp macro="" textlink="">
      <xdr:nvSpPr>
        <xdr:cNvPr id="604" name="テキスト ボックス 603"/>
        <xdr:cNvSpPr txBox="1"/>
      </xdr:nvSpPr>
      <xdr:spPr>
        <a:xfrm>
          <a:off x="12547111" y="994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8" name="テキスト ボックス 617"/>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0" name="テキスト ボックス 619"/>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2" name="テキスト ボックス 621"/>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6" name="直線コネクタ 625"/>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9"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30" name="直線コネクタ 629"/>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136043</xdr:rowOff>
    </xdr:from>
    <xdr:to>
      <xdr:col>85</xdr:col>
      <xdr:colOff>127000</xdr:colOff>
      <xdr:row>78</xdr:row>
      <xdr:rowOff>137871</xdr:rowOff>
    </xdr:to>
    <xdr:cxnSp macro="">
      <xdr:nvCxnSpPr>
        <xdr:cNvPr id="631" name="直線コネクタ 630"/>
        <xdr:cNvCxnSpPr/>
      </xdr:nvCxnSpPr>
      <xdr:spPr>
        <a:xfrm flipV="1">
          <a:off x="15481300" y="13509143"/>
          <a:ext cx="8382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2"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3" name="フローチャート: 判断 632"/>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128727</xdr:rowOff>
    </xdr:from>
    <xdr:to>
      <xdr:col>81</xdr:col>
      <xdr:colOff>50800</xdr:colOff>
      <xdr:row>78</xdr:row>
      <xdr:rowOff>137871</xdr:rowOff>
    </xdr:to>
    <xdr:cxnSp macro="">
      <xdr:nvCxnSpPr>
        <xdr:cNvPr id="634" name="直線コネクタ 633"/>
        <xdr:cNvCxnSpPr/>
      </xdr:nvCxnSpPr>
      <xdr:spPr>
        <a:xfrm>
          <a:off x="14592300" y="1350182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5" name="フローチャート: 判断 634"/>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6" name="テキスト ボックス 635"/>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128727</xdr:rowOff>
    </xdr:from>
    <xdr:to>
      <xdr:col>76</xdr:col>
      <xdr:colOff>114300</xdr:colOff>
      <xdr:row>78</xdr:row>
      <xdr:rowOff>139700</xdr:rowOff>
    </xdr:to>
    <xdr:cxnSp macro="">
      <xdr:nvCxnSpPr>
        <xdr:cNvPr id="637" name="直線コネクタ 636"/>
        <xdr:cNvCxnSpPr/>
      </xdr:nvCxnSpPr>
      <xdr:spPr>
        <a:xfrm flipV="1">
          <a:off x="13703300" y="13501827"/>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8" name="フローチャート: 判断 637"/>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67581</xdr:rowOff>
    </xdr:from>
    <xdr:ext cx="378565" cy="259045"/>
    <xdr:sp macro="" textlink="">
      <xdr:nvSpPr>
        <xdr:cNvPr id="639" name="テキスト ボックス 638"/>
        <xdr:cNvSpPr txBox="1"/>
      </xdr:nvSpPr>
      <xdr:spPr>
        <a:xfrm>
          <a:off x="14403017" y="13097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134214</xdr:rowOff>
    </xdr:from>
    <xdr:to>
      <xdr:col>71</xdr:col>
      <xdr:colOff>177800</xdr:colOff>
      <xdr:row>78</xdr:row>
      <xdr:rowOff>139700</xdr:rowOff>
    </xdr:to>
    <xdr:cxnSp macro="">
      <xdr:nvCxnSpPr>
        <xdr:cNvPr id="640" name="直線コネクタ 639"/>
        <xdr:cNvCxnSpPr/>
      </xdr:nvCxnSpPr>
      <xdr:spPr>
        <a:xfrm>
          <a:off x="12814300" y="13507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41" name="フローチャート: 判断 640"/>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58895</xdr:rowOff>
    </xdr:from>
    <xdr:ext cx="378565" cy="259045"/>
    <xdr:sp macro="" textlink="">
      <xdr:nvSpPr>
        <xdr:cNvPr id="642" name="テキスト ボックス 641"/>
        <xdr:cNvSpPr txBox="1"/>
      </xdr:nvSpPr>
      <xdr:spPr>
        <a:xfrm>
          <a:off x="13514017" y="13089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3" name="フローチャート: 判断 642"/>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4" name="テキスト ボックス 643"/>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85243</xdr:rowOff>
    </xdr:from>
    <xdr:to>
      <xdr:col>85</xdr:col>
      <xdr:colOff>177800</xdr:colOff>
      <xdr:row>79</xdr:row>
      <xdr:rowOff>15393</xdr:rowOff>
    </xdr:to>
    <xdr:sp macro="" textlink="">
      <xdr:nvSpPr>
        <xdr:cNvPr id="650" name="楕円 649"/>
        <xdr:cNvSpPr/>
      </xdr:nvSpPr>
      <xdr:spPr>
        <a:xfrm>
          <a:off x="16268700" y="134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170</xdr:rowOff>
    </xdr:from>
    <xdr:ext cx="249299" cy="259045"/>
    <xdr:sp macro="" textlink="">
      <xdr:nvSpPr>
        <xdr:cNvPr id="651" name="災害復旧費該当値テキスト"/>
        <xdr:cNvSpPr txBox="1"/>
      </xdr:nvSpPr>
      <xdr:spPr>
        <a:xfrm>
          <a:off x="16370300" y="13373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87071</xdr:rowOff>
    </xdr:from>
    <xdr:to>
      <xdr:col>81</xdr:col>
      <xdr:colOff>101600</xdr:colOff>
      <xdr:row>79</xdr:row>
      <xdr:rowOff>17221</xdr:rowOff>
    </xdr:to>
    <xdr:sp macro="" textlink="">
      <xdr:nvSpPr>
        <xdr:cNvPr id="652" name="楕円 651"/>
        <xdr:cNvSpPr/>
      </xdr:nvSpPr>
      <xdr:spPr>
        <a:xfrm>
          <a:off x="15430500" y="1346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8348</xdr:rowOff>
    </xdr:from>
    <xdr:ext cx="249299" cy="259045"/>
    <xdr:sp macro="" textlink="">
      <xdr:nvSpPr>
        <xdr:cNvPr id="653" name="テキスト ボックス 652"/>
        <xdr:cNvSpPr txBox="1"/>
      </xdr:nvSpPr>
      <xdr:spPr>
        <a:xfrm>
          <a:off x="15356650" y="13552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77927</xdr:rowOff>
    </xdr:from>
    <xdr:to>
      <xdr:col>76</xdr:col>
      <xdr:colOff>165100</xdr:colOff>
      <xdr:row>79</xdr:row>
      <xdr:rowOff>8077</xdr:rowOff>
    </xdr:to>
    <xdr:sp macro="" textlink="">
      <xdr:nvSpPr>
        <xdr:cNvPr id="654" name="楕円 653"/>
        <xdr:cNvSpPr/>
      </xdr:nvSpPr>
      <xdr:spPr>
        <a:xfrm>
          <a:off x="14541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170654</xdr:rowOff>
    </xdr:from>
    <xdr:ext cx="313932" cy="259045"/>
    <xdr:sp macro="" textlink="">
      <xdr:nvSpPr>
        <xdr:cNvPr id="655" name="テキスト ボックス 654"/>
        <xdr:cNvSpPr txBox="1"/>
      </xdr:nvSpPr>
      <xdr:spPr>
        <a:xfrm>
          <a:off x="14435333" y="13543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83414</xdr:rowOff>
    </xdr:from>
    <xdr:to>
      <xdr:col>67</xdr:col>
      <xdr:colOff>101600</xdr:colOff>
      <xdr:row>79</xdr:row>
      <xdr:rowOff>13564</xdr:rowOff>
    </xdr:to>
    <xdr:sp macro="" textlink="">
      <xdr:nvSpPr>
        <xdr:cNvPr id="658" name="楕円 657"/>
        <xdr:cNvSpPr/>
      </xdr:nvSpPr>
      <xdr:spPr>
        <a:xfrm>
          <a:off x="12763500" y="1345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4691</xdr:rowOff>
    </xdr:from>
    <xdr:ext cx="313932" cy="259045"/>
    <xdr:sp macro="" textlink="">
      <xdr:nvSpPr>
        <xdr:cNvPr id="659" name="テキスト ボックス 658"/>
        <xdr:cNvSpPr txBox="1"/>
      </xdr:nvSpPr>
      <xdr:spPr>
        <a:xfrm>
          <a:off x="12657333" y="135492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3" name="直線コネクタ 682"/>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4"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5" name="直線コネクタ 684"/>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6"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7" name="直線コネクタ 686"/>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41060</xdr:rowOff>
    </xdr:from>
    <xdr:to>
      <xdr:col>85</xdr:col>
      <xdr:colOff>127000</xdr:colOff>
      <xdr:row>97</xdr:row>
      <xdr:rowOff>45193</xdr:rowOff>
    </xdr:to>
    <xdr:cxnSp macro="">
      <xdr:nvCxnSpPr>
        <xdr:cNvPr id="688" name="直線コネクタ 687"/>
        <xdr:cNvCxnSpPr/>
      </xdr:nvCxnSpPr>
      <xdr:spPr>
        <a:xfrm flipV="1">
          <a:off x="15481300" y="16671710"/>
          <a:ext cx="838200" cy="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104157</xdr:rowOff>
    </xdr:from>
    <xdr:ext cx="534377" cy="259045"/>
    <xdr:sp macro="" textlink="">
      <xdr:nvSpPr>
        <xdr:cNvPr id="689" name="公債費平均値テキスト"/>
        <xdr:cNvSpPr txBox="1"/>
      </xdr:nvSpPr>
      <xdr:spPr>
        <a:xfrm>
          <a:off x="16370300" y="16220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90" name="フローチャート: 判断 689"/>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44278</xdr:rowOff>
    </xdr:from>
    <xdr:to>
      <xdr:col>81</xdr:col>
      <xdr:colOff>50800</xdr:colOff>
      <xdr:row>97</xdr:row>
      <xdr:rowOff>45193</xdr:rowOff>
    </xdr:to>
    <xdr:cxnSp macro="">
      <xdr:nvCxnSpPr>
        <xdr:cNvPr id="691" name="直線コネクタ 690"/>
        <xdr:cNvCxnSpPr/>
      </xdr:nvCxnSpPr>
      <xdr:spPr>
        <a:xfrm>
          <a:off x="14592300" y="1667492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2" name="フローチャート: 判断 691"/>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18832</xdr:rowOff>
    </xdr:from>
    <xdr:ext cx="534377" cy="259045"/>
    <xdr:sp macro="" textlink="">
      <xdr:nvSpPr>
        <xdr:cNvPr id="693" name="テキスト ボックス 692"/>
        <xdr:cNvSpPr txBox="1"/>
      </xdr:nvSpPr>
      <xdr:spPr>
        <a:xfrm>
          <a:off x="15214111" y="1613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171095</xdr:rowOff>
    </xdr:from>
    <xdr:to>
      <xdr:col>76</xdr:col>
      <xdr:colOff>114300</xdr:colOff>
      <xdr:row>97</xdr:row>
      <xdr:rowOff>44278</xdr:rowOff>
    </xdr:to>
    <xdr:cxnSp macro="">
      <xdr:nvCxnSpPr>
        <xdr:cNvPr id="694" name="直線コネクタ 693"/>
        <xdr:cNvCxnSpPr/>
      </xdr:nvCxnSpPr>
      <xdr:spPr>
        <a:xfrm>
          <a:off x="13703300" y="16630295"/>
          <a:ext cx="889000" cy="4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5" name="フローチャート: 判断 694"/>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158659</xdr:rowOff>
    </xdr:from>
    <xdr:ext cx="534377" cy="259045"/>
    <xdr:sp macro="" textlink="">
      <xdr:nvSpPr>
        <xdr:cNvPr id="696" name="テキスト ボックス 695"/>
        <xdr:cNvSpPr txBox="1"/>
      </xdr:nvSpPr>
      <xdr:spPr>
        <a:xfrm>
          <a:off x="14325111" y="1610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171095</xdr:rowOff>
    </xdr:from>
    <xdr:to>
      <xdr:col>71</xdr:col>
      <xdr:colOff>177800</xdr:colOff>
      <xdr:row>97</xdr:row>
      <xdr:rowOff>18751</xdr:rowOff>
    </xdr:to>
    <xdr:cxnSp macro="">
      <xdr:nvCxnSpPr>
        <xdr:cNvPr id="697" name="直線コネクタ 696"/>
        <xdr:cNvCxnSpPr/>
      </xdr:nvCxnSpPr>
      <xdr:spPr>
        <a:xfrm flipV="1">
          <a:off x="12814300" y="16630295"/>
          <a:ext cx="889000" cy="19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8" name="フローチャート: 判断 697"/>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123911</xdr:rowOff>
    </xdr:from>
    <xdr:ext cx="534377" cy="259045"/>
    <xdr:sp macro="" textlink="">
      <xdr:nvSpPr>
        <xdr:cNvPr id="699" name="テキスト ボックス 698"/>
        <xdr:cNvSpPr txBox="1"/>
      </xdr:nvSpPr>
      <xdr:spPr>
        <a:xfrm>
          <a:off x="13436111" y="1606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700" name="フローチャート: 判断 699"/>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125435</xdr:rowOff>
    </xdr:from>
    <xdr:ext cx="534377" cy="259045"/>
    <xdr:sp macro="" textlink="">
      <xdr:nvSpPr>
        <xdr:cNvPr id="701" name="テキスト ボックス 700"/>
        <xdr:cNvSpPr txBox="1"/>
      </xdr:nvSpPr>
      <xdr:spPr>
        <a:xfrm>
          <a:off x="12547111" y="1607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161710</xdr:rowOff>
    </xdr:from>
    <xdr:to>
      <xdr:col>85</xdr:col>
      <xdr:colOff>177800</xdr:colOff>
      <xdr:row>97</xdr:row>
      <xdr:rowOff>91860</xdr:rowOff>
    </xdr:to>
    <xdr:sp macro="" textlink="">
      <xdr:nvSpPr>
        <xdr:cNvPr id="707" name="楕円 706"/>
        <xdr:cNvSpPr/>
      </xdr:nvSpPr>
      <xdr:spPr>
        <a:xfrm>
          <a:off x="16268700" y="1662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76637</xdr:rowOff>
    </xdr:from>
    <xdr:ext cx="534377" cy="259045"/>
    <xdr:sp macro="" textlink="">
      <xdr:nvSpPr>
        <xdr:cNvPr id="708" name="公債費該当値テキスト"/>
        <xdr:cNvSpPr txBox="1"/>
      </xdr:nvSpPr>
      <xdr:spPr>
        <a:xfrm>
          <a:off x="16370300" y="165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165843</xdr:rowOff>
    </xdr:from>
    <xdr:to>
      <xdr:col>81</xdr:col>
      <xdr:colOff>101600</xdr:colOff>
      <xdr:row>97</xdr:row>
      <xdr:rowOff>95993</xdr:rowOff>
    </xdr:to>
    <xdr:sp macro="" textlink="">
      <xdr:nvSpPr>
        <xdr:cNvPr id="709" name="楕円 708"/>
        <xdr:cNvSpPr/>
      </xdr:nvSpPr>
      <xdr:spPr>
        <a:xfrm>
          <a:off x="15430500" y="166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87120</xdr:rowOff>
    </xdr:from>
    <xdr:ext cx="534377" cy="259045"/>
    <xdr:sp macro="" textlink="">
      <xdr:nvSpPr>
        <xdr:cNvPr id="710" name="テキスト ボックス 709"/>
        <xdr:cNvSpPr txBox="1"/>
      </xdr:nvSpPr>
      <xdr:spPr>
        <a:xfrm>
          <a:off x="15214111" y="16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164928</xdr:rowOff>
    </xdr:from>
    <xdr:to>
      <xdr:col>76</xdr:col>
      <xdr:colOff>165100</xdr:colOff>
      <xdr:row>97</xdr:row>
      <xdr:rowOff>95078</xdr:rowOff>
    </xdr:to>
    <xdr:sp macro="" textlink="">
      <xdr:nvSpPr>
        <xdr:cNvPr id="711" name="楕円 710"/>
        <xdr:cNvSpPr/>
      </xdr:nvSpPr>
      <xdr:spPr>
        <a:xfrm>
          <a:off x="14541500" y="1662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86205</xdr:rowOff>
    </xdr:from>
    <xdr:ext cx="534377" cy="259045"/>
    <xdr:sp macro="" textlink="">
      <xdr:nvSpPr>
        <xdr:cNvPr id="712" name="テキスト ボックス 711"/>
        <xdr:cNvSpPr txBox="1"/>
      </xdr:nvSpPr>
      <xdr:spPr>
        <a:xfrm>
          <a:off x="14325111" y="1671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120295</xdr:rowOff>
    </xdr:from>
    <xdr:to>
      <xdr:col>72</xdr:col>
      <xdr:colOff>38100</xdr:colOff>
      <xdr:row>97</xdr:row>
      <xdr:rowOff>50445</xdr:rowOff>
    </xdr:to>
    <xdr:sp macro="" textlink="">
      <xdr:nvSpPr>
        <xdr:cNvPr id="713" name="楕円 712"/>
        <xdr:cNvSpPr/>
      </xdr:nvSpPr>
      <xdr:spPr>
        <a:xfrm>
          <a:off x="13652500" y="1657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41572</xdr:rowOff>
    </xdr:from>
    <xdr:ext cx="534377" cy="259045"/>
    <xdr:sp macro="" textlink="">
      <xdr:nvSpPr>
        <xdr:cNvPr id="714" name="テキスト ボックス 713"/>
        <xdr:cNvSpPr txBox="1"/>
      </xdr:nvSpPr>
      <xdr:spPr>
        <a:xfrm>
          <a:off x="13436111" y="1667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139401</xdr:rowOff>
    </xdr:from>
    <xdr:to>
      <xdr:col>67</xdr:col>
      <xdr:colOff>101600</xdr:colOff>
      <xdr:row>97</xdr:row>
      <xdr:rowOff>69551</xdr:rowOff>
    </xdr:to>
    <xdr:sp macro="" textlink="">
      <xdr:nvSpPr>
        <xdr:cNvPr id="715" name="楕円 714"/>
        <xdr:cNvSpPr/>
      </xdr:nvSpPr>
      <xdr:spPr>
        <a:xfrm>
          <a:off x="12763500" y="165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60678</xdr:rowOff>
    </xdr:from>
    <xdr:ext cx="534377" cy="259045"/>
    <xdr:sp macro="" textlink="">
      <xdr:nvSpPr>
        <xdr:cNvPr id="716" name="テキスト ボックス 715"/>
        <xdr:cNvSpPr txBox="1"/>
      </xdr:nvSpPr>
      <xdr:spPr>
        <a:xfrm>
          <a:off x="12547111" y="1669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40" name="直線コネクタ 739"/>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3"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4" name="直線コネクタ 743"/>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114825</xdr:rowOff>
    </xdr:from>
    <xdr:ext cx="313932" cy="259045"/>
    <xdr:sp macro="" textlink="">
      <xdr:nvSpPr>
        <xdr:cNvPr id="746" name="諸支出金平均値テキスト"/>
        <xdr:cNvSpPr txBox="1"/>
      </xdr:nvSpPr>
      <xdr:spPr>
        <a:xfrm>
          <a:off x="22212300" y="6458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7" name="フローチャート: 判断 746"/>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9" name="フローチャート: 判断 748"/>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139209</xdr:rowOff>
    </xdr:from>
    <xdr:ext cx="378565" cy="259045"/>
    <xdr:sp macro="" textlink="">
      <xdr:nvSpPr>
        <xdr:cNvPr id="750" name="テキスト ボックス 749"/>
        <xdr:cNvSpPr txBox="1"/>
      </xdr:nvSpPr>
      <xdr:spPr>
        <a:xfrm>
          <a:off x="21134017" y="6311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2" name="フローチャート: 判断 751"/>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75201</xdr:rowOff>
    </xdr:from>
    <xdr:ext cx="378565" cy="259045"/>
    <xdr:sp macro="" textlink="">
      <xdr:nvSpPr>
        <xdr:cNvPr id="753" name="テキスト ボックス 752"/>
        <xdr:cNvSpPr txBox="1"/>
      </xdr:nvSpPr>
      <xdr:spPr>
        <a:xfrm>
          <a:off x="20245017" y="6247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5" name="フローチャート: 判断 754"/>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6621</xdr:rowOff>
    </xdr:from>
    <xdr:ext cx="378565" cy="259045"/>
    <xdr:sp macro="" textlink="">
      <xdr:nvSpPr>
        <xdr:cNvPr id="756" name="テキスト ボックス 755"/>
        <xdr:cNvSpPr txBox="1"/>
      </xdr:nvSpPr>
      <xdr:spPr>
        <a:xfrm>
          <a:off x="19356017" y="6178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7" name="フローチャート: 判断 756"/>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89679</xdr:rowOff>
    </xdr:from>
    <xdr:ext cx="378565" cy="259045"/>
    <xdr:sp macro="" textlink="">
      <xdr:nvSpPr>
        <xdr:cNvPr id="758" name="テキスト ボックス 757"/>
        <xdr:cNvSpPr txBox="1"/>
      </xdr:nvSpPr>
      <xdr:spPr>
        <a:xfrm>
          <a:off x="18467017" y="60904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目的別経費においては、民生費が全体の</a:t>
          </a:r>
          <a:r>
            <a:rPr kumimoji="1" lang="en-US" altLang="ja-JP" sz="1100">
              <a:solidFill>
                <a:schemeClr val="dk1"/>
              </a:solidFill>
              <a:effectLst/>
              <a:latin typeface="+mn-lt"/>
              <a:ea typeface="+mn-ea"/>
              <a:cs typeface="+mn-cs"/>
            </a:rPr>
            <a:t>41.0</a:t>
          </a:r>
          <a:r>
            <a:rPr kumimoji="1" lang="ja-JP" altLang="ja-JP" sz="1100">
              <a:solidFill>
                <a:schemeClr val="dk1"/>
              </a:solidFill>
              <a:effectLst/>
              <a:latin typeface="+mn-lt"/>
              <a:ea typeface="+mn-ea"/>
              <a:cs typeface="+mn-cs"/>
            </a:rPr>
            <a:t>％を占め、次いで、衛生費が</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％、総務費が</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民生費の占める割合が大きい要因として、</a:t>
          </a:r>
          <a:r>
            <a:rPr kumimoji="1" lang="ja-JP" altLang="en-US" sz="1100">
              <a:solidFill>
                <a:schemeClr val="dk1"/>
              </a:solidFill>
              <a:effectLst/>
              <a:latin typeface="+mn-lt"/>
              <a:ea typeface="+mn-ea"/>
              <a:cs typeface="+mn-cs"/>
            </a:rPr>
            <a:t>待機児童解消対策による民間保育所等運営事業費や</a:t>
          </a:r>
          <a:r>
            <a:rPr kumimoji="1" lang="ja-JP" altLang="ja-JP" sz="1100">
              <a:solidFill>
                <a:schemeClr val="dk1"/>
              </a:solidFill>
              <a:effectLst/>
              <a:latin typeface="+mn-lt"/>
              <a:ea typeface="+mn-ea"/>
              <a:cs typeface="+mn-cs"/>
            </a:rPr>
            <a:t>生活保護費などをはじめとした扶助費に関する事業費の多くが、民生費において計上されていることが挙げられる。</a:t>
          </a:r>
          <a:endParaRPr lang="ja-JP" altLang="ja-JP" sz="1400">
            <a:effectLst/>
          </a:endParaRPr>
        </a:p>
        <a:p>
          <a:r>
            <a:rPr kumimoji="1" lang="ja-JP" altLang="ja-JP" sz="1100">
              <a:solidFill>
                <a:schemeClr val="dk1"/>
              </a:solidFill>
              <a:effectLst/>
              <a:latin typeface="+mn-lt"/>
              <a:ea typeface="+mn-ea"/>
              <a:cs typeface="+mn-cs"/>
            </a:rPr>
            <a:t>また、前年度に比べ、増加傾向が最も堅調なのが</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の主な増要因としては、</a:t>
          </a:r>
          <a:r>
            <a:rPr kumimoji="1" lang="ja-JP" altLang="en-US" sz="1100">
              <a:solidFill>
                <a:schemeClr val="dk1"/>
              </a:solidFill>
              <a:effectLst/>
              <a:latin typeface="+mn-lt"/>
              <a:ea typeface="+mn-ea"/>
              <a:cs typeface="+mn-cs"/>
            </a:rPr>
            <a:t>市民文化会館再整備事業費</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本庁舎再整備事業費</a:t>
          </a:r>
          <a:r>
            <a:rPr kumimoji="1" lang="ja-JP" altLang="ja-JP" sz="1100">
              <a:solidFill>
                <a:schemeClr val="dk1"/>
              </a:solidFill>
              <a:effectLst/>
              <a:latin typeface="+mn-lt"/>
              <a:ea typeface="+mn-ea"/>
              <a:cs typeface="+mn-cs"/>
            </a:rPr>
            <a:t>の増などが挙げられる。住民一人あたりのコストについては、</a:t>
          </a:r>
          <a:r>
            <a:rPr kumimoji="1" lang="en-US" altLang="ja-JP" sz="1100">
              <a:solidFill>
                <a:schemeClr val="dk1"/>
              </a:solidFill>
              <a:effectLst/>
              <a:latin typeface="+mn-lt"/>
              <a:ea typeface="+mn-ea"/>
              <a:cs typeface="+mn-cs"/>
            </a:rPr>
            <a:t>12.7</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35,614</a:t>
          </a:r>
          <a:r>
            <a:rPr kumimoji="1" lang="ja-JP" altLang="ja-JP" sz="1100">
              <a:solidFill>
                <a:schemeClr val="dk1"/>
              </a:solidFill>
              <a:effectLst/>
              <a:latin typeface="+mn-lt"/>
              <a:ea typeface="+mn-ea"/>
              <a:cs typeface="+mn-cs"/>
            </a:rPr>
            <a:t>千円となっている。</a:t>
          </a:r>
          <a:endParaRPr lang="ja-JP" altLang="ja-JP" sz="1400">
            <a:effectLst/>
          </a:endParaRPr>
        </a:p>
        <a:p>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の主な増要因としては、</a:t>
          </a:r>
          <a:r>
            <a:rPr kumimoji="1" lang="ja-JP" altLang="en-US" sz="1100">
              <a:solidFill>
                <a:schemeClr val="dk1"/>
              </a:solidFill>
              <a:effectLst/>
              <a:latin typeface="+mn-lt"/>
              <a:ea typeface="+mn-ea"/>
              <a:cs typeface="+mn-cs"/>
            </a:rPr>
            <a:t>道の駅整備推進事業費</a:t>
          </a:r>
          <a:r>
            <a:rPr kumimoji="1" lang="ja-JP" altLang="ja-JP" sz="1100">
              <a:solidFill>
                <a:schemeClr val="dk1"/>
              </a:solidFill>
              <a:effectLst/>
              <a:latin typeface="+mn-lt"/>
              <a:ea typeface="+mn-ea"/>
              <a:cs typeface="+mn-cs"/>
            </a:rPr>
            <a:t>の増などが挙げられる。住民一人あたりのコストについては、</a:t>
          </a:r>
          <a:r>
            <a:rPr kumimoji="1" lang="en-US" altLang="ja-JP" sz="1100">
              <a:solidFill>
                <a:schemeClr val="dk1"/>
              </a:solidFill>
              <a:effectLst/>
              <a:latin typeface="+mn-lt"/>
              <a:ea typeface="+mn-ea"/>
              <a:cs typeface="+mn-cs"/>
            </a:rPr>
            <a:t>21.7</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7,998</a:t>
          </a:r>
          <a:r>
            <a:rPr kumimoji="1" lang="ja-JP" altLang="ja-JP" sz="1100">
              <a:solidFill>
                <a:schemeClr val="dk1"/>
              </a:solidFill>
              <a:effectLst/>
              <a:latin typeface="+mn-lt"/>
              <a:ea typeface="+mn-ea"/>
              <a:cs typeface="+mn-cs"/>
            </a:rPr>
            <a:t>千円となっている。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年度の実質収支額比率は、実質収支額が前年度より</a:t>
          </a:r>
          <a:r>
            <a:rPr kumimoji="1" lang="en-US" altLang="ja-JP" sz="1100">
              <a:solidFill>
                <a:schemeClr val="dk1"/>
              </a:solidFill>
              <a:effectLst/>
              <a:latin typeface="+mn-lt"/>
              <a:ea typeface="+mn-ea"/>
              <a:cs typeface="+mn-cs"/>
            </a:rPr>
            <a:t>1,264,300</a:t>
          </a:r>
          <a:r>
            <a:rPr kumimoji="1" lang="ja-JP" altLang="ja-JP" sz="1100">
              <a:solidFill>
                <a:schemeClr val="dk1"/>
              </a:solidFill>
              <a:effectLst/>
              <a:latin typeface="+mn-lt"/>
              <a:ea typeface="+mn-ea"/>
              <a:cs typeface="+mn-cs"/>
            </a:rPr>
            <a:t>千円増となった</a:t>
          </a:r>
          <a:r>
            <a:rPr kumimoji="1" lang="ja-JP" altLang="en-US" sz="1100">
              <a:solidFill>
                <a:schemeClr val="dk1"/>
              </a:solidFill>
              <a:effectLst/>
              <a:latin typeface="+mn-lt"/>
              <a:ea typeface="+mn-ea"/>
              <a:cs typeface="+mn-cs"/>
            </a:rPr>
            <a:t>ことにより</a:t>
          </a:r>
          <a:r>
            <a:rPr kumimoji="1" lang="ja-JP" altLang="ja-JP" sz="1100">
              <a:solidFill>
                <a:schemeClr val="dk1"/>
              </a:solidFill>
              <a:effectLst/>
              <a:latin typeface="+mn-lt"/>
              <a:ea typeface="+mn-ea"/>
              <a:cs typeface="+mn-cs"/>
            </a:rPr>
            <a:t>前年</a:t>
          </a:r>
          <a:r>
            <a:rPr kumimoji="1" lang="en-US" altLang="ja-JP" sz="1100">
              <a:solidFill>
                <a:schemeClr val="dk1"/>
              </a:solidFill>
              <a:effectLst/>
              <a:latin typeface="+mn-lt"/>
              <a:ea typeface="+mn-ea"/>
              <a:cs typeface="+mn-cs"/>
            </a:rPr>
            <a:t>2.88</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9.44</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また、平成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年度の財政調整基金残高比率についても、財政調整基金残高が前年度より</a:t>
          </a:r>
          <a:r>
            <a:rPr kumimoji="1" lang="en-US" altLang="ja-JP" sz="1100">
              <a:solidFill>
                <a:schemeClr val="dk1"/>
              </a:solidFill>
              <a:effectLst/>
              <a:latin typeface="+mn-lt"/>
              <a:ea typeface="+mn-ea"/>
              <a:cs typeface="+mn-cs"/>
            </a:rPr>
            <a:t>475</a:t>
          </a:r>
          <a:r>
            <a:rPr kumimoji="1" lang="ja-JP" altLang="ja-JP" sz="1100">
              <a:solidFill>
                <a:schemeClr val="dk1"/>
              </a:solidFill>
              <a:effectLst/>
              <a:latin typeface="+mn-lt"/>
              <a:ea typeface="+mn-ea"/>
              <a:cs typeface="+mn-cs"/>
            </a:rPr>
            <a:t>千円の増となったが標準財政規模が増加したたため</a:t>
          </a:r>
          <a:r>
            <a:rPr kumimoji="1" lang="en-US" altLang="ja-JP" sz="1100">
              <a:solidFill>
                <a:schemeClr val="dk1"/>
              </a:solidFill>
              <a:effectLst/>
              <a:latin typeface="+mn-lt"/>
              <a:ea typeface="+mn-ea"/>
              <a:cs typeface="+mn-cs"/>
            </a:rPr>
            <a:t>0.26</a:t>
          </a:r>
          <a:r>
            <a:rPr kumimoji="1" lang="ja-JP" altLang="ja-JP" sz="1100">
              <a:solidFill>
                <a:schemeClr val="dk1"/>
              </a:solidFill>
              <a:effectLst/>
              <a:latin typeface="+mn-lt"/>
              <a:ea typeface="+mn-ea"/>
              <a:cs typeface="+mn-cs"/>
            </a:rPr>
            <a:t>ポイント悪化し、</a:t>
          </a:r>
          <a:r>
            <a:rPr kumimoji="1" lang="en-US" altLang="ja-JP" sz="1100">
              <a:solidFill>
                <a:schemeClr val="dk1"/>
              </a:solidFill>
              <a:effectLst/>
              <a:latin typeface="+mn-lt"/>
              <a:ea typeface="+mn-ea"/>
              <a:cs typeface="+mn-cs"/>
            </a:rPr>
            <a:t>10.38</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神奈川県茅ヶ崎市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年度全会計の決算は、実質収支額及び資金剰余額が前年度に対して</a:t>
          </a:r>
          <a:r>
            <a:rPr kumimoji="1" lang="en-US" altLang="ja-JP" sz="1100">
              <a:solidFill>
                <a:schemeClr val="dk1"/>
              </a:solidFill>
              <a:effectLst/>
              <a:latin typeface="+mn-lt"/>
              <a:ea typeface="+mn-ea"/>
              <a:cs typeface="+mn-cs"/>
            </a:rPr>
            <a:t>201,449</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標準財政規模が増加したことから、</a:t>
          </a:r>
          <a:r>
            <a:rPr kumimoji="1" lang="ja-JP" altLang="ja-JP" sz="1100">
              <a:solidFill>
                <a:schemeClr val="dk1"/>
              </a:solidFill>
              <a:effectLst/>
              <a:latin typeface="+mn-lt"/>
              <a:ea typeface="+mn-ea"/>
              <a:cs typeface="+mn-cs"/>
            </a:rPr>
            <a:t>連結実質赤字比率は、前年度の△</a:t>
          </a:r>
          <a:r>
            <a:rPr kumimoji="1" lang="en-US" altLang="ja-JP" sz="1100">
              <a:solidFill>
                <a:schemeClr val="dk1"/>
              </a:solidFill>
              <a:effectLst/>
              <a:latin typeface="+mn-lt"/>
              <a:ea typeface="+mn-ea"/>
              <a:cs typeface="+mn-cs"/>
            </a:rPr>
            <a:t>23.54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0.09</a:t>
          </a:r>
          <a:r>
            <a:rPr kumimoji="1" lang="ja-JP" altLang="ja-JP" sz="1100">
              <a:solidFill>
                <a:schemeClr val="dk1"/>
              </a:solidFill>
              <a:effectLst/>
              <a:latin typeface="+mn-lt"/>
              <a:ea typeface="+mn-ea"/>
              <a:cs typeface="+mn-cs"/>
            </a:rPr>
            <a:t>ポイント悪化し、△</a:t>
          </a:r>
          <a:r>
            <a:rPr kumimoji="1" lang="en-US" altLang="ja-JP" sz="1100">
              <a:solidFill>
                <a:schemeClr val="dk1"/>
              </a:solidFill>
              <a:effectLst/>
              <a:latin typeface="+mn-lt"/>
              <a:ea typeface="+mn-ea"/>
              <a:cs typeface="+mn-cs"/>
            </a:rPr>
            <a:t>23.45</a:t>
          </a:r>
          <a:r>
            <a:rPr kumimoji="1" lang="ja-JP" altLang="ja-JP" sz="1100">
              <a:solidFill>
                <a:schemeClr val="dk1"/>
              </a:solidFill>
              <a:effectLst/>
              <a:latin typeface="+mn-lt"/>
              <a:ea typeface="+mn-ea"/>
              <a:cs typeface="+mn-cs"/>
            </a:rPr>
            <a:t>％となりました。</a:t>
          </a:r>
          <a:endParaRPr lang="ja-JP" altLang="ja-JP" sz="1400">
            <a:effectLst/>
          </a:endParaRPr>
        </a:p>
        <a:p>
          <a:r>
            <a:rPr kumimoji="1" lang="ja-JP" altLang="ja-JP" sz="1100">
              <a:solidFill>
                <a:schemeClr val="dk1"/>
              </a:solidFill>
              <a:effectLst/>
              <a:latin typeface="+mn-lt"/>
              <a:ea typeface="+mn-ea"/>
              <a:cs typeface="+mn-cs"/>
            </a:rPr>
            <a:t>　悪化した要因として、標準財政規模の増（</a:t>
          </a:r>
          <a:r>
            <a:rPr kumimoji="1" lang="en-US" altLang="ja-JP" sz="1100">
              <a:solidFill>
                <a:schemeClr val="dk1"/>
              </a:solidFill>
              <a:effectLst/>
              <a:latin typeface="+mn-lt"/>
              <a:ea typeface="+mn-ea"/>
              <a:cs typeface="+mn-cs"/>
            </a:rPr>
            <a:t>1,025,662</a:t>
          </a:r>
          <a:r>
            <a:rPr kumimoji="1" lang="ja-JP" altLang="ja-JP" sz="1100">
              <a:solidFill>
                <a:schemeClr val="dk1"/>
              </a:solidFill>
              <a:effectLst/>
              <a:latin typeface="+mn-lt"/>
              <a:ea typeface="+mn-ea"/>
              <a:cs typeface="+mn-cs"/>
            </a:rPr>
            <a:t>千円）、病院事業会計の実質収支額の減（</a:t>
          </a:r>
          <a:r>
            <a:rPr kumimoji="1" lang="en-US" altLang="ja-JP" sz="1100">
              <a:solidFill>
                <a:schemeClr val="dk1"/>
              </a:solidFill>
              <a:effectLst/>
              <a:latin typeface="+mn-lt"/>
              <a:ea typeface="+mn-ea"/>
              <a:cs typeface="+mn-cs"/>
            </a:rPr>
            <a:t>1,425,479</a:t>
          </a:r>
          <a:r>
            <a:rPr kumimoji="1" lang="ja-JP" altLang="ja-JP" sz="1100">
              <a:solidFill>
                <a:schemeClr val="dk1"/>
              </a:solidFill>
              <a:effectLst/>
              <a:latin typeface="+mn-lt"/>
              <a:ea typeface="+mn-ea"/>
              <a:cs typeface="+mn-cs"/>
            </a:rPr>
            <a:t>千円）が挙げられます。</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75</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76</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77</v>
      </c>
      <c r="C3" s="420"/>
      <c r="D3" s="420"/>
      <c r="E3" s="421"/>
      <c r="F3" s="421"/>
      <c r="G3" s="421"/>
      <c r="H3" s="421"/>
      <c r="I3" s="421"/>
      <c r="J3" s="421"/>
      <c r="K3" s="421"/>
      <c r="L3" s="421" t="s">
        <v>78</v>
      </c>
      <c r="M3" s="421"/>
      <c r="N3" s="421"/>
      <c r="O3" s="421"/>
      <c r="P3" s="421"/>
      <c r="Q3" s="421"/>
      <c r="R3" s="428"/>
      <c r="S3" s="428"/>
      <c r="T3" s="428"/>
      <c r="U3" s="428"/>
      <c r="V3" s="429"/>
      <c r="W3" s="403" t="s">
        <v>79</v>
      </c>
      <c r="X3" s="404"/>
      <c r="Y3" s="404"/>
      <c r="Z3" s="404"/>
      <c r="AA3" s="404"/>
      <c r="AB3" s="420"/>
      <c r="AC3" s="428" t="s">
        <v>80</v>
      </c>
      <c r="AD3" s="404"/>
      <c r="AE3" s="404"/>
      <c r="AF3" s="404"/>
      <c r="AG3" s="404"/>
      <c r="AH3" s="404"/>
      <c r="AI3" s="404"/>
      <c r="AJ3" s="404"/>
      <c r="AK3" s="404"/>
      <c r="AL3" s="405"/>
      <c r="AM3" s="403" t="s">
        <v>81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82</v>
      </c>
      <c r="BO3" s="404"/>
      <c r="BP3" s="404"/>
      <c r="BQ3" s="404"/>
      <c r="BR3" s="404"/>
      <c r="BS3" s="404"/>
      <c r="BT3" s="404"/>
      <c r="BU3" s="405"/>
      <c r="BV3" s="403" t="s">
        <v>83</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84</v>
      </c>
      <c r="CU3" s="404"/>
      <c r="CV3" s="404"/>
      <c r="CW3" s="404"/>
      <c r="CX3" s="404"/>
      <c r="CY3" s="404"/>
      <c r="CZ3" s="404"/>
      <c r="DA3" s="405"/>
      <c r="DB3" s="403" t="s">
        <v>85</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86</v>
      </c>
      <c r="AZ4" s="407"/>
      <c r="BA4" s="407"/>
      <c r="BB4" s="407"/>
      <c r="BC4" s="407"/>
      <c r="BD4" s="407"/>
      <c r="BE4" s="407"/>
      <c r="BF4" s="407"/>
      <c r="BG4" s="407"/>
      <c r="BH4" s="407"/>
      <c r="BI4" s="407"/>
      <c r="BJ4" s="407"/>
      <c r="BK4" s="407"/>
      <c r="BL4" s="407"/>
      <c r="BM4" s="408"/>
      <c r="BN4" s="409">
        <v>76560968</v>
      </c>
      <c r="BO4" s="410"/>
      <c r="BP4" s="410"/>
      <c r="BQ4" s="410"/>
      <c r="BR4" s="410"/>
      <c r="BS4" s="410"/>
      <c r="BT4" s="410"/>
      <c r="BU4" s="411"/>
      <c r="BV4" s="409">
        <v>73387012</v>
      </c>
      <c r="BW4" s="410"/>
      <c r="BX4" s="410"/>
      <c r="BY4" s="410"/>
      <c r="BZ4" s="410"/>
      <c r="CA4" s="410"/>
      <c r="CB4" s="410"/>
      <c r="CC4" s="411"/>
      <c r="CD4" s="412" t="s">
        <v>87</v>
      </c>
      <c r="CE4" s="413"/>
      <c r="CF4" s="413"/>
      <c r="CG4" s="413"/>
      <c r="CH4" s="413"/>
      <c r="CI4" s="413"/>
      <c r="CJ4" s="413"/>
      <c r="CK4" s="413"/>
      <c r="CL4" s="413"/>
      <c r="CM4" s="413"/>
      <c r="CN4" s="413"/>
      <c r="CO4" s="413"/>
      <c r="CP4" s="413"/>
      <c r="CQ4" s="413"/>
      <c r="CR4" s="413"/>
      <c r="CS4" s="414"/>
      <c r="CT4" s="415">
        <v>9.4</v>
      </c>
      <c r="CU4" s="416"/>
      <c r="CV4" s="416"/>
      <c r="CW4" s="416"/>
      <c r="CX4" s="416"/>
      <c r="CY4" s="416"/>
      <c r="CZ4" s="416"/>
      <c r="DA4" s="417"/>
      <c r="DB4" s="415">
        <v>6.6</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88</v>
      </c>
      <c r="AN5" s="476"/>
      <c r="AO5" s="476"/>
      <c r="AP5" s="476"/>
      <c r="AQ5" s="476"/>
      <c r="AR5" s="476"/>
      <c r="AS5" s="476"/>
      <c r="AT5" s="477"/>
      <c r="AU5" s="478" t="s">
        <v>89</v>
      </c>
      <c r="AV5" s="479"/>
      <c r="AW5" s="479"/>
      <c r="AX5" s="479"/>
      <c r="AY5" s="480" t="s">
        <v>90</v>
      </c>
      <c r="AZ5" s="481"/>
      <c r="BA5" s="481"/>
      <c r="BB5" s="481"/>
      <c r="BC5" s="481"/>
      <c r="BD5" s="481"/>
      <c r="BE5" s="481"/>
      <c r="BF5" s="481"/>
      <c r="BG5" s="481"/>
      <c r="BH5" s="481"/>
      <c r="BI5" s="481"/>
      <c r="BJ5" s="481"/>
      <c r="BK5" s="481"/>
      <c r="BL5" s="481"/>
      <c r="BM5" s="482"/>
      <c r="BN5" s="446">
        <v>72283128</v>
      </c>
      <c r="BO5" s="447"/>
      <c r="BP5" s="447"/>
      <c r="BQ5" s="447"/>
      <c r="BR5" s="447"/>
      <c r="BS5" s="447"/>
      <c r="BT5" s="447"/>
      <c r="BU5" s="448"/>
      <c r="BV5" s="446">
        <v>70602393</v>
      </c>
      <c r="BW5" s="447"/>
      <c r="BX5" s="447"/>
      <c r="BY5" s="447"/>
      <c r="BZ5" s="447"/>
      <c r="CA5" s="447"/>
      <c r="CB5" s="447"/>
      <c r="CC5" s="448"/>
      <c r="CD5" s="449" t="s">
        <v>91</v>
      </c>
      <c r="CE5" s="450"/>
      <c r="CF5" s="450"/>
      <c r="CG5" s="450"/>
      <c r="CH5" s="450"/>
      <c r="CI5" s="450"/>
      <c r="CJ5" s="450"/>
      <c r="CK5" s="450"/>
      <c r="CL5" s="450"/>
      <c r="CM5" s="450"/>
      <c r="CN5" s="450"/>
      <c r="CO5" s="450"/>
      <c r="CP5" s="450"/>
      <c r="CQ5" s="450"/>
      <c r="CR5" s="450"/>
      <c r="CS5" s="451"/>
      <c r="CT5" s="443">
        <v>97</v>
      </c>
      <c r="CU5" s="444"/>
      <c r="CV5" s="444"/>
      <c r="CW5" s="444"/>
      <c r="CX5" s="444"/>
      <c r="CY5" s="444"/>
      <c r="CZ5" s="444"/>
      <c r="DA5" s="445"/>
      <c r="DB5" s="443">
        <v>98.3</v>
      </c>
      <c r="DC5" s="444"/>
      <c r="DD5" s="444"/>
      <c r="DE5" s="444"/>
      <c r="DF5" s="444"/>
      <c r="DG5" s="444"/>
      <c r="DH5" s="444"/>
      <c r="DI5" s="445"/>
      <c r="DJ5" s="165"/>
      <c r="DK5" s="165"/>
      <c r="DL5" s="165"/>
      <c r="DM5" s="165"/>
      <c r="DN5" s="165"/>
      <c r="DO5" s="165"/>
    </row>
    <row r="6" spans="1:119" ht="18.75" customHeight="1" x14ac:dyDescent="0.2">
      <c r="A6" s="166"/>
      <c r="B6" s="452" t="s">
        <v>92</v>
      </c>
      <c r="C6" s="453"/>
      <c r="D6" s="453"/>
      <c r="E6" s="454"/>
      <c r="F6" s="454"/>
      <c r="G6" s="454"/>
      <c r="H6" s="454"/>
      <c r="I6" s="454"/>
      <c r="J6" s="454"/>
      <c r="K6" s="454"/>
      <c r="L6" s="454" t="s">
        <v>93</v>
      </c>
      <c r="M6" s="454"/>
      <c r="N6" s="454"/>
      <c r="O6" s="454"/>
      <c r="P6" s="454"/>
      <c r="Q6" s="454"/>
      <c r="R6" s="458"/>
      <c r="S6" s="458"/>
      <c r="T6" s="458"/>
      <c r="U6" s="458"/>
      <c r="V6" s="459"/>
      <c r="W6" s="462" t="s">
        <v>94</v>
      </c>
      <c r="X6" s="463"/>
      <c r="Y6" s="463"/>
      <c r="Z6" s="463"/>
      <c r="AA6" s="463"/>
      <c r="AB6" s="453"/>
      <c r="AC6" s="466" t="s">
        <v>95</v>
      </c>
      <c r="AD6" s="467"/>
      <c r="AE6" s="467"/>
      <c r="AF6" s="467"/>
      <c r="AG6" s="467"/>
      <c r="AH6" s="467"/>
      <c r="AI6" s="467"/>
      <c r="AJ6" s="467"/>
      <c r="AK6" s="467"/>
      <c r="AL6" s="468"/>
      <c r="AM6" s="475" t="s">
        <v>96</v>
      </c>
      <c r="AN6" s="476"/>
      <c r="AO6" s="476"/>
      <c r="AP6" s="476"/>
      <c r="AQ6" s="476"/>
      <c r="AR6" s="476"/>
      <c r="AS6" s="476"/>
      <c r="AT6" s="477"/>
      <c r="AU6" s="478" t="s">
        <v>97</v>
      </c>
      <c r="AV6" s="479"/>
      <c r="AW6" s="479"/>
      <c r="AX6" s="479"/>
      <c r="AY6" s="480" t="s">
        <v>98</v>
      </c>
      <c r="AZ6" s="481"/>
      <c r="BA6" s="481"/>
      <c r="BB6" s="481"/>
      <c r="BC6" s="481"/>
      <c r="BD6" s="481"/>
      <c r="BE6" s="481"/>
      <c r="BF6" s="481"/>
      <c r="BG6" s="481"/>
      <c r="BH6" s="481"/>
      <c r="BI6" s="481"/>
      <c r="BJ6" s="481"/>
      <c r="BK6" s="481"/>
      <c r="BL6" s="481"/>
      <c r="BM6" s="482"/>
      <c r="BN6" s="446">
        <v>4277840</v>
      </c>
      <c r="BO6" s="447"/>
      <c r="BP6" s="447"/>
      <c r="BQ6" s="447"/>
      <c r="BR6" s="447"/>
      <c r="BS6" s="447"/>
      <c r="BT6" s="447"/>
      <c r="BU6" s="448"/>
      <c r="BV6" s="446">
        <v>2784619</v>
      </c>
      <c r="BW6" s="447"/>
      <c r="BX6" s="447"/>
      <c r="BY6" s="447"/>
      <c r="BZ6" s="447"/>
      <c r="CA6" s="447"/>
      <c r="CB6" s="447"/>
      <c r="CC6" s="448"/>
      <c r="CD6" s="449" t="s">
        <v>99</v>
      </c>
      <c r="CE6" s="450"/>
      <c r="CF6" s="450"/>
      <c r="CG6" s="450"/>
      <c r="CH6" s="450"/>
      <c r="CI6" s="450"/>
      <c r="CJ6" s="450"/>
      <c r="CK6" s="450"/>
      <c r="CL6" s="450"/>
      <c r="CM6" s="450"/>
      <c r="CN6" s="450"/>
      <c r="CO6" s="450"/>
      <c r="CP6" s="450"/>
      <c r="CQ6" s="450"/>
      <c r="CR6" s="450"/>
      <c r="CS6" s="451"/>
      <c r="CT6" s="483">
        <v>103.4</v>
      </c>
      <c r="CU6" s="484"/>
      <c r="CV6" s="484"/>
      <c r="CW6" s="484"/>
      <c r="CX6" s="484"/>
      <c r="CY6" s="484"/>
      <c r="CZ6" s="484"/>
      <c r="DA6" s="485"/>
      <c r="DB6" s="483">
        <v>103.6</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100</v>
      </c>
      <c r="AN7" s="476"/>
      <c r="AO7" s="476"/>
      <c r="AP7" s="476"/>
      <c r="AQ7" s="476"/>
      <c r="AR7" s="476"/>
      <c r="AS7" s="476"/>
      <c r="AT7" s="477"/>
      <c r="AU7" s="478" t="s">
        <v>101</v>
      </c>
      <c r="AV7" s="479"/>
      <c r="AW7" s="479"/>
      <c r="AX7" s="479"/>
      <c r="AY7" s="480" t="s">
        <v>102</v>
      </c>
      <c r="AZ7" s="481"/>
      <c r="BA7" s="481"/>
      <c r="BB7" s="481"/>
      <c r="BC7" s="481"/>
      <c r="BD7" s="481"/>
      <c r="BE7" s="481"/>
      <c r="BF7" s="481"/>
      <c r="BG7" s="481"/>
      <c r="BH7" s="481"/>
      <c r="BI7" s="481"/>
      <c r="BJ7" s="481"/>
      <c r="BK7" s="481"/>
      <c r="BL7" s="481"/>
      <c r="BM7" s="482"/>
      <c r="BN7" s="446">
        <v>355695</v>
      </c>
      <c r="BO7" s="447"/>
      <c r="BP7" s="447"/>
      <c r="BQ7" s="447"/>
      <c r="BR7" s="447"/>
      <c r="BS7" s="447"/>
      <c r="BT7" s="447"/>
      <c r="BU7" s="448"/>
      <c r="BV7" s="446">
        <v>126774</v>
      </c>
      <c r="BW7" s="447"/>
      <c r="BX7" s="447"/>
      <c r="BY7" s="447"/>
      <c r="BZ7" s="447"/>
      <c r="CA7" s="447"/>
      <c r="CB7" s="447"/>
      <c r="CC7" s="448"/>
      <c r="CD7" s="449" t="s">
        <v>103</v>
      </c>
      <c r="CE7" s="450"/>
      <c r="CF7" s="450"/>
      <c r="CG7" s="450"/>
      <c r="CH7" s="450"/>
      <c r="CI7" s="450"/>
      <c r="CJ7" s="450"/>
      <c r="CK7" s="450"/>
      <c r="CL7" s="450"/>
      <c r="CM7" s="450"/>
      <c r="CN7" s="450"/>
      <c r="CO7" s="450"/>
      <c r="CP7" s="450"/>
      <c r="CQ7" s="450"/>
      <c r="CR7" s="450"/>
      <c r="CS7" s="451"/>
      <c r="CT7" s="446">
        <v>41548339</v>
      </c>
      <c r="CU7" s="447"/>
      <c r="CV7" s="447"/>
      <c r="CW7" s="447"/>
      <c r="CX7" s="447"/>
      <c r="CY7" s="447"/>
      <c r="CZ7" s="447"/>
      <c r="DA7" s="448"/>
      <c r="DB7" s="446">
        <v>40522677</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104</v>
      </c>
      <c r="AN8" s="476"/>
      <c r="AO8" s="476"/>
      <c r="AP8" s="476"/>
      <c r="AQ8" s="476"/>
      <c r="AR8" s="476"/>
      <c r="AS8" s="476"/>
      <c r="AT8" s="477"/>
      <c r="AU8" s="478" t="s">
        <v>97</v>
      </c>
      <c r="AV8" s="479"/>
      <c r="AW8" s="479"/>
      <c r="AX8" s="479"/>
      <c r="AY8" s="480" t="s">
        <v>105</v>
      </c>
      <c r="AZ8" s="481"/>
      <c r="BA8" s="481"/>
      <c r="BB8" s="481"/>
      <c r="BC8" s="481"/>
      <c r="BD8" s="481"/>
      <c r="BE8" s="481"/>
      <c r="BF8" s="481"/>
      <c r="BG8" s="481"/>
      <c r="BH8" s="481"/>
      <c r="BI8" s="481"/>
      <c r="BJ8" s="481"/>
      <c r="BK8" s="481"/>
      <c r="BL8" s="481"/>
      <c r="BM8" s="482"/>
      <c r="BN8" s="446">
        <v>3922145</v>
      </c>
      <c r="BO8" s="447"/>
      <c r="BP8" s="447"/>
      <c r="BQ8" s="447"/>
      <c r="BR8" s="447"/>
      <c r="BS8" s="447"/>
      <c r="BT8" s="447"/>
      <c r="BU8" s="448"/>
      <c r="BV8" s="446">
        <v>2657845</v>
      </c>
      <c r="BW8" s="447"/>
      <c r="BX8" s="447"/>
      <c r="BY8" s="447"/>
      <c r="BZ8" s="447"/>
      <c r="CA8" s="447"/>
      <c r="CB8" s="447"/>
      <c r="CC8" s="448"/>
      <c r="CD8" s="449" t="s">
        <v>106</v>
      </c>
      <c r="CE8" s="450"/>
      <c r="CF8" s="450"/>
      <c r="CG8" s="450"/>
      <c r="CH8" s="450"/>
      <c r="CI8" s="450"/>
      <c r="CJ8" s="450"/>
      <c r="CK8" s="450"/>
      <c r="CL8" s="450"/>
      <c r="CM8" s="450"/>
      <c r="CN8" s="450"/>
      <c r="CO8" s="450"/>
      <c r="CP8" s="450"/>
      <c r="CQ8" s="450"/>
      <c r="CR8" s="450"/>
      <c r="CS8" s="451"/>
      <c r="CT8" s="486">
        <v>0.95</v>
      </c>
      <c r="CU8" s="487"/>
      <c r="CV8" s="487"/>
      <c r="CW8" s="487"/>
      <c r="CX8" s="487"/>
      <c r="CY8" s="487"/>
      <c r="CZ8" s="487"/>
      <c r="DA8" s="488"/>
      <c r="DB8" s="486">
        <v>0.95</v>
      </c>
      <c r="DC8" s="487"/>
      <c r="DD8" s="487"/>
      <c r="DE8" s="487"/>
      <c r="DF8" s="487"/>
      <c r="DG8" s="487"/>
      <c r="DH8" s="487"/>
      <c r="DI8" s="488"/>
      <c r="DJ8" s="165"/>
      <c r="DK8" s="165"/>
      <c r="DL8" s="165"/>
      <c r="DM8" s="165"/>
      <c r="DN8" s="165"/>
      <c r="DO8" s="165"/>
    </row>
    <row r="9" spans="1:119" ht="18.75" customHeight="1" thickBot="1" x14ac:dyDescent="0.25">
      <c r="A9" s="166"/>
      <c r="B9" s="440" t="s">
        <v>107</v>
      </c>
      <c r="C9" s="441"/>
      <c r="D9" s="441"/>
      <c r="E9" s="441"/>
      <c r="F9" s="441"/>
      <c r="G9" s="441"/>
      <c r="H9" s="441"/>
      <c r="I9" s="441"/>
      <c r="J9" s="441"/>
      <c r="K9" s="489"/>
      <c r="L9" s="490" t="s">
        <v>108</v>
      </c>
      <c r="M9" s="491"/>
      <c r="N9" s="491"/>
      <c r="O9" s="491"/>
      <c r="P9" s="491"/>
      <c r="Q9" s="492"/>
      <c r="R9" s="493">
        <v>239348</v>
      </c>
      <c r="S9" s="494"/>
      <c r="T9" s="494"/>
      <c r="U9" s="494"/>
      <c r="V9" s="495"/>
      <c r="W9" s="403" t="s">
        <v>109</v>
      </c>
      <c r="X9" s="404"/>
      <c r="Y9" s="404"/>
      <c r="Z9" s="404"/>
      <c r="AA9" s="404"/>
      <c r="AB9" s="404"/>
      <c r="AC9" s="404"/>
      <c r="AD9" s="404"/>
      <c r="AE9" s="404"/>
      <c r="AF9" s="404"/>
      <c r="AG9" s="404"/>
      <c r="AH9" s="404"/>
      <c r="AI9" s="404"/>
      <c r="AJ9" s="404"/>
      <c r="AK9" s="404"/>
      <c r="AL9" s="405"/>
      <c r="AM9" s="475" t="s">
        <v>110</v>
      </c>
      <c r="AN9" s="476"/>
      <c r="AO9" s="476"/>
      <c r="AP9" s="476"/>
      <c r="AQ9" s="476"/>
      <c r="AR9" s="476"/>
      <c r="AS9" s="476"/>
      <c r="AT9" s="477"/>
      <c r="AU9" s="478" t="s">
        <v>97</v>
      </c>
      <c r="AV9" s="479"/>
      <c r="AW9" s="479"/>
      <c r="AX9" s="479"/>
      <c r="AY9" s="480" t="s">
        <v>111</v>
      </c>
      <c r="AZ9" s="481"/>
      <c r="BA9" s="481"/>
      <c r="BB9" s="481"/>
      <c r="BC9" s="481"/>
      <c r="BD9" s="481"/>
      <c r="BE9" s="481"/>
      <c r="BF9" s="481"/>
      <c r="BG9" s="481"/>
      <c r="BH9" s="481"/>
      <c r="BI9" s="481"/>
      <c r="BJ9" s="481"/>
      <c r="BK9" s="481"/>
      <c r="BL9" s="481"/>
      <c r="BM9" s="482"/>
      <c r="BN9" s="446">
        <v>1264298</v>
      </c>
      <c r="BO9" s="447"/>
      <c r="BP9" s="447"/>
      <c r="BQ9" s="447"/>
      <c r="BR9" s="447"/>
      <c r="BS9" s="447"/>
      <c r="BT9" s="447"/>
      <c r="BU9" s="448"/>
      <c r="BV9" s="446">
        <v>27510</v>
      </c>
      <c r="BW9" s="447"/>
      <c r="BX9" s="447"/>
      <c r="BY9" s="447"/>
      <c r="BZ9" s="447"/>
      <c r="CA9" s="447"/>
      <c r="CB9" s="447"/>
      <c r="CC9" s="448"/>
      <c r="CD9" s="449" t="s">
        <v>112</v>
      </c>
      <c r="CE9" s="450"/>
      <c r="CF9" s="450"/>
      <c r="CG9" s="450"/>
      <c r="CH9" s="450"/>
      <c r="CI9" s="450"/>
      <c r="CJ9" s="450"/>
      <c r="CK9" s="450"/>
      <c r="CL9" s="450"/>
      <c r="CM9" s="450"/>
      <c r="CN9" s="450"/>
      <c r="CO9" s="450"/>
      <c r="CP9" s="450"/>
      <c r="CQ9" s="450"/>
      <c r="CR9" s="450"/>
      <c r="CS9" s="451"/>
      <c r="CT9" s="443">
        <v>9</v>
      </c>
      <c r="CU9" s="444"/>
      <c r="CV9" s="444"/>
      <c r="CW9" s="444"/>
      <c r="CX9" s="444"/>
      <c r="CY9" s="444"/>
      <c r="CZ9" s="444"/>
      <c r="DA9" s="445"/>
      <c r="DB9" s="443">
        <v>9.1999999999999993</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113</v>
      </c>
      <c r="M10" s="476"/>
      <c r="N10" s="476"/>
      <c r="O10" s="476"/>
      <c r="P10" s="476"/>
      <c r="Q10" s="477"/>
      <c r="R10" s="497">
        <v>235081</v>
      </c>
      <c r="S10" s="498"/>
      <c r="T10" s="498"/>
      <c r="U10" s="498"/>
      <c r="V10" s="499"/>
      <c r="W10" s="434"/>
      <c r="X10" s="435"/>
      <c r="Y10" s="435"/>
      <c r="Z10" s="435"/>
      <c r="AA10" s="435"/>
      <c r="AB10" s="435"/>
      <c r="AC10" s="435"/>
      <c r="AD10" s="435"/>
      <c r="AE10" s="435"/>
      <c r="AF10" s="435"/>
      <c r="AG10" s="435"/>
      <c r="AH10" s="435"/>
      <c r="AI10" s="435"/>
      <c r="AJ10" s="435"/>
      <c r="AK10" s="435"/>
      <c r="AL10" s="438"/>
      <c r="AM10" s="475" t="s">
        <v>114</v>
      </c>
      <c r="AN10" s="476"/>
      <c r="AO10" s="476"/>
      <c r="AP10" s="476"/>
      <c r="AQ10" s="476"/>
      <c r="AR10" s="476"/>
      <c r="AS10" s="476"/>
      <c r="AT10" s="477"/>
      <c r="AU10" s="478" t="s">
        <v>97</v>
      </c>
      <c r="AV10" s="479"/>
      <c r="AW10" s="479"/>
      <c r="AX10" s="479"/>
      <c r="AY10" s="480" t="s">
        <v>115</v>
      </c>
      <c r="AZ10" s="481"/>
      <c r="BA10" s="481"/>
      <c r="BB10" s="481"/>
      <c r="BC10" s="481"/>
      <c r="BD10" s="481"/>
      <c r="BE10" s="481"/>
      <c r="BF10" s="481"/>
      <c r="BG10" s="481"/>
      <c r="BH10" s="481"/>
      <c r="BI10" s="481"/>
      <c r="BJ10" s="481"/>
      <c r="BK10" s="481"/>
      <c r="BL10" s="481"/>
      <c r="BM10" s="482"/>
      <c r="BN10" s="446">
        <v>475</v>
      </c>
      <c r="BO10" s="447"/>
      <c r="BP10" s="447"/>
      <c r="BQ10" s="447"/>
      <c r="BR10" s="447"/>
      <c r="BS10" s="447"/>
      <c r="BT10" s="447"/>
      <c r="BU10" s="448"/>
      <c r="BV10" s="446">
        <v>1010</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55384</v>
      </c>
      <c r="BO11" s="447"/>
      <c r="BP11" s="447"/>
      <c r="BQ11" s="447"/>
      <c r="BR11" s="447"/>
      <c r="BS11" s="447"/>
      <c r="BT11" s="447"/>
      <c r="BU11" s="448"/>
      <c r="BV11" s="446">
        <v>118874</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2">
      <c r="A12" s="166"/>
      <c r="B12" s="506" t="s">
        <v>124</v>
      </c>
      <c r="C12" s="507"/>
      <c r="D12" s="507"/>
      <c r="E12" s="507"/>
      <c r="F12" s="507"/>
      <c r="G12" s="507"/>
      <c r="H12" s="507"/>
      <c r="I12" s="507"/>
      <c r="J12" s="507"/>
      <c r="K12" s="508"/>
      <c r="L12" s="515" t="s">
        <v>125</v>
      </c>
      <c r="M12" s="516"/>
      <c r="N12" s="516"/>
      <c r="O12" s="516"/>
      <c r="P12" s="516"/>
      <c r="Q12" s="517"/>
      <c r="R12" s="518">
        <v>242792</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97</v>
      </c>
      <c r="AV12" s="479"/>
      <c r="AW12" s="479"/>
      <c r="AX12" s="479"/>
      <c r="AY12" s="480" t="s">
        <v>129</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130</v>
      </c>
      <c r="CE12" s="450"/>
      <c r="CF12" s="450"/>
      <c r="CG12" s="450"/>
      <c r="CH12" s="450"/>
      <c r="CI12" s="450"/>
      <c r="CJ12" s="450"/>
      <c r="CK12" s="450"/>
      <c r="CL12" s="450"/>
      <c r="CM12" s="450"/>
      <c r="CN12" s="450"/>
      <c r="CO12" s="450"/>
      <c r="CP12" s="450"/>
      <c r="CQ12" s="450"/>
      <c r="CR12" s="450"/>
      <c r="CS12" s="451"/>
      <c r="CT12" s="486" t="s">
        <v>123</v>
      </c>
      <c r="CU12" s="487"/>
      <c r="CV12" s="487"/>
      <c r="CW12" s="487"/>
      <c r="CX12" s="487"/>
      <c r="CY12" s="487"/>
      <c r="CZ12" s="487"/>
      <c r="DA12" s="488"/>
      <c r="DB12" s="486" t="s">
        <v>131</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132</v>
      </c>
      <c r="N13" s="535"/>
      <c r="O13" s="535"/>
      <c r="P13" s="535"/>
      <c r="Q13" s="536"/>
      <c r="R13" s="527">
        <v>240999</v>
      </c>
      <c r="S13" s="528"/>
      <c r="T13" s="528"/>
      <c r="U13" s="528"/>
      <c r="V13" s="529"/>
      <c r="W13" s="462" t="s">
        <v>133</v>
      </c>
      <c r="X13" s="463"/>
      <c r="Y13" s="463"/>
      <c r="Z13" s="463"/>
      <c r="AA13" s="463"/>
      <c r="AB13" s="453"/>
      <c r="AC13" s="497">
        <v>998</v>
      </c>
      <c r="AD13" s="498"/>
      <c r="AE13" s="498"/>
      <c r="AF13" s="498"/>
      <c r="AG13" s="537"/>
      <c r="AH13" s="497">
        <v>928</v>
      </c>
      <c r="AI13" s="498"/>
      <c r="AJ13" s="498"/>
      <c r="AK13" s="498"/>
      <c r="AL13" s="499"/>
      <c r="AM13" s="475" t="s">
        <v>134</v>
      </c>
      <c r="AN13" s="476"/>
      <c r="AO13" s="476"/>
      <c r="AP13" s="476"/>
      <c r="AQ13" s="476"/>
      <c r="AR13" s="476"/>
      <c r="AS13" s="476"/>
      <c r="AT13" s="477"/>
      <c r="AU13" s="478" t="s">
        <v>101</v>
      </c>
      <c r="AV13" s="479"/>
      <c r="AW13" s="479"/>
      <c r="AX13" s="479"/>
      <c r="AY13" s="480" t="s">
        <v>135</v>
      </c>
      <c r="AZ13" s="481"/>
      <c r="BA13" s="481"/>
      <c r="BB13" s="481"/>
      <c r="BC13" s="481"/>
      <c r="BD13" s="481"/>
      <c r="BE13" s="481"/>
      <c r="BF13" s="481"/>
      <c r="BG13" s="481"/>
      <c r="BH13" s="481"/>
      <c r="BI13" s="481"/>
      <c r="BJ13" s="481"/>
      <c r="BK13" s="481"/>
      <c r="BL13" s="481"/>
      <c r="BM13" s="482"/>
      <c r="BN13" s="446">
        <v>1320157</v>
      </c>
      <c r="BO13" s="447"/>
      <c r="BP13" s="447"/>
      <c r="BQ13" s="447"/>
      <c r="BR13" s="447"/>
      <c r="BS13" s="447"/>
      <c r="BT13" s="447"/>
      <c r="BU13" s="448"/>
      <c r="BV13" s="446">
        <v>147394</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0.5</v>
      </c>
      <c r="CU13" s="444"/>
      <c r="CV13" s="444"/>
      <c r="CW13" s="444"/>
      <c r="CX13" s="444"/>
      <c r="CY13" s="444"/>
      <c r="CZ13" s="444"/>
      <c r="DA13" s="445"/>
      <c r="DB13" s="443">
        <v>0.4</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137</v>
      </c>
      <c r="M14" s="525"/>
      <c r="N14" s="525"/>
      <c r="O14" s="525"/>
      <c r="P14" s="525"/>
      <c r="Q14" s="526"/>
      <c r="R14" s="527">
        <v>241979</v>
      </c>
      <c r="S14" s="528"/>
      <c r="T14" s="528"/>
      <c r="U14" s="528"/>
      <c r="V14" s="529"/>
      <c r="W14" s="436"/>
      <c r="X14" s="437"/>
      <c r="Y14" s="437"/>
      <c r="Z14" s="437"/>
      <c r="AA14" s="437"/>
      <c r="AB14" s="426"/>
      <c r="AC14" s="530">
        <v>1</v>
      </c>
      <c r="AD14" s="531"/>
      <c r="AE14" s="531"/>
      <c r="AF14" s="531"/>
      <c r="AG14" s="532"/>
      <c r="AH14" s="530">
        <v>0.9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v>34.700000000000003</v>
      </c>
      <c r="CU14" s="542"/>
      <c r="CV14" s="542"/>
      <c r="CW14" s="542"/>
      <c r="CX14" s="542"/>
      <c r="CY14" s="542"/>
      <c r="CZ14" s="542"/>
      <c r="DA14" s="543"/>
      <c r="DB14" s="541">
        <v>44.5</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132</v>
      </c>
      <c r="N15" s="535"/>
      <c r="O15" s="535"/>
      <c r="P15" s="535"/>
      <c r="Q15" s="536"/>
      <c r="R15" s="527">
        <v>240294</v>
      </c>
      <c r="S15" s="528"/>
      <c r="T15" s="528"/>
      <c r="U15" s="528"/>
      <c r="V15" s="529"/>
      <c r="W15" s="462" t="s">
        <v>139</v>
      </c>
      <c r="X15" s="463"/>
      <c r="Y15" s="463"/>
      <c r="Z15" s="463"/>
      <c r="AA15" s="463"/>
      <c r="AB15" s="453"/>
      <c r="AC15" s="497">
        <v>23903</v>
      </c>
      <c r="AD15" s="498"/>
      <c r="AE15" s="498"/>
      <c r="AF15" s="498"/>
      <c r="AG15" s="537"/>
      <c r="AH15" s="497">
        <v>24380</v>
      </c>
      <c r="AI15" s="498"/>
      <c r="AJ15" s="498"/>
      <c r="AK15" s="498"/>
      <c r="AL15" s="499"/>
      <c r="AM15" s="475"/>
      <c r="AN15" s="476"/>
      <c r="AO15" s="476"/>
      <c r="AP15" s="476"/>
      <c r="AQ15" s="476"/>
      <c r="AR15" s="476"/>
      <c r="AS15" s="476"/>
      <c r="AT15" s="477"/>
      <c r="AU15" s="478"/>
      <c r="AV15" s="479"/>
      <c r="AW15" s="479"/>
      <c r="AX15" s="479"/>
      <c r="AY15" s="406" t="s">
        <v>140</v>
      </c>
      <c r="AZ15" s="407"/>
      <c r="BA15" s="407"/>
      <c r="BB15" s="407"/>
      <c r="BC15" s="407"/>
      <c r="BD15" s="407"/>
      <c r="BE15" s="407"/>
      <c r="BF15" s="407"/>
      <c r="BG15" s="407"/>
      <c r="BH15" s="407"/>
      <c r="BI15" s="407"/>
      <c r="BJ15" s="407"/>
      <c r="BK15" s="407"/>
      <c r="BL15" s="407"/>
      <c r="BM15" s="408"/>
      <c r="BN15" s="409">
        <v>29056913</v>
      </c>
      <c r="BO15" s="410"/>
      <c r="BP15" s="410"/>
      <c r="BQ15" s="410"/>
      <c r="BR15" s="410"/>
      <c r="BS15" s="410"/>
      <c r="BT15" s="410"/>
      <c r="BU15" s="411"/>
      <c r="BV15" s="409">
        <v>28777112</v>
      </c>
      <c r="BW15" s="410"/>
      <c r="BX15" s="410"/>
      <c r="BY15" s="410"/>
      <c r="BZ15" s="410"/>
      <c r="CA15" s="410"/>
      <c r="CB15" s="410"/>
      <c r="CC15" s="411"/>
      <c r="CD15" s="544" t="s">
        <v>141</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142</v>
      </c>
      <c r="M16" s="555"/>
      <c r="N16" s="555"/>
      <c r="O16" s="555"/>
      <c r="P16" s="555"/>
      <c r="Q16" s="556"/>
      <c r="R16" s="547" t="s">
        <v>143</v>
      </c>
      <c r="S16" s="548"/>
      <c r="T16" s="548"/>
      <c r="U16" s="548"/>
      <c r="V16" s="549"/>
      <c r="W16" s="436"/>
      <c r="X16" s="437"/>
      <c r="Y16" s="437"/>
      <c r="Z16" s="437"/>
      <c r="AA16" s="437"/>
      <c r="AB16" s="426"/>
      <c r="AC16" s="530">
        <v>23.4</v>
      </c>
      <c r="AD16" s="531"/>
      <c r="AE16" s="531"/>
      <c r="AF16" s="531"/>
      <c r="AG16" s="532"/>
      <c r="AH16" s="530">
        <v>23.8</v>
      </c>
      <c r="AI16" s="531"/>
      <c r="AJ16" s="531"/>
      <c r="AK16" s="531"/>
      <c r="AL16" s="533"/>
      <c r="AM16" s="475"/>
      <c r="AN16" s="476"/>
      <c r="AO16" s="476"/>
      <c r="AP16" s="476"/>
      <c r="AQ16" s="476"/>
      <c r="AR16" s="476"/>
      <c r="AS16" s="476"/>
      <c r="AT16" s="477"/>
      <c r="AU16" s="478"/>
      <c r="AV16" s="479"/>
      <c r="AW16" s="479"/>
      <c r="AX16" s="479"/>
      <c r="AY16" s="480" t="s">
        <v>144</v>
      </c>
      <c r="AZ16" s="481"/>
      <c r="BA16" s="481"/>
      <c r="BB16" s="481"/>
      <c r="BC16" s="481"/>
      <c r="BD16" s="481"/>
      <c r="BE16" s="481"/>
      <c r="BF16" s="481"/>
      <c r="BG16" s="481"/>
      <c r="BH16" s="481"/>
      <c r="BI16" s="481"/>
      <c r="BJ16" s="481"/>
      <c r="BK16" s="481"/>
      <c r="BL16" s="481"/>
      <c r="BM16" s="482"/>
      <c r="BN16" s="446">
        <v>30606043</v>
      </c>
      <c r="BO16" s="447"/>
      <c r="BP16" s="447"/>
      <c r="BQ16" s="447"/>
      <c r="BR16" s="447"/>
      <c r="BS16" s="447"/>
      <c r="BT16" s="447"/>
      <c r="BU16" s="448"/>
      <c r="BV16" s="446">
        <v>30210628</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145</v>
      </c>
      <c r="N17" s="551"/>
      <c r="O17" s="551"/>
      <c r="P17" s="551"/>
      <c r="Q17" s="552"/>
      <c r="R17" s="547" t="s">
        <v>143</v>
      </c>
      <c r="S17" s="548"/>
      <c r="T17" s="548"/>
      <c r="U17" s="548"/>
      <c r="V17" s="549"/>
      <c r="W17" s="462" t="s">
        <v>146</v>
      </c>
      <c r="X17" s="463"/>
      <c r="Y17" s="463"/>
      <c r="Z17" s="463"/>
      <c r="AA17" s="463"/>
      <c r="AB17" s="453"/>
      <c r="AC17" s="497">
        <v>77257</v>
      </c>
      <c r="AD17" s="498"/>
      <c r="AE17" s="498"/>
      <c r="AF17" s="498"/>
      <c r="AG17" s="537"/>
      <c r="AH17" s="497">
        <v>77235</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37426484</v>
      </c>
      <c r="BO17" s="447"/>
      <c r="BP17" s="447"/>
      <c r="BQ17" s="447"/>
      <c r="BR17" s="447"/>
      <c r="BS17" s="447"/>
      <c r="BT17" s="447"/>
      <c r="BU17" s="448"/>
      <c r="BV17" s="446">
        <v>37015441</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148</v>
      </c>
      <c r="C18" s="489"/>
      <c r="D18" s="489"/>
      <c r="E18" s="558"/>
      <c r="F18" s="558"/>
      <c r="G18" s="558"/>
      <c r="H18" s="558"/>
      <c r="I18" s="558"/>
      <c r="J18" s="558"/>
      <c r="K18" s="558"/>
      <c r="L18" s="559">
        <v>35.700000000000003</v>
      </c>
      <c r="M18" s="559"/>
      <c r="N18" s="559"/>
      <c r="O18" s="559"/>
      <c r="P18" s="559"/>
      <c r="Q18" s="559"/>
      <c r="R18" s="560"/>
      <c r="S18" s="560"/>
      <c r="T18" s="560"/>
      <c r="U18" s="560"/>
      <c r="V18" s="561"/>
      <c r="W18" s="464"/>
      <c r="X18" s="465"/>
      <c r="Y18" s="465"/>
      <c r="Z18" s="465"/>
      <c r="AA18" s="465"/>
      <c r="AB18" s="456"/>
      <c r="AC18" s="562">
        <v>75.599999999999994</v>
      </c>
      <c r="AD18" s="563"/>
      <c r="AE18" s="563"/>
      <c r="AF18" s="563"/>
      <c r="AG18" s="564"/>
      <c r="AH18" s="562">
        <v>75.3</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40836912</v>
      </c>
      <c r="BO18" s="447"/>
      <c r="BP18" s="447"/>
      <c r="BQ18" s="447"/>
      <c r="BR18" s="447"/>
      <c r="BS18" s="447"/>
      <c r="BT18" s="447"/>
      <c r="BU18" s="448"/>
      <c r="BV18" s="446">
        <v>40128313</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150</v>
      </c>
      <c r="C19" s="489"/>
      <c r="D19" s="489"/>
      <c r="E19" s="558"/>
      <c r="F19" s="558"/>
      <c r="G19" s="558"/>
      <c r="H19" s="558"/>
      <c r="I19" s="558"/>
      <c r="J19" s="558"/>
      <c r="K19" s="558"/>
      <c r="L19" s="566">
        <v>6704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49079809</v>
      </c>
      <c r="BO19" s="447"/>
      <c r="BP19" s="447"/>
      <c r="BQ19" s="447"/>
      <c r="BR19" s="447"/>
      <c r="BS19" s="447"/>
      <c r="BT19" s="447"/>
      <c r="BU19" s="448"/>
      <c r="BV19" s="446">
        <v>47370221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152</v>
      </c>
      <c r="C20" s="489"/>
      <c r="D20" s="489"/>
      <c r="E20" s="558"/>
      <c r="F20" s="558"/>
      <c r="G20" s="558"/>
      <c r="H20" s="558"/>
      <c r="I20" s="558"/>
      <c r="J20" s="558"/>
      <c r="K20" s="558"/>
      <c r="L20" s="566">
        <v>97951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57622707</v>
      </c>
      <c r="BO23" s="447"/>
      <c r="BP23" s="447"/>
      <c r="BQ23" s="447"/>
      <c r="BR23" s="447"/>
      <c r="BS23" s="447"/>
      <c r="BT23" s="447"/>
      <c r="BU23" s="448"/>
      <c r="BV23" s="446">
        <v>54371662</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161</v>
      </c>
      <c r="F24" s="476"/>
      <c r="G24" s="476"/>
      <c r="H24" s="476"/>
      <c r="I24" s="476"/>
      <c r="J24" s="476"/>
      <c r="K24" s="477"/>
      <c r="L24" s="497">
        <v>1</v>
      </c>
      <c r="M24" s="498"/>
      <c r="N24" s="498"/>
      <c r="O24" s="498"/>
      <c r="P24" s="537"/>
      <c r="Q24" s="497">
        <v>9300</v>
      </c>
      <c r="R24" s="498"/>
      <c r="S24" s="498"/>
      <c r="T24" s="498"/>
      <c r="U24" s="498"/>
      <c r="V24" s="537"/>
      <c r="W24" s="596"/>
      <c r="X24" s="584"/>
      <c r="Y24" s="585"/>
      <c r="Z24" s="496" t="s">
        <v>162</v>
      </c>
      <c r="AA24" s="476"/>
      <c r="AB24" s="476"/>
      <c r="AC24" s="476"/>
      <c r="AD24" s="476"/>
      <c r="AE24" s="476"/>
      <c r="AF24" s="476"/>
      <c r="AG24" s="477"/>
      <c r="AH24" s="497">
        <v>1513</v>
      </c>
      <c r="AI24" s="498"/>
      <c r="AJ24" s="498"/>
      <c r="AK24" s="498"/>
      <c r="AL24" s="537"/>
      <c r="AM24" s="497">
        <v>4579851</v>
      </c>
      <c r="AN24" s="498"/>
      <c r="AO24" s="498"/>
      <c r="AP24" s="498"/>
      <c r="AQ24" s="498"/>
      <c r="AR24" s="537"/>
      <c r="AS24" s="497">
        <v>3027</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43811210</v>
      </c>
      <c r="BO24" s="447"/>
      <c r="BP24" s="447"/>
      <c r="BQ24" s="447"/>
      <c r="BR24" s="447"/>
      <c r="BS24" s="447"/>
      <c r="BT24" s="447"/>
      <c r="BU24" s="448"/>
      <c r="BV24" s="446">
        <v>42810862</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164</v>
      </c>
      <c r="F25" s="476"/>
      <c r="G25" s="476"/>
      <c r="H25" s="476"/>
      <c r="I25" s="476"/>
      <c r="J25" s="476"/>
      <c r="K25" s="477"/>
      <c r="L25" s="497">
        <v>2</v>
      </c>
      <c r="M25" s="498"/>
      <c r="N25" s="498"/>
      <c r="O25" s="498"/>
      <c r="P25" s="537"/>
      <c r="Q25" s="497">
        <v>7630</v>
      </c>
      <c r="R25" s="498"/>
      <c r="S25" s="498"/>
      <c r="T25" s="498"/>
      <c r="U25" s="498"/>
      <c r="V25" s="537"/>
      <c r="W25" s="596"/>
      <c r="X25" s="584"/>
      <c r="Y25" s="585"/>
      <c r="Z25" s="496" t="s">
        <v>165</v>
      </c>
      <c r="AA25" s="476"/>
      <c r="AB25" s="476"/>
      <c r="AC25" s="476"/>
      <c r="AD25" s="476"/>
      <c r="AE25" s="476"/>
      <c r="AF25" s="476"/>
      <c r="AG25" s="477"/>
      <c r="AH25" s="497">
        <v>251</v>
      </c>
      <c r="AI25" s="498"/>
      <c r="AJ25" s="498"/>
      <c r="AK25" s="498"/>
      <c r="AL25" s="537"/>
      <c r="AM25" s="497">
        <v>788140</v>
      </c>
      <c r="AN25" s="498"/>
      <c r="AO25" s="498"/>
      <c r="AP25" s="498"/>
      <c r="AQ25" s="498"/>
      <c r="AR25" s="537"/>
      <c r="AS25" s="497">
        <v>3140</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24619621</v>
      </c>
      <c r="BO25" s="410"/>
      <c r="BP25" s="410"/>
      <c r="BQ25" s="410"/>
      <c r="BR25" s="410"/>
      <c r="BS25" s="410"/>
      <c r="BT25" s="410"/>
      <c r="BU25" s="411"/>
      <c r="BV25" s="409">
        <v>28445455</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167</v>
      </c>
      <c r="F26" s="476"/>
      <c r="G26" s="476"/>
      <c r="H26" s="476"/>
      <c r="I26" s="476"/>
      <c r="J26" s="476"/>
      <c r="K26" s="477"/>
      <c r="L26" s="497">
        <v>1</v>
      </c>
      <c r="M26" s="498"/>
      <c r="N26" s="498"/>
      <c r="O26" s="498"/>
      <c r="P26" s="537"/>
      <c r="Q26" s="497">
        <v>6920</v>
      </c>
      <c r="R26" s="498"/>
      <c r="S26" s="498"/>
      <c r="T26" s="498"/>
      <c r="U26" s="498"/>
      <c r="V26" s="537"/>
      <c r="W26" s="596"/>
      <c r="X26" s="584"/>
      <c r="Y26" s="585"/>
      <c r="Z26" s="496" t="s">
        <v>168</v>
      </c>
      <c r="AA26" s="606"/>
      <c r="AB26" s="606"/>
      <c r="AC26" s="606"/>
      <c r="AD26" s="606"/>
      <c r="AE26" s="606"/>
      <c r="AF26" s="606"/>
      <c r="AG26" s="607"/>
      <c r="AH26" s="497">
        <v>225</v>
      </c>
      <c r="AI26" s="498"/>
      <c r="AJ26" s="498"/>
      <c r="AK26" s="498"/>
      <c r="AL26" s="537"/>
      <c r="AM26" s="497">
        <v>708975</v>
      </c>
      <c r="AN26" s="498"/>
      <c r="AO26" s="498"/>
      <c r="AP26" s="498"/>
      <c r="AQ26" s="498"/>
      <c r="AR26" s="537"/>
      <c r="AS26" s="497">
        <v>3151</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170</v>
      </c>
      <c r="BO26" s="447"/>
      <c r="BP26" s="447"/>
      <c r="BQ26" s="447"/>
      <c r="BR26" s="447"/>
      <c r="BS26" s="447"/>
      <c r="BT26" s="447"/>
      <c r="BU26" s="448"/>
      <c r="BV26" s="446" t="s">
        <v>123</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171</v>
      </c>
      <c r="F27" s="476"/>
      <c r="G27" s="476"/>
      <c r="H27" s="476"/>
      <c r="I27" s="476"/>
      <c r="J27" s="476"/>
      <c r="K27" s="477"/>
      <c r="L27" s="497">
        <v>1</v>
      </c>
      <c r="M27" s="498"/>
      <c r="N27" s="498"/>
      <c r="O27" s="498"/>
      <c r="P27" s="537"/>
      <c r="Q27" s="497">
        <v>5600</v>
      </c>
      <c r="R27" s="498"/>
      <c r="S27" s="498"/>
      <c r="T27" s="498"/>
      <c r="U27" s="498"/>
      <c r="V27" s="537"/>
      <c r="W27" s="596"/>
      <c r="X27" s="584"/>
      <c r="Y27" s="585"/>
      <c r="Z27" s="496" t="s">
        <v>172</v>
      </c>
      <c r="AA27" s="476"/>
      <c r="AB27" s="476"/>
      <c r="AC27" s="476"/>
      <c r="AD27" s="476"/>
      <c r="AE27" s="476"/>
      <c r="AF27" s="476"/>
      <c r="AG27" s="477"/>
      <c r="AH27" s="497">
        <v>17</v>
      </c>
      <c r="AI27" s="498"/>
      <c r="AJ27" s="498"/>
      <c r="AK27" s="498"/>
      <c r="AL27" s="537"/>
      <c r="AM27" s="497">
        <v>64702</v>
      </c>
      <c r="AN27" s="498"/>
      <c r="AO27" s="498"/>
      <c r="AP27" s="498"/>
      <c r="AQ27" s="498"/>
      <c r="AR27" s="537"/>
      <c r="AS27" s="497">
        <v>3806</v>
      </c>
      <c r="AT27" s="498"/>
      <c r="AU27" s="498"/>
      <c r="AV27" s="498"/>
      <c r="AW27" s="498"/>
      <c r="AX27" s="499"/>
      <c r="AY27" s="538" t="s">
        <v>173</v>
      </c>
      <c r="AZ27" s="539"/>
      <c r="BA27" s="539"/>
      <c r="BB27" s="539"/>
      <c r="BC27" s="539"/>
      <c r="BD27" s="539"/>
      <c r="BE27" s="539"/>
      <c r="BF27" s="539"/>
      <c r="BG27" s="539"/>
      <c r="BH27" s="539"/>
      <c r="BI27" s="539"/>
      <c r="BJ27" s="539"/>
      <c r="BK27" s="539"/>
      <c r="BL27" s="539"/>
      <c r="BM27" s="540"/>
      <c r="BN27" s="619" t="s">
        <v>170</v>
      </c>
      <c r="BO27" s="620"/>
      <c r="BP27" s="620"/>
      <c r="BQ27" s="620"/>
      <c r="BR27" s="620"/>
      <c r="BS27" s="620"/>
      <c r="BT27" s="620"/>
      <c r="BU27" s="621"/>
      <c r="BV27" s="619" t="s">
        <v>123</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174</v>
      </c>
      <c r="F28" s="476"/>
      <c r="G28" s="476"/>
      <c r="H28" s="476"/>
      <c r="I28" s="476"/>
      <c r="J28" s="476"/>
      <c r="K28" s="477"/>
      <c r="L28" s="497">
        <v>1</v>
      </c>
      <c r="M28" s="498"/>
      <c r="N28" s="498"/>
      <c r="O28" s="498"/>
      <c r="P28" s="537"/>
      <c r="Q28" s="497">
        <v>4840</v>
      </c>
      <c r="R28" s="498"/>
      <c r="S28" s="498"/>
      <c r="T28" s="498"/>
      <c r="U28" s="498"/>
      <c r="V28" s="537"/>
      <c r="W28" s="596"/>
      <c r="X28" s="584"/>
      <c r="Y28" s="585"/>
      <c r="Z28" s="496" t="s">
        <v>175</v>
      </c>
      <c r="AA28" s="476"/>
      <c r="AB28" s="476"/>
      <c r="AC28" s="476"/>
      <c r="AD28" s="476"/>
      <c r="AE28" s="476"/>
      <c r="AF28" s="476"/>
      <c r="AG28" s="477"/>
      <c r="AH28" s="497" t="s">
        <v>176</v>
      </c>
      <c r="AI28" s="498"/>
      <c r="AJ28" s="498"/>
      <c r="AK28" s="498"/>
      <c r="AL28" s="537"/>
      <c r="AM28" s="497" t="s">
        <v>170</v>
      </c>
      <c r="AN28" s="498"/>
      <c r="AO28" s="498"/>
      <c r="AP28" s="498"/>
      <c r="AQ28" s="498"/>
      <c r="AR28" s="537"/>
      <c r="AS28" s="497" t="s">
        <v>176</v>
      </c>
      <c r="AT28" s="498"/>
      <c r="AU28" s="498"/>
      <c r="AV28" s="498"/>
      <c r="AW28" s="498"/>
      <c r="AX28" s="499"/>
      <c r="AY28" s="622" t="s">
        <v>177</v>
      </c>
      <c r="AZ28" s="623"/>
      <c r="BA28" s="623"/>
      <c r="BB28" s="624"/>
      <c r="BC28" s="406" t="s">
        <v>42</v>
      </c>
      <c r="BD28" s="407"/>
      <c r="BE28" s="407"/>
      <c r="BF28" s="407"/>
      <c r="BG28" s="407"/>
      <c r="BH28" s="407"/>
      <c r="BI28" s="407"/>
      <c r="BJ28" s="407"/>
      <c r="BK28" s="407"/>
      <c r="BL28" s="407"/>
      <c r="BM28" s="408"/>
      <c r="BN28" s="409">
        <v>4313460</v>
      </c>
      <c r="BO28" s="410"/>
      <c r="BP28" s="410"/>
      <c r="BQ28" s="410"/>
      <c r="BR28" s="410"/>
      <c r="BS28" s="410"/>
      <c r="BT28" s="410"/>
      <c r="BU28" s="411"/>
      <c r="BV28" s="409">
        <v>4312985</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178</v>
      </c>
      <c r="F29" s="476"/>
      <c r="G29" s="476"/>
      <c r="H29" s="476"/>
      <c r="I29" s="476"/>
      <c r="J29" s="476"/>
      <c r="K29" s="477"/>
      <c r="L29" s="497">
        <v>26</v>
      </c>
      <c r="M29" s="498"/>
      <c r="N29" s="498"/>
      <c r="O29" s="498"/>
      <c r="P29" s="537"/>
      <c r="Q29" s="497">
        <v>4530</v>
      </c>
      <c r="R29" s="498"/>
      <c r="S29" s="498"/>
      <c r="T29" s="498"/>
      <c r="U29" s="498"/>
      <c r="V29" s="537"/>
      <c r="W29" s="597"/>
      <c r="X29" s="598"/>
      <c r="Y29" s="599"/>
      <c r="Z29" s="496" t="s">
        <v>179</v>
      </c>
      <c r="AA29" s="476"/>
      <c r="AB29" s="476"/>
      <c r="AC29" s="476"/>
      <c r="AD29" s="476"/>
      <c r="AE29" s="476"/>
      <c r="AF29" s="476"/>
      <c r="AG29" s="477"/>
      <c r="AH29" s="497">
        <v>1530</v>
      </c>
      <c r="AI29" s="498"/>
      <c r="AJ29" s="498"/>
      <c r="AK29" s="498"/>
      <c r="AL29" s="537"/>
      <c r="AM29" s="497">
        <v>4644553</v>
      </c>
      <c r="AN29" s="498"/>
      <c r="AO29" s="498"/>
      <c r="AP29" s="498"/>
      <c r="AQ29" s="498"/>
      <c r="AR29" s="537"/>
      <c r="AS29" s="497">
        <v>3036</v>
      </c>
      <c r="AT29" s="498"/>
      <c r="AU29" s="498"/>
      <c r="AV29" s="498"/>
      <c r="AW29" s="498"/>
      <c r="AX29" s="499"/>
      <c r="AY29" s="625"/>
      <c r="AZ29" s="626"/>
      <c r="BA29" s="626"/>
      <c r="BB29" s="627"/>
      <c r="BC29" s="480" t="s">
        <v>180</v>
      </c>
      <c r="BD29" s="481"/>
      <c r="BE29" s="481"/>
      <c r="BF29" s="481"/>
      <c r="BG29" s="481"/>
      <c r="BH29" s="481"/>
      <c r="BI29" s="481"/>
      <c r="BJ29" s="481"/>
      <c r="BK29" s="481"/>
      <c r="BL29" s="481"/>
      <c r="BM29" s="482"/>
      <c r="BN29" s="446" t="s">
        <v>123</v>
      </c>
      <c r="BO29" s="447"/>
      <c r="BP29" s="447"/>
      <c r="BQ29" s="447"/>
      <c r="BR29" s="447"/>
      <c r="BS29" s="447"/>
      <c r="BT29" s="447"/>
      <c r="BU29" s="448"/>
      <c r="BV29" s="446" t="s">
        <v>170</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181</v>
      </c>
      <c r="X30" s="604"/>
      <c r="Y30" s="604"/>
      <c r="Z30" s="604"/>
      <c r="AA30" s="604"/>
      <c r="AB30" s="604"/>
      <c r="AC30" s="604"/>
      <c r="AD30" s="604"/>
      <c r="AE30" s="604"/>
      <c r="AF30" s="604"/>
      <c r="AG30" s="605"/>
      <c r="AH30" s="562">
        <v>100.2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1635278</v>
      </c>
      <c r="BO30" s="620"/>
      <c r="BP30" s="620"/>
      <c r="BQ30" s="620"/>
      <c r="BR30" s="620"/>
      <c r="BS30" s="620"/>
      <c r="BT30" s="620"/>
      <c r="BU30" s="621"/>
      <c r="BV30" s="619">
        <v>1174460</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188</v>
      </c>
      <c r="D33" s="470"/>
      <c r="E33" s="435" t="s">
        <v>189</v>
      </c>
      <c r="F33" s="435"/>
      <c r="G33" s="435"/>
      <c r="H33" s="435"/>
      <c r="I33" s="435"/>
      <c r="J33" s="435"/>
      <c r="K33" s="435"/>
      <c r="L33" s="435"/>
      <c r="M33" s="435"/>
      <c r="N33" s="435"/>
      <c r="O33" s="435"/>
      <c r="P33" s="435"/>
      <c r="Q33" s="435"/>
      <c r="R33" s="435"/>
      <c r="S33" s="435"/>
      <c r="T33" s="195"/>
      <c r="U33" s="470" t="s">
        <v>190</v>
      </c>
      <c r="V33" s="470"/>
      <c r="W33" s="435" t="s">
        <v>189</v>
      </c>
      <c r="X33" s="435"/>
      <c r="Y33" s="435"/>
      <c r="Z33" s="435"/>
      <c r="AA33" s="435"/>
      <c r="AB33" s="435"/>
      <c r="AC33" s="435"/>
      <c r="AD33" s="435"/>
      <c r="AE33" s="435"/>
      <c r="AF33" s="435"/>
      <c r="AG33" s="435"/>
      <c r="AH33" s="435"/>
      <c r="AI33" s="435"/>
      <c r="AJ33" s="435"/>
      <c r="AK33" s="435"/>
      <c r="AL33" s="195"/>
      <c r="AM33" s="470" t="s">
        <v>190</v>
      </c>
      <c r="AN33" s="470"/>
      <c r="AO33" s="435" t="s">
        <v>189</v>
      </c>
      <c r="AP33" s="435"/>
      <c r="AQ33" s="435"/>
      <c r="AR33" s="435"/>
      <c r="AS33" s="435"/>
      <c r="AT33" s="435"/>
      <c r="AU33" s="435"/>
      <c r="AV33" s="435"/>
      <c r="AW33" s="435"/>
      <c r="AX33" s="435"/>
      <c r="AY33" s="435"/>
      <c r="AZ33" s="435"/>
      <c r="BA33" s="435"/>
      <c r="BB33" s="435"/>
      <c r="BC33" s="435"/>
      <c r="BD33" s="196"/>
      <c r="BE33" s="435" t="s">
        <v>191</v>
      </c>
      <c r="BF33" s="435"/>
      <c r="BG33" s="435" t="s">
        <v>192</v>
      </c>
      <c r="BH33" s="435"/>
      <c r="BI33" s="435"/>
      <c r="BJ33" s="435"/>
      <c r="BK33" s="435"/>
      <c r="BL33" s="435"/>
      <c r="BM33" s="435"/>
      <c r="BN33" s="435"/>
      <c r="BO33" s="435"/>
      <c r="BP33" s="435"/>
      <c r="BQ33" s="435"/>
      <c r="BR33" s="435"/>
      <c r="BS33" s="435"/>
      <c r="BT33" s="435"/>
      <c r="BU33" s="435"/>
      <c r="BV33" s="196"/>
      <c r="BW33" s="470" t="s">
        <v>191</v>
      </c>
      <c r="BX33" s="470"/>
      <c r="BY33" s="435" t="s">
        <v>193</v>
      </c>
      <c r="BZ33" s="435"/>
      <c r="CA33" s="435"/>
      <c r="CB33" s="435"/>
      <c r="CC33" s="435"/>
      <c r="CD33" s="435"/>
      <c r="CE33" s="435"/>
      <c r="CF33" s="435"/>
      <c r="CG33" s="435"/>
      <c r="CH33" s="435"/>
      <c r="CI33" s="435"/>
      <c r="CJ33" s="435"/>
      <c r="CK33" s="435"/>
      <c r="CL33" s="435"/>
      <c r="CM33" s="435"/>
      <c r="CN33" s="195"/>
      <c r="CO33" s="470" t="s">
        <v>194</v>
      </c>
      <c r="CP33" s="470"/>
      <c r="CQ33" s="435" t="s">
        <v>195</v>
      </c>
      <c r="CR33" s="435"/>
      <c r="CS33" s="435"/>
      <c r="CT33" s="435"/>
      <c r="CU33" s="435"/>
      <c r="CV33" s="435"/>
      <c r="CW33" s="435"/>
      <c r="CX33" s="435"/>
      <c r="CY33" s="435"/>
      <c r="CZ33" s="435"/>
      <c r="DA33" s="435"/>
      <c r="DB33" s="435"/>
      <c r="DC33" s="435"/>
      <c r="DD33" s="435"/>
      <c r="DE33" s="435"/>
      <c r="DF33" s="195"/>
      <c r="DG33" s="631" t="s">
        <v>196</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IF('各会計、関係団体の財政状況及び健全化判断比率'!B31="","",'各会計、関係団体の財政状況及び健全化判断比率'!B31)</f>
        <v>公共下水道事業会計</v>
      </c>
      <c r="AP34" s="633"/>
      <c r="AQ34" s="633"/>
      <c r="AR34" s="633"/>
      <c r="AS34" s="633"/>
      <c r="AT34" s="633"/>
      <c r="AU34" s="633"/>
      <c r="AV34" s="633"/>
      <c r="AW34" s="633"/>
      <c r="AX34" s="633"/>
      <c r="AY34" s="633"/>
      <c r="AZ34" s="633"/>
      <c r="BA34" s="633"/>
      <c r="BB34" s="633"/>
      <c r="BC34" s="633"/>
      <c r="BD34" s="193"/>
      <c r="BE34" s="632" t="str">
        <f>IF(BG34="","",MAX(C34:D43,U34:V43,AM34:AN43)+1)</f>
        <v/>
      </c>
      <c r="BF34" s="632"/>
      <c r="BG34" s="633"/>
      <c r="BH34" s="633"/>
      <c r="BI34" s="633"/>
      <c r="BJ34" s="633"/>
      <c r="BK34" s="633"/>
      <c r="BL34" s="633"/>
      <c r="BM34" s="633"/>
      <c r="BN34" s="633"/>
      <c r="BO34" s="633"/>
      <c r="BP34" s="633"/>
      <c r="BQ34" s="633"/>
      <c r="BR34" s="633"/>
      <c r="BS34" s="633"/>
      <c r="BT34" s="633"/>
      <c r="BU34" s="633"/>
      <c r="BV34" s="193"/>
      <c r="BW34" s="632">
        <f>IF(BY34="","",MAX(C34:D43,U34:V43,AM34:AN43,BE34:BF43)+1)</f>
        <v>8</v>
      </c>
      <c r="BX34" s="632"/>
      <c r="BY34" s="633" t="str">
        <f>IF('各会計、関係団体の財政状況及び健全化判断比率'!B68="","",'各会計、関係団体の財政状況及び健全化判断比率'!B68)</f>
        <v>神奈川県後期高齢者医療広域連合（一般会計）</v>
      </c>
      <c r="BZ34" s="633"/>
      <c r="CA34" s="633"/>
      <c r="CB34" s="633"/>
      <c r="CC34" s="633"/>
      <c r="CD34" s="633"/>
      <c r="CE34" s="633"/>
      <c r="CF34" s="633"/>
      <c r="CG34" s="633"/>
      <c r="CH34" s="633"/>
      <c r="CI34" s="633"/>
      <c r="CJ34" s="633"/>
      <c r="CK34" s="633"/>
      <c r="CL34" s="633"/>
      <c r="CM34" s="633"/>
      <c r="CN34" s="193"/>
      <c r="CO34" s="632">
        <f>IF(CQ34="","",MAX(C34:D43,U34:V43,AM34:AN43,BE34:BF43,BW34:BX43)+1)</f>
        <v>10</v>
      </c>
      <c r="CP34" s="632"/>
      <c r="CQ34" s="633" t="str">
        <f>IF('各会計、関係団体の財政状況及び健全化判断比率'!BS7="","",'各会計、関係団体の財政状況及び健全化判断比率'!BS7)</f>
        <v>茅ヶ崎市文化・スポーツ振興財団</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公共用地先行取得事業特別会計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後期高齢者医療事業特別会計</v>
      </c>
      <c r="X35" s="633"/>
      <c r="Y35" s="633"/>
      <c r="Z35" s="633"/>
      <c r="AA35" s="633"/>
      <c r="AB35" s="633"/>
      <c r="AC35" s="633"/>
      <c r="AD35" s="633"/>
      <c r="AE35" s="633"/>
      <c r="AF35" s="633"/>
      <c r="AG35" s="633"/>
      <c r="AH35" s="633"/>
      <c r="AI35" s="633"/>
      <c r="AJ35" s="633"/>
      <c r="AK35" s="633"/>
      <c r="AL35" s="193"/>
      <c r="AM35" s="632">
        <f t="shared" ref="AM35:AM43" si="0">IF(AO35="","",AM34+1)</f>
        <v>7</v>
      </c>
      <c r="AN35" s="632"/>
      <c r="AO35" s="633" t="str">
        <f>IF('各会計、関係団体の財政状況及び健全化判断比率'!B32="","",'各会計、関係団体の財政状況及び健全化判断比率'!B32)</f>
        <v>病院事業会計</v>
      </c>
      <c r="AP35" s="633"/>
      <c r="AQ35" s="633"/>
      <c r="AR35" s="633"/>
      <c r="AS35" s="633"/>
      <c r="AT35" s="633"/>
      <c r="AU35" s="633"/>
      <c r="AV35" s="633"/>
      <c r="AW35" s="633"/>
      <c r="AX35" s="633"/>
      <c r="AY35" s="633"/>
      <c r="AZ35" s="633"/>
      <c r="BA35" s="633"/>
      <c r="BB35" s="633"/>
      <c r="BC35" s="633"/>
      <c r="BD35" s="193"/>
      <c r="BE35" s="632" t="str">
        <f t="shared" ref="BE35:BE43" si="1">IF(BG35="","",BE34+1)</f>
        <v/>
      </c>
      <c r="BF35" s="632"/>
      <c r="BG35" s="633"/>
      <c r="BH35" s="633"/>
      <c r="BI35" s="633"/>
      <c r="BJ35" s="633"/>
      <c r="BK35" s="633"/>
      <c r="BL35" s="633"/>
      <c r="BM35" s="633"/>
      <c r="BN35" s="633"/>
      <c r="BO35" s="633"/>
      <c r="BP35" s="633"/>
      <c r="BQ35" s="633"/>
      <c r="BR35" s="633"/>
      <c r="BS35" s="633"/>
      <c r="BT35" s="633"/>
      <c r="BU35" s="633"/>
      <c r="BV35" s="193"/>
      <c r="BW35" s="632">
        <f t="shared" ref="BW35:BW43" si="2">IF(BY35="","",BW34+1)</f>
        <v>9</v>
      </c>
      <c r="BX35" s="632"/>
      <c r="BY35" s="633" t="str">
        <f>IF('各会計、関係団体の財政状況及び健全化判断比率'!B69="","",'各会計、関係団体の財政状況及び健全化判断比率'!B69)</f>
        <v>神奈川県後期高齢者医療広域連合（後期高齢者医療特別会計）</v>
      </c>
      <c r="BZ35" s="633"/>
      <c r="CA35" s="633"/>
      <c r="CB35" s="633"/>
      <c r="CC35" s="633"/>
      <c r="CD35" s="633"/>
      <c r="CE35" s="633"/>
      <c r="CF35" s="633"/>
      <c r="CG35" s="633"/>
      <c r="CH35" s="633"/>
      <c r="CI35" s="633"/>
      <c r="CJ35" s="633"/>
      <c r="CK35" s="633"/>
      <c r="CL35" s="633"/>
      <c r="CM35" s="633"/>
      <c r="CN35" s="193"/>
      <c r="CO35" s="632">
        <f t="shared" ref="CO35:CO43" si="3">IF(CQ35="","",CO34+1)</f>
        <v>11</v>
      </c>
      <c r="CP35" s="632"/>
      <c r="CQ35" s="633" t="str">
        <f>IF('各会計、関係団体の財政状況及び健全化判断比率'!BS8="","",'各会計、関係団体の財政状況及び健全化判断比率'!BS8)</f>
        <v>茅ヶ崎市土地開発公社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v>
      </c>
      <c r="DH35" s="634"/>
      <c r="DI35" s="197"/>
      <c r="DJ35" s="165"/>
      <c r="DK35" s="165"/>
      <c r="DL35" s="165"/>
      <c r="DM35" s="165"/>
      <c r="DN35" s="165"/>
      <c r="DO35" s="165"/>
    </row>
    <row r="36" spans="1:119" ht="32.25" customHeight="1" x14ac:dyDescent="0.2">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介護保険事業特別会計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t="str">
        <f t="shared" si="1"/>
        <v/>
      </c>
      <c r="BF36" s="632"/>
      <c r="BG36" s="633"/>
      <c r="BH36" s="633"/>
      <c r="BI36" s="633"/>
      <c r="BJ36" s="633"/>
      <c r="BK36" s="633"/>
      <c r="BL36" s="633"/>
      <c r="BM36" s="633"/>
      <c r="BN36" s="633"/>
      <c r="BO36" s="633"/>
      <c r="BP36" s="633"/>
      <c r="BQ36" s="633"/>
      <c r="BR36" s="633"/>
      <c r="BS36" s="633"/>
      <c r="BT36" s="633"/>
      <c r="BU36" s="633"/>
      <c r="BV36" s="193"/>
      <c r="BW36" s="632" t="str">
        <f t="shared" si="2"/>
        <v/>
      </c>
      <c r="BX36" s="632"/>
      <c r="BY36" s="633" t="str">
        <f>IF('各会計、関係団体の財政状況及び健全化判断比率'!B70="","",'各会計、関係団体の財政状況及び健全化判断比率'!B70)</f>
        <v/>
      </c>
      <c r="BZ36" s="633"/>
      <c r="CA36" s="633"/>
      <c r="CB36" s="633"/>
      <c r="CC36" s="633"/>
      <c r="CD36" s="633"/>
      <c r="CE36" s="633"/>
      <c r="CF36" s="633"/>
      <c r="CG36" s="633"/>
      <c r="CH36" s="633"/>
      <c r="CI36" s="633"/>
      <c r="CJ36" s="633"/>
      <c r="CK36" s="633"/>
      <c r="CL36" s="633"/>
      <c r="CM36" s="633"/>
      <c r="CN36" s="193"/>
      <c r="CO36" s="632">
        <f t="shared" si="3"/>
        <v>12</v>
      </c>
      <c r="CP36" s="632"/>
      <c r="CQ36" s="633" t="str">
        <f>IF('各会計、関係団体の財政状況及び健全化判断比率'!BS9="","",'各会計、関係団体の財政状況及び健全化判断比率'!BS9)</f>
        <v>公益財団法人かながわ海岸美化財団</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t="str">
        <f t="shared" si="4"/>
        <v/>
      </c>
      <c r="V37" s="632"/>
      <c r="W37" s="633"/>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t="str">
        <f t="shared" si="2"/>
        <v/>
      </c>
      <c r="BX37" s="632"/>
      <c r="BY37" s="633" t="str">
        <f>IF('各会計、関係団体の財政状況及び健全化判断比率'!B71="","",'各会計、関係団体の財政状況及び健全化判断比率'!B71)</f>
        <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197</v>
      </c>
      <c r="C46" s="165"/>
      <c r="D46" s="165"/>
      <c r="E46" s="165" t="s">
        <v>198</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199</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200</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201</v>
      </c>
    </row>
    <row r="50" spans="5:5" x14ac:dyDescent="0.2">
      <c r="E50" s="167" t="s">
        <v>202</v>
      </c>
    </row>
    <row r="51" spans="5:5" x14ac:dyDescent="0.2">
      <c r="E51" s="167" t="s">
        <v>203</v>
      </c>
    </row>
    <row r="52" spans="5:5" x14ac:dyDescent="0.2">
      <c r="E52" s="167" t="s">
        <v>204</v>
      </c>
    </row>
    <row r="53" spans="5:5" x14ac:dyDescent="0.2">
      <c r="E53" s="167" t="s">
        <v>205</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9FoRsgLZwfw3/PDMaUyOCr8YS1fxTR4kd7FSwAyHf1MFhnmQ+OQMnz6UfoSrok/M9ywm+KLli694efWzRZh/FQ==" saltValue="yk3cUqHjwY7UbbeeyzQWS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2">
      <c r="A34" s="22"/>
      <c r="B34" s="31"/>
      <c r="C34" s="1224" t="s">
        <v>559</v>
      </c>
      <c r="D34" s="1224"/>
      <c r="E34" s="1225"/>
      <c r="F34" s="32">
        <v>7.2</v>
      </c>
      <c r="G34" s="33">
        <v>4.72</v>
      </c>
      <c r="H34" s="33">
        <v>6.57</v>
      </c>
      <c r="I34" s="33">
        <v>6.55</v>
      </c>
      <c r="J34" s="34">
        <v>9.43</v>
      </c>
      <c r="K34" s="22"/>
      <c r="L34" s="22"/>
      <c r="M34" s="22"/>
      <c r="N34" s="22"/>
      <c r="O34" s="22"/>
      <c r="P34" s="22"/>
    </row>
    <row r="35" spans="1:16" ht="39" customHeight="1" x14ac:dyDescent="0.2">
      <c r="A35" s="22"/>
      <c r="B35" s="35"/>
      <c r="C35" s="1218" t="s">
        <v>560</v>
      </c>
      <c r="D35" s="1219"/>
      <c r="E35" s="1220"/>
      <c r="F35" s="36">
        <v>16.670000000000002</v>
      </c>
      <c r="G35" s="37">
        <v>16.05</v>
      </c>
      <c r="H35" s="37">
        <v>14.43</v>
      </c>
      <c r="I35" s="37">
        <v>11.34</v>
      </c>
      <c r="J35" s="38">
        <v>7.63</v>
      </c>
      <c r="K35" s="22"/>
      <c r="L35" s="22"/>
      <c r="M35" s="22"/>
      <c r="N35" s="22"/>
      <c r="O35" s="22"/>
      <c r="P35" s="22"/>
    </row>
    <row r="36" spans="1:16" ht="39" customHeight="1" x14ac:dyDescent="0.2">
      <c r="A36" s="22"/>
      <c r="B36" s="35"/>
      <c r="C36" s="1218" t="s">
        <v>561</v>
      </c>
      <c r="D36" s="1219"/>
      <c r="E36" s="1220"/>
      <c r="F36" s="36">
        <v>2.54</v>
      </c>
      <c r="G36" s="37">
        <v>2.86</v>
      </c>
      <c r="H36" s="37">
        <v>2.83</v>
      </c>
      <c r="I36" s="37">
        <v>2.91</v>
      </c>
      <c r="J36" s="38">
        <v>3.34</v>
      </c>
      <c r="K36" s="22"/>
      <c r="L36" s="22"/>
      <c r="M36" s="22"/>
      <c r="N36" s="22"/>
      <c r="O36" s="22"/>
      <c r="P36" s="22"/>
    </row>
    <row r="37" spans="1:16" ht="39" customHeight="1" x14ac:dyDescent="0.2">
      <c r="A37" s="22"/>
      <c r="B37" s="35"/>
      <c r="C37" s="1218" t="s">
        <v>562</v>
      </c>
      <c r="D37" s="1219"/>
      <c r="E37" s="1220"/>
      <c r="F37" s="36">
        <v>0.5</v>
      </c>
      <c r="G37" s="37">
        <v>0.5</v>
      </c>
      <c r="H37" s="37">
        <v>0.67</v>
      </c>
      <c r="I37" s="37">
        <v>1.07</v>
      </c>
      <c r="J37" s="38">
        <v>1.58</v>
      </c>
      <c r="K37" s="22"/>
      <c r="L37" s="22"/>
      <c r="M37" s="22"/>
      <c r="N37" s="22"/>
      <c r="O37" s="22"/>
      <c r="P37" s="22"/>
    </row>
    <row r="38" spans="1:16" ht="39" customHeight="1" x14ac:dyDescent="0.2">
      <c r="A38" s="22"/>
      <c r="B38" s="35"/>
      <c r="C38" s="1218" t="s">
        <v>563</v>
      </c>
      <c r="D38" s="1219"/>
      <c r="E38" s="1220"/>
      <c r="F38" s="36">
        <v>1.71</v>
      </c>
      <c r="G38" s="37">
        <v>1.6</v>
      </c>
      <c r="H38" s="37">
        <v>1.56</v>
      </c>
      <c r="I38" s="37">
        <v>1.63</v>
      </c>
      <c r="J38" s="38">
        <v>1.43</v>
      </c>
      <c r="K38" s="22"/>
      <c r="L38" s="22"/>
      <c r="M38" s="22"/>
      <c r="N38" s="22"/>
      <c r="O38" s="22"/>
      <c r="P38" s="22"/>
    </row>
    <row r="39" spans="1:16" ht="39" customHeight="1" x14ac:dyDescent="0.2">
      <c r="A39" s="22"/>
      <c r="B39" s="35"/>
      <c r="C39" s="1218" t="s">
        <v>564</v>
      </c>
      <c r="D39" s="1219"/>
      <c r="E39" s="1220"/>
      <c r="F39" s="36">
        <v>0</v>
      </c>
      <c r="G39" s="37">
        <v>0.01</v>
      </c>
      <c r="H39" s="37">
        <v>0.01</v>
      </c>
      <c r="I39" s="37">
        <v>0.01</v>
      </c>
      <c r="J39" s="38">
        <v>0.01</v>
      </c>
      <c r="K39" s="22"/>
      <c r="L39" s="22"/>
      <c r="M39" s="22"/>
      <c r="N39" s="22"/>
      <c r="O39" s="22"/>
      <c r="P39" s="22"/>
    </row>
    <row r="40" spans="1:16" ht="39" customHeight="1" x14ac:dyDescent="0.2">
      <c r="A40" s="22"/>
      <c r="B40" s="35"/>
      <c r="C40" s="1218" t="s">
        <v>565</v>
      </c>
      <c r="D40" s="1219"/>
      <c r="E40" s="1220"/>
      <c r="F40" s="36">
        <v>0</v>
      </c>
      <c r="G40" s="37">
        <v>0</v>
      </c>
      <c r="H40" s="37">
        <v>0</v>
      </c>
      <c r="I40" s="37">
        <v>0</v>
      </c>
      <c r="J40" s="38">
        <v>0</v>
      </c>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566</v>
      </c>
      <c r="D42" s="1219"/>
      <c r="E42" s="1220"/>
      <c r="F42" s="36" t="s">
        <v>525</v>
      </c>
      <c r="G42" s="37" t="s">
        <v>525</v>
      </c>
      <c r="H42" s="37" t="s">
        <v>525</v>
      </c>
      <c r="I42" s="37" t="s">
        <v>525</v>
      </c>
      <c r="J42" s="38" t="s">
        <v>525</v>
      </c>
      <c r="K42" s="22"/>
      <c r="L42" s="22"/>
      <c r="M42" s="22"/>
      <c r="N42" s="22"/>
      <c r="O42" s="22"/>
      <c r="P42" s="22"/>
    </row>
    <row r="43" spans="1:16" ht="39" customHeight="1" thickBot="1" x14ac:dyDescent="0.25">
      <c r="A43" s="22"/>
      <c r="B43" s="40"/>
      <c r="C43" s="1221" t="s">
        <v>567</v>
      </c>
      <c r="D43" s="1222"/>
      <c r="E43" s="1223"/>
      <c r="F43" s="41" t="s">
        <v>525</v>
      </c>
      <c r="G43" s="42" t="s">
        <v>525</v>
      </c>
      <c r="H43" s="42" t="s">
        <v>525</v>
      </c>
      <c r="I43" s="42" t="s">
        <v>525</v>
      </c>
      <c r="J43" s="43" t="s">
        <v>525</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nLLobMgejmqFnkQJtL3VCEKPp9KleRP82oAFP6cmImGj2phNlXA/pqzUt3r86p44um3xUb/+Yq26so2Y8QnGHg==" saltValue="COHFVl0aYf7Ecul1Gi4k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4674</v>
      </c>
      <c r="L45" s="60">
        <v>4733</v>
      </c>
      <c r="M45" s="60">
        <v>4389</v>
      </c>
      <c r="N45" s="60">
        <v>4273</v>
      </c>
      <c r="O45" s="61">
        <v>4404</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525</v>
      </c>
      <c r="L46" s="64" t="s">
        <v>525</v>
      </c>
      <c r="M46" s="64" t="s">
        <v>525</v>
      </c>
      <c r="N46" s="64" t="s">
        <v>525</v>
      </c>
      <c r="O46" s="65" t="s">
        <v>525</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525</v>
      </c>
      <c r="L47" s="64" t="s">
        <v>525</v>
      </c>
      <c r="M47" s="64" t="s">
        <v>525</v>
      </c>
      <c r="N47" s="64" t="s">
        <v>525</v>
      </c>
      <c r="O47" s="65" t="s">
        <v>525</v>
      </c>
      <c r="P47" s="48"/>
      <c r="Q47" s="48"/>
      <c r="R47" s="48"/>
      <c r="S47" s="48"/>
      <c r="T47" s="48"/>
      <c r="U47" s="48"/>
    </row>
    <row r="48" spans="1:21" ht="30.75" customHeight="1" x14ac:dyDescent="0.2">
      <c r="A48" s="48"/>
      <c r="B48" s="1236"/>
      <c r="C48" s="1237"/>
      <c r="D48" s="62"/>
      <c r="E48" s="1228" t="s">
        <v>15</v>
      </c>
      <c r="F48" s="1228"/>
      <c r="G48" s="1228"/>
      <c r="H48" s="1228"/>
      <c r="I48" s="1228"/>
      <c r="J48" s="1229"/>
      <c r="K48" s="63">
        <v>1842</v>
      </c>
      <c r="L48" s="64">
        <v>1842</v>
      </c>
      <c r="M48" s="64">
        <v>1795</v>
      </c>
      <c r="N48" s="64">
        <v>1732</v>
      </c>
      <c r="O48" s="65">
        <v>1632</v>
      </c>
      <c r="P48" s="48"/>
      <c r="Q48" s="48"/>
      <c r="R48" s="48"/>
      <c r="S48" s="48"/>
      <c r="T48" s="48"/>
      <c r="U48" s="48"/>
    </row>
    <row r="49" spans="1:21" ht="30.75" customHeight="1" x14ac:dyDescent="0.2">
      <c r="A49" s="48"/>
      <c r="B49" s="1236"/>
      <c r="C49" s="1237"/>
      <c r="D49" s="62"/>
      <c r="E49" s="1228" t="s">
        <v>16</v>
      </c>
      <c r="F49" s="1228"/>
      <c r="G49" s="1228"/>
      <c r="H49" s="1228"/>
      <c r="I49" s="1228"/>
      <c r="J49" s="1229"/>
      <c r="K49" s="63" t="s">
        <v>525</v>
      </c>
      <c r="L49" s="64" t="s">
        <v>525</v>
      </c>
      <c r="M49" s="64" t="s">
        <v>525</v>
      </c>
      <c r="N49" s="64" t="s">
        <v>525</v>
      </c>
      <c r="O49" s="65" t="s">
        <v>525</v>
      </c>
      <c r="P49" s="48"/>
      <c r="Q49" s="48"/>
      <c r="R49" s="48"/>
      <c r="S49" s="48"/>
      <c r="T49" s="48"/>
      <c r="U49" s="48"/>
    </row>
    <row r="50" spans="1:21" ht="30.75" customHeight="1" x14ac:dyDescent="0.2">
      <c r="A50" s="48"/>
      <c r="B50" s="1236"/>
      <c r="C50" s="1237"/>
      <c r="D50" s="62"/>
      <c r="E50" s="1228" t="s">
        <v>17</v>
      </c>
      <c r="F50" s="1228"/>
      <c r="G50" s="1228"/>
      <c r="H50" s="1228"/>
      <c r="I50" s="1228"/>
      <c r="J50" s="1229"/>
      <c r="K50" s="63">
        <v>1</v>
      </c>
      <c r="L50" s="64">
        <v>1</v>
      </c>
      <c r="M50" s="64">
        <v>4</v>
      </c>
      <c r="N50" s="64">
        <v>258</v>
      </c>
      <c r="O50" s="65">
        <v>31</v>
      </c>
      <c r="P50" s="48"/>
      <c r="Q50" s="48"/>
      <c r="R50" s="48"/>
      <c r="S50" s="48"/>
      <c r="T50" s="48"/>
      <c r="U50" s="48"/>
    </row>
    <row r="51" spans="1:21" ht="30.75" customHeight="1" x14ac:dyDescent="0.2">
      <c r="A51" s="48"/>
      <c r="B51" s="1238"/>
      <c r="C51" s="1239"/>
      <c r="D51" s="66"/>
      <c r="E51" s="1228" t="s">
        <v>18</v>
      </c>
      <c r="F51" s="1228"/>
      <c r="G51" s="1228"/>
      <c r="H51" s="1228"/>
      <c r="I51" s="1228"/>
      <c r="J51" s="1229"/>
      <c r="K51" s="63">
        <v>0</v>
      </c>
      <c r="L51" s="64">
        <v>0</v>
      </c>
      <c r="M51" s="64">
        <v>0</v>
      </c>
      <c r="N51" s="64">
        <v>0</v>
      </c>
      <c r="O51" s="65" t="s">
        <v>525</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6382</v>
      </c>
      <c r="L52" s="64">
        <v>6495</v>
      </c>
      <c r="M52" s="64">
        <v>6066</v>
      </c>
      <c r="N52" s="64">
        <v>5930</v>
      </c>
      <c r="O52" s="65">
        <v>5948</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135</v>
      </c>
      <c r="L53" s="69">
        <v>81</v>
      </c>
      <c r="M53" s="69">
        <v>122</v>
      </c>
      <c r="N53" s="69">
        <v>333</v>
      </c>
      <c r="O53" s="70">
        <v>119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VGm9yRiP/dR16HWrSFAaz5bv8+ve/f5OltlbxVgCcUDTqONppmqEkZ57UNrCUH3AChXnKlVifJq2NGZtRd4cQ==" saltValue="eBvMRdXpjmeBSuSODho8u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552</v>
      </c>
      <c r="J40" s="79" t="s">
        <v>553</v>
      </c>
      <c r="K40" s="79" t="s">
        <v>554</v>
      </c>
      <c r="L40" s="79" t="s">
        <v>555</v>
      </c>
      <c r="M40" s="80" t="s">
        <v>556</v>
      </c>
    </row>
    <row r="41" spans="2:13" ht="27.75" customHeight="1" x14ac:dyDescent="0.2">
      <c r="B41" s="1242" t="s">
        <v>24</v>
      </c>
      <c r="C41" s="1243"/>
      <c r="D41" s="81"/>
      <c r="E41" s="1248" t="s">
        <v>25</v>
      </c>
      <c r="F41" s="1248"/>
      <c r="G41" s="1248"/>
      <c r="H41" s="1249"/>
      <c r="I41" s="82">
        <v>46798</v>
      </c>
      <c r="J41" s="83">
        <v>49257</v>
      </c>
      <c r="K41" s="83">
        <v>52414</v>
      </c>
      <c r="L41" s="83">
        <v>54503</v>
      </c>
      <c r="M41" s="84">
        <v>57717</v>
      </c>
    </row>
    <row r="42" spans="2:13" ht="27.75" customHeight="1" x14ac:dyDescent="0.2">
      <c r="B42" s="1244"/>
      <c r="C42" s="1245"/>
      <c r="D42" s="85"/>
      <c r="E42" s="1250" t="s">
        <v>26</v>
      </c>
      <c r="F42" s="1250"/>
      <c r="G42" s="1250"/>
      <c r="H42" s="1251"/>
      <c r="I42" s="86">
        <v>2518</v>
      </c>
      <c r="J42" s="87">
        <v>7407</v>
      </c>
      <c r="K42" s="87">
        <v>7296</v>
      </c>
      <c r="L42" s="87">
        <v>6010</v>
      </c>
      <c r="M42" s="88">
        <v>4478</v>
      </c>
    </row>
    <row r="43" spans="2:13" ht="27.75" customHeight="1" x14ac:dyDescent="0.2">
      <c r="B43" s="1244"/>
      <c r="C43" s="1245"/>
      <c r="D43" s="85"/>
      <c r="E43" s="1250" t="s">
        <v>27</v>
      </c>
      <c r="F43" s="1250"/>
      <c r="G43" s="1250"/>
      <c r="H43" s="1251"/>
      <c r="I43" s="86">
        <v>25782</v>
      </c>
      <c r="J43" s="87">
        <v>23589</v>
      </c>
      <c r="K43" s="87">
        <v>22175</v>
      </c>
      <c r="L43" s="87">
        <v>21555</v>
      </c>
      <c r="M43" s="88">
        <v>20361</v>
      </c>
    </row>
    <row r="44" spans="2:13" ht="27.75" customHeight="1" x14ac:dyDescent="0.2">
      <c r="B44" s="1244"/>
      <c r="C44" s="1245"/>
      <c r="D44" s="85"/>
      <c r="E44" s="1250" t="s">
        <v>28</v>
      </c>
      <c r="F44" s="1250"/>
      <c r="G44" s="1250"/>
      <c r="H44" s="1251"/>
      <c r="I44" s="86" t="s">
        <v>525</v>
      </c>
      <c r="J44" s="87" t="s">
        <v>525</v>
      </c>
      <c r="K44" s="87" t="s">
        <v>525</v>
      </c>
      <c r="L44" s="87" t="s">
        <v>525</v>
      </c>
      <c r="M44" s="88" t="s">
        <v>525</v>
      </c>
    </row>
    <row r="45" spans="2:13" ht="27.75" customHeight="1" x14ac:dyDescent="0.2">
      <c r="B45" s="1244"/>
      <c r="C45" s="1245"/>
      <c r="D45" s="85"/>
      <c r="E45" s="1250" t="s">
        <v>29</v>
      </c>
      <c r="F45" s="1250"/>
      <c r="G45" s="1250"/>
      <c r="H45" s="1251"/>
      <c r="I45" s="86">
        <v>11299</v>
      </c>
      <c r="J45" s="87">
        <v>11331</v>
      </c>
      <c r="K45" s="87">
        <v>9901</v>
      </c>
      <c r="L45" s="87">
        <v>9667</v>
      </c>
      <c r="M45" s="88">
        <v>9435</v>
      </c>
    </row>
    <row r="46" spans="2:13" ht="27.75" customHeight="1" x14ac:dyDescent="0.2">
      <c r="B46" s="1244"/>
      <c r="C46" s="1245"/>
      <c r="D46" s="89"/>
      <c r="E46" s="1250" t="s">
        <v>30</v>
      </c>
      <c r="F46" s="1250"/>
      <c r="G46" s="1250"/>
      <c r="H46" s="1251"/>
      <c r="I46" s="86" t="s">
        <v>525</v>
      </c>
      <c r="J46" s="87" t="s">
        <v>525</v>
      </c>
      <c r="K46" s="87" t="s">
        <v>525</v>
      </c>
      <c r="L46" s="87" t="s">
        <v>525</v>
      </c>
      <c r="M46" s="88" t="s">
        <v>525</v>
      </c>
    </row>
    <row r="47" spans="2:13" ht="27.75" customHeight="1" x14ac:dyDescent="0.2">
      <c r="B47" s="1244"/>
      <c r="C47" s="1245"/>
      <c r="D47" s="90"/>
      <c r="E47" s="1252" t="s">
        <v>31</v>
      </c>
      <c r="F47" s="1253"/>
      <c r="G47" s="1253"/>
      <c r="H47" s="1254"/>
      <c r="I47" s="86" t="s">
        <v>525</v>
      </c>
      <c r="J47" s="87" t="s">
        <v>525</v>
      </c>
      <c r="K47" s="87" t="s">
        <v>525</v>
      </c>
      <c r="L47" s="87" t="s">
        <v>525</v>
      </c>
      <c r="M47" s="88" t="s">
        <v>525</v>
      </c>
    </row>
    <row r="48" spans="2:13" ht="27.75" customHeight="1" x14ac:dyDescent="0.2">
      <c r="B48" s="1244"/>
      <c r="C48" s="1245"/>
      <c r="D48" s="85"/>
      <c r="E48" s="1250" t="s">
        <v>32</v>
      </c>
      <c r="F48" s="1250"/>
      <c r="G48" s="1250"/>
      <c r="H48" s="1251"/>
      <c r="I48" s="86" t="s">
        <v>525</v>
      </c>
      <c r="J48" s="87" t="s">
        <v>525</v>
      </c>
      <c r="K48" s="87" t="s">
        <v>525</v>
      </c>
      <c r="L48" s="87" t="s">
        <v>525</v>
      </c>
      <c r="M48" s="88" t="s">
        <v>525</v>
      </c>
    </row>
    <row r="49" spans="2:13" ht="27.75" customHeight="1" x14ac:dyDescent="0.2">
      <c r="B49" s="1246"/>
      <c r="C49" s="1247"/>
      <c r="D49" s="85"/>
      <c r="E49" s="1250" t="s">
        <v>33</v>
      </c>
      <c r="F49" s="1250"/>
      <c r="G49" s="1250"/>
      <c r="H49" s="1251"/>
      <c r="I49" s="86" t="s">
        <v>525</v>
      </c>
      <c r="J49" s="87" t="s">
        <v>525</v>
      </c>
      <c r="K49" s="87" t="s">
        <v>525</v>
      </c>
      <c r="L49" s="87" t="s">
        <v>525</v>
      </c>
      <c r="M49" s="88" t="s">
        <v>525</v>
      </c>
    </row>
    <row r="50" spans="2:13" ht="27.75" customHeight="1" x14ac:dyDescent="0.2">
      <c r="B50" s="1255" t="s">
        <v>34</v>
      </c>
      <c r="C50" s="1256"/>
      <c r="D50" s="91"/>
      <c r="E50" s="1250" t="s">
        <v>35</v>
      </c>
      <c r="F50" s="1250"/>
      <c r="G50" s="1250"/>
      <c r="H50" s="1251"/>
      <c r="I50" s="86">
        <v>9986</v>
      </c>
      <c r="J50" s="87">
        <v>9194</v>
      </c>
      <c r="K50" s="87">
        <v>7135</v>
      </c>
      <c r="L50" s="87">
        <v>7279</v>
      </c>
      <c r="M50" s="88">
        <v>7757</v>
      </c>
    </row>
    <row r="51" spans="2:13" ht="27.75" customHeight="1" x14ac:dyDescent="0.2">
      <c r="B51" s="1244"/>
      <c r="C51" s="1245"/>
      <c r="D51" s="85"/>
      <c r="E51" s="1250" t="s">
        <v>36</v>
      </c>
      <c r="F51" s="1250"/>
      <c r="G51" s="1250"/>
      <c r="H51" s="1251"/>
      <c r="I51" s="86">
        <v>20621</v>
      </c>
      <c r="J51" s="87">
        <v>18651</v>
      </c>
      <c r="K51" s="87">
        <v>17207</v>
      </c>
      <c r="L51" s="87">
        <v>17111</v>
      </c>
      <c r="M51" s="88">
        <v>20021</v>
      </c>
    </row>
    <row r="52" spans="2:13" ht="27.75" customHeight="1" x14ac:dyDescent="0.2">
      <c r="B52" s="1246"/>
      <c r="C52" s="1247"/>
      <c r="D52" s="85"/>
      <c r="E52" s="1250" t="s">
        <v>37</v>
      </c>
      <c r="F52" s="1250"/>
      <c r="G52" s="1250"/>
      <c r="H52" s="1251"/>
      <c r="I52" s="86">
        <v>52467</v>
      </c>
      <c r="J52" s="87">
        <v>56290</v>
      </c>
      <c r="K52" s="87">
        <v>51688</v>
      </c>
      <c r="L52" s="87">
        <v>51248</v>
      </c>
      <c r="M52" s="88">
        <v>51293</v>
      </c>
    </row>
    <row r="53" spans="2:13" ht="27.75" customHeight="1" thickBot="1" x14ac:dyDescent="0.25">
      <c r="B53" s="1257" t="s">
        <v>38</v>
      </c>
      <c r="C53" s="1258"/>
      <c r="D53" s="92"/>
      <c r="E53" s="1259" t="s">
        <v>39</v>
      </c>
      <c r="F53" s="1259"/>
      <c r="G53" s="1259"/>
      <c r="H53" s="1260"/>
      <c r="I53" s="93">
        <v>3324</v>
      </c>
      <c r="J53" s="94">
        <v>7449</v>
      </c>
      <c r="K53" s="94">
        <v>15756</v>
      </c>
      <c r="L53" s="94">
        <v>16097</v>
      </c>
      <c r="M53" s="95">
        <v>12920</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OUySpbarQhwNowsUXkH5L6ie/KX/46gjOD7oiY5y2OF23VPjIaTrvuAbRWlpf5Yj5a8Z0SSimxS6JkgUVUQo1A==" saltValue="1JUHZPY/4vebQ9VsOy+LR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554</v>
      </c>
      <c r="G54" s="104" t="s">
        <v>555</v>
      </c>
      <c r="H54" s="105" t="s">
        <v>556</v>
      </c>
    </row>
    <row r="55" spans="2:8" ht="52.5" customHeight="1" x14ac:dyDescent="0.2">
      <c r="B55" s="106"/>
      <c r="C55" s="1269" t="s">
        <v>42</v>
      </c>
      <c r="D55" s="1269"/>
      <c r="E55" s="1270"/>
      <c r="F55" s="107">
        <v>4312</v>
      </c>
      <c r="G55" s="107">
        <v>4313</v>
      </c>
      <c r="H55" s="108">
        <v>4313</v>
      </c>
    </row>
    <row r="56" spans="2:8" ht="52.5" customHeight="1" x14ac:dyDescent="0.2">
      <c r="B56" s="109"/>
      <c r="C56" s="1271" t="s">
        <v>43</v>
      </c>
      <c r="D56" s="1271"/>
      <c r="E56" s="1272"/>
      <c r="F56" s="110" t="s">
        <v>525</v>
      </c>
      <c r="G56" s="110" t="s">
        <v>525</v>
      </c>
      <c r="H56" s="111" t="s">
        <v>525</v>
      </c>
    </row>
    <row r="57" spans="2:8" ht="53.25" customHeight="1" x14ac:dyDescent="0.2">
      <c r="B57" s="109"/>
      <c r="C57" s="1273" t="s">
        <v>44</v>
      </c>
      <c r="D57" s="1273"/>
      <c r="E57" s="1274"/>
      <c r="F57" s="112">
        <v>1239</v>
      </c>
      <c r="G57" s="112">
        <v>1174</v>
      </c>
      <c r="H57" s="113">
        <v>1635</v>
      </c>
    </row>
    <row r="58" spans="2:8" ht="45.75" customHeight="1" x14ac:dyDescent="0.2">
      <c r="B58" s="114"/>
      <c r="C58" s="1261" t="s">
        <v>45</v>
      </c>
      <c r="D58" s="1262"/>
      <c r="E58" s="1263"/>
      <c r="F58" s="115">
        <v>233</v>
      </c>
      <c r="G58" s="115">
        <v>233</v>
      </c>
      <c r="H58" s="116">
        <v>722</v>
      </c>
    </row>
    <row r="59" spans="2:8" ht="45.75" customHeight="1" x14ac:dyDescent="0.2">
      <c r="B59" s="114"/>
      <c r="C59" s="1261" t="s">
        <v>45</v>
      </c>
      <c r="D59" s="1262"/>
      <c r="E59" s="1263"/>
      <c r="F59" s="115">
        <v>465</v>
      </c>
      <c r="G59" s="115">
        <v>451</v>
      </c>
      <c r="H59" s="116">
        <v>438</v>
      </c>
    </row>
    <row r="60" spans="2:8" ht="45.75" customHeight="1" x14ac:dyDescent="0.2">
      <c r="B60" s="114"/>
      <c r="C60" s="1261" t="s">
        <v>45</v>
      </c>
      <c r="D60" s="1262"/>
      <c r="E60" s="1263"/>
      <c r="F60" s="115">
        <v>428</v>
      </c>
      <c r="G60" s="115">
        <v>358</v>
      </c>
      <c r="H60" s="116">
        <v>330</v>
      </c>
    </row>
    <row r="61" spans="2:8" ht="45.75" customHeight="1" x14ac:dyDescent="0.2">
      <c r="B61" s="114"/>
      <c r="C61" s="1261" t="s">
        <v>45</v>
      </c>
      <c r="D61" s="1262"/>
      <c r="E61" s="1263"/>
      <c r="F61" s="115">
        <v>70</v>
      </c>
      <c r="G61" s="115">
        <v>69</v>
      </c>
      <c r="H61" s="116">
        <v>69</v>
      </c>
    </row>
    <row r="62" spans="2:8" ht="45.75" customHeight="1" thickBot="1" x14ac:dyDescent="0.25">
      <c r="B62" s="117"/>
      <c r="C62" s="1264" t="s">
        <v>45</v>
      </c>
      <c r="D62" s="1265"/>
      <c r="E62" s="1266"/>
      <c r="F62" s="118">
        <v>26</v>
      </c>
      <c r="G62" s="118">
        <v>36</v>
      </c>
      <c r="H62" s="119">
        <v>47</v>
      </c>
    </row>
    <row r="63" spans="2:8" ht="52.5" customHeight="1" thickBot="1" x14ac:dyDescent="0.25">
      <c r="B63" s="120"/>
      <c r="C63" s="1267" t="s">
        <v>46</v>
      </c>
      <c r="D63" s="1267"/>
      <c r="E63" s="1268"/>
      <c r="F63" s="121">
        <v>5551</v>
      </c>
      <c r="G63" s="121">
        <v>5487</v>
      </c>
      <c r="H63" s="122">
        <v>5949</v>
      </c>
    </row>
    <row r="64" spans="2:8" ht="15" customHeight="1" x14ac:dyDescent="0.2"/>
    <row r="65" ht="0" hidden="1" customHeight="1" x14ac:dyDescent="0.2"/>
    <row r="66" ht="0" hidden="1" customHeight="1" x14ac:dyDescent="0.2"/>
  </sheetData>
  <sheetProtection algorithmName="SHA-512" hashValue="ihBrxCTDseupBevi66/ehCzWo8WeqkYmatnwZRVTwjv8/OJEYG/45rXTlaxAV690UiKDsU9p8PxL/zGWu2w6Uw==" saltValue="cKFPHK4mSCJjywzUBAF9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582</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582</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584</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9" t="s">
        <v>585</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ht="13.2" x14ac:dyDescent="0.2">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ht="13.2" x14ac:dyDescent="0.2">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ht="13.2" x14ac:dyDescent="0.2">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ht="13.2" x14ac:dyDescent="0.2">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586</v>
      </c>
    </row>
    <row r="50" spans="1:109" ht="13.2" x14ac:dyDescent="0.2">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552</v>
      </c>
      <c r="BQ50" s="1279"/>
      <c r="BR50" s="1279"/>
      <c r="BS50" s="1279"/>
      <c r="BT50" s="1279"/>
      <c r="BU50" s="1279"/>
      <c r="BV50" s="1279"/>
      <c r="BW50" s="1279"/>
      <c r="BX50" s="1279" t="s">
        <v>553</v>
      </c>
      <c r="BY50" s="1279"/>
      <c r="BZ50" s="1279"/>
      <c r="CA50" s="1279"/>
      <c r="CB50" s="1279"/>
      <c r="CC50" s="1279"/>
      <c r="CD50" s="1279"/>
      <c r="CE50" s="1279"/>
      <c r="CF50" s="1279" t="s">
        <v>554</v>
      </c>
      <c r="CG50" s="1279"/>
      <c r="CH50" s="1279"/>
      <c r="CI50" s="1279"/>
      <c r="CJ50" s="1279"/>
      <c r="CK50" s="1279"/>
      <c r="CL50" s="1279"/>
      <c r="CM50" s="1279"/>
      <c r="CN50" s="1279" t="s">
        <v>555</v>
      </c>
      <c r="CO50" s="1279"/>
      <c r="CP50" s="1279"/>
      <c r="CQ50" s="1279"/>
      <c r="CR50" s="1279"/>
      <c r="CS50" s="1279"/>
      <c r="CT50" s="1279"/>
      <c r="CU50" s="1279"/>
      <c r="CV50" s="1279" t="s">
        <v>556</v>
      </c>
      <c r="CW50" s="1279"/>
      <c r="CX50" s="1279"/>
      <c r="CY50" s="1279"/>
      <c r="CZ50" s="1279"/>
      <c r="DA50" s="1279"/>
      <c r="DB50" s="1279"/>
      <c r="DC50" s="1279"/>
    </row>
    <row r="51" spans="1:109" ht="13.5" customHeight="1" x14ac:dyDescent="0.2">
      <c r="B51" s="374"/>
      <c r="G51" s="1284"/>
      <c r="H51" s="1284"/>
      <c r="I51" s="1285"/>
      <c r="J51" s="1285"/>
      <c r="K51" s="1283"/>
      <c r="L51" s="1283"/>
      <c r="M51" s="1283"/>
      <c r="N51" s="1283"/>
      <c r="AM51" s="383"/>
      <c r="AN51" s="1282" t="s">
        <v>587</v>
      </c>
      <c r="AO51" s="1282"/>
      <c r="AP51" s="1282"/>
      <c r="AQ51" s="1282"/>
      <c r="AR51" s="1282"/>
      <c r="AS51" s="1282"/>
      <c r="AT51" s="1282"/>
      <c r="AU51" s="1282"/>
      <c r="AV51" s="1282"/>
      <c r="AW51" s="1282"/>
      <c r="AX51" s="1282"/>
      <c r="AY51" s="1282"/>
      <c r="AZ51" s="1282"/>
      <c r="BA51" s="1282"/>
      <c r="BB51" s="1282" t="s">
        <v>588</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44.1</v>
      </c>
      <c r="CG51" s="1280"/>
      <c r="CH51" s="1280"/>
      <c r="CI51" s="1280"/>
      <c r="CJ51" s="1280"/>
      <c r="CK51" s="1280"/>
      <c r="CL51" s="1280"/>
      <c r="CM51" s="1280"/>
      <c r="CN51" s="1280">
        <v>44.5</v>
      </c>
      <c r="CO51" s="1280"/>
      <c r="CP51" s="1280"/>
      <c r="CQ51" s="1280"/>
      <c r="CR51" s="1280"/>
      <c r="CS51" s="1280"/>
      <c r="CT51" s="1280"/>
      <c r="CU51" s="1280"/>
      <c r="CV51" s="1280">
        <v>34.700000000000003</v>
      </c>
      <c r="CW51" s="1280"/>
      <c r="CX51" s="1280"/>
      <c r="CY51" s="1280"/>
      <c r="CZ51" s="1280"/>
      <c r="DA51" s="1280"/>
      <c r="DB51" s="1280"/>
      <c r="DC51" s="1280"/>
    </row>
    <row r="52" spans="1:109" ht="13.2" x14ac:dyDescent="0.2">
      <c r="B52" s="374"/>
      <c r="G52" s="1284"/>
      <c r="H52" s="1284"/>
      <c r="I52" s="1285"/>
      <c r="J52" s="1285"/>
      <c r="K52" s="1283"/>
      <c r="L52" s="1283"/>
      <c r="M52" s="1283"/>
      <c r="N52" s="1283"/>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ht="13.2" x14ac:dyDescent="0.2">
      <c r="A53" s="382"/>
      <c r="B53" s="374"/>
      <c r="G53" s="1284"/>
      <c r="H53" s="1284"/>
      <c r="I53" s="1275"/>
      <c r="J53" s="1275"/>
      <c r="K53" s="1283"/>
      <c r="L53" s="1283"/>
      <c r="M53" s="1283"/>
      <c r="N53" s="1283"/>
      <c r="AM53" s="383"/>
      <c r="AN53" s="1282"/>
      <c r="AO53" s="1282"/>
      <c r="AP53" s="1282"/>
      <c r="AQ53" s="1282"/>
      <c r="AR53" s="1282"/>
      <c r="AS53" s="1282"/>
      <c r="AT53" s="1282"/>
      <c r="AU53" s="1282"/>
      <c r="AV53" s="1282"/>
      <c r="AW53" s="1282"/>
      <c r="AX53" s="1282"/>
      <c r="AY53" s="1282"/>
      <c r="AZ53" s="1282"/>
      <c r="BA53" s="1282"/>
      <c r="BB53" s="1282" t="s">
        <v>589</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65.099999999999994</v>
      </c>
      <c r="CG53" s="1280"/>
      <c r="CH53" s="1280"/>
      <c r="CI53" s="1280"/>
      <c r="CJ53" s="1280"/>
      <c r="CK53" s="1280"/>
      <c r="CL53" s="1280"/>
      <c r="CM53" s="1280"/>
      <c r="CN53" s="1280">
        <v>65.900000000000006</v>
      </c>
      <c r="CO53" s="1280"/>
      <c r="CP53" s="1280"/>
      <c r="CQ53" s="1280"/>
      <c r="CR53" s="1280"/>
      <c r="CS53" s="1280"/>
      <c r="CT53" s="1280"/>
      <c r="CU53" s="1280"/>
      <c r="CV53" s="1280">
        <v>61.7</v>
      </c>
      <c r="CW53" s="1280"/>
      <c r="CX53" s="1280"/>
      <c r="CY53" s="1280"/>
      <c r="CZ53" s="1280"/>
      <c r="DA53" s="1280"/>
      <c r="DB53" s="1280"/>
      <c r="DC53" s="1280"/>
    </row>
    <row r="54" spans="1:109" ht="13.2" x14ac:dyDescent="0.2">
      <c r="A54" s="382"/>
      <c r="B54" s="374"/>
      <c r="G54" s="1284"/>
      <c r="H54" s="1284"/>
      <c r="I54" s="1275"/>
      <c r="J54" s="1275"/>
      <c r="K54" s="1283"/>
      <c r="L54" s="1283"/>
      <c r="M54" s="1283"/>
      <c r="N54" s="1283"/>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ht="13.2" x14ac:dyDescent="0.2">
      <c r="A55" s="382"/>
      <c r="B55" s="374"/>
      <c r="G55" s="1275"/>
      <c r="H55" s="1275"/>
      <c r="I55" s="1275"/>
      <c r="J55" s="1275"/>
      <c r="K55" s="1283"/>
      <c r="L55" s="1283"/>
      <c r="M55" s="1283"/>
      <c r="N55" s="1283"/>
      <c r="AN55" s="1279" t="s">
        <v>590</v>
      </c>
      <c r="AO55" s="1279"/>
      <c r="AP55" s="1279"/>
      <c r="AQ55" s="1279"/>
      <c r="AR55" s="1279"/>
      <c r="AS55" s="1279"/>
      <c r="AT55" s="1279"/>
      <c r="AU55" s="1279"/>
      <c r="AV55" s="1279"/>
      <c r="AW55" s="1279"/>
      <c r="AX55" s="1279"/>
      <c r="AY55" s="1279"/>
      <c r="AZ55" s="1279"/>
      <c r="BA55" s="1279"/>
      <c r="BB55" s="1282" t="s">
        <v>588</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37.4</v>
      </c>
      <c r="CG55" s="1280"/>
      <c r="CH55" s="1280"/>
      <c r="CI55" s="1280"/>
      <c r="CJ55" s="1280"/>
      <c r="CK55" s="1280"/>
      <c r="CL55" s="1280"/>
      <c r="CM55" s="1280"/>
      <c r="CN55" s="1280">
        <v>31</v>
      </c>
      <c r="CO55" s="1280"/>
      <c r="CP55" s="1280"/>
      <c r="CQ55" s="1280"/>
      <c r="CR55" s="1280"/>
      <c r="CS55" s="1280"/>
      <c r="CT55" s="1280"/>
      <c r="CU55" s="1280"/>
      <c r="CV55" s="1280">
        <v>30</v>
      </c>
      <c r="CW55" s="1280"/>
      <c r="CX55" s="1280"/>
      <c r="CY55" s="1280"/>
      <c r="CZ55" s="1280"/>
      <c r="DA55" s="1280"/>
      <c r="DB55" s="1280"/>
      <c r="DC55" s="1280"/>
    </row>
    <row r="56" spans="1:109" ht="13.2" x14ac:dyDescent="0.2">
      <c r="A56" s="382"/>
      <c r="B56" s="374"/>
      <c r="G56" s="1275"/>
      <c r="H56" s="1275"/>
      <c r="I56" s="1275"/>
      <c r="J56" s="1275"/>
      <c r="K56" s="1283"/>
      <c r="L56" s="1283"/>
      <c r="M56" s="1283"/>
      <c r="N56" s="1283"/>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ht="13.2" x14ac:dyDescent="0.2">
      <c r="B57" s="386"/>
      <c r="G57" s="1275"/>
      <c r="H57" s="1275"/>
      <c r="I57" s="1286"/>
      <c r="J57" s="1286"/>
      <c r="K57" s="1283"/>
      <c r="L57" s="1283"/>
      <c r="M57" s="1283"/>
      <c r="N57" s="1283"/>
      <c r="AM57" s="367"/>
      <c r="AN57" s="1279"/>
      <c r="AO57" s="1279"/>
      <c r="AP57" s="1279"/>
      <c r="AQ57" s="1279"/>
      <c r="AR57" s="1279"/>
      <c r="AS57" s="1279"/>
      <c r="AT57" s="1279"/>
      <c r="AU57" s="1279"/>
      <c r="AV57" s="1279"/>
      <c r="AW57" s="1279"/>
      <c r="AX57" s="1279"/>
      <c r="AY57" s="1279"/>
      <c r="AZ57" s="1279"/>
      <c r="BA57" s="1279"/>
      <c r="BB57" s="1282" t="s">
        <v>589</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54.4</v>
      </c>
      <c r="CG57" s="1280"/>
      <c r="CH57" s="1280"/>
      <c r="CI57" s="1280"/>
      <c r="CJ57" s="1280"/>
      <c r="CK57" s="1280"/>
      <c r="CL57" s="1280"/>
      <c r="CM57" s="1280"/>
      <c r="CN57" s="1280">
        <v>57.4</v>
      </c>
      <c r="CO57" s="1280"/>
      <c r="CP57" s="1280"/>
      <c r="CQ57" s="1280"/>
      <c r="CR57" s="1280"/>
      <c r="CS57" s="1280"/>
      <c r="CT57" s="1280"/>
      <c r="CU57" s="1280"/>
      <c r="CV57" s="1280">
        <v>59.4</v>
      </c>
      <c r="CW57" s="1280"/>
      <c r="CX57" s="1280"/>
      <c r="CY57" s="1280"/>
      <c r="CZ57" s="1280"/>
      <c r="DA57" s="1280"/>
      <c r="DB57" s="1280"/>
      <c r="DC57" s="1280"/>
      <c r="DD57" s="387"/>
      <c r="DE57" s="386"/>
    </row>
    <row r="58" spans="1:109" s="382" customFormat="1" ht="13.2" x14ac:dyDescent="0.2">
      <c r="A58" s="367"/>
      <c r="B58" s="386"/>
      <c r="G58" s="1275"/>
      <c r="H58" s="1275"/>
      <c r="I58" s="1286"/>
      <c r="J58" s="1286"/>
      <c r="K58" s="1283"/>
      <c r="L58" s="1283"/>
      <c r="M58" s="1283"/>
      <c r="N58" s="1283"/>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591</v>
      </c>
    </row>
    <row r="64" spans="1:109" ht="13.2" x14ac:dyDescent="0.2">
      <c r="B64" s="374"/>
      <c r="G64" s="381"/>
      <c r="I64" s="394"/>
      <c r="J64" s="394"/>
      <c r="K64" s="394"/>
      <c r="L64" s="394"/>
      <c r="M64" s="394"/>
      <c r="N64" s="395"/>
      <c r="AM64" s="381"/>
      <c r="AN64" s="381" t="s">
        <v>584</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9" t="s">
        <v>592</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ht="13.2" x14ac:dyDescent="0.2">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ht="13.2" x14ac:dyDescent="0.2">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ht="13.2" x14ac:dyDescent="0.2">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ht="13.2" x14ac:dyDescent="0.2">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586</v>
      </c>
    </row>
    <row r="72" spans="2:107" ht="13.2" x14ac:dyDescent="0.2">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552</v>
      </c>
      <c r="BQ72" s="1279"/>
      <c r="BR72" s="1279"/>
      <c r="BS72" s="1279"/>
      <c r="BT72" s="1279"/>
      <c r="BU72" s="1279"/>
      <c r="BV72" s="1279"/>
      <c r="BW72" s="1279"/>
      <c r="BX72" s="1279" t="s">
        <v>553</v>
      </c>
      <c r="BY72" s="1279"/>
      <c r="BZ72" s="1279"/>
      <c r="CA72" s="1279"/>
      <c r="CB72" s="1279"/>
      <c r="CC72" s="1279"/>
      <c r="CD72" s="1279"/>
      <c r="CE72" s="1279"/>
      <c r="CF72" s="1279" t="s">
        <v>554</v>
      </c>
      <c r="CG72" s="1279"/>
      <c r="CH72" s="1279"/>
      <c r="CI72" s="1279"/>
      <c r="CJ72" s="1279"/>
      <c r="CK72" s="1279"/>
      <c r="CL72" s="1279"/>
      <c r="CM72" s="1279"/>
      <c r="CN72" s="1279" t="s">
        <v>555</v>
      </c>
      <c r="CO72" s="1279"/>
      <c r="CP72" s="1279"/>
      <c r="CQ72" s="1279"/>
      <c r="CR72" s="1279"/>
      <c r="CS72" s="1279"/>
      <c r="CT72" s="1279"/>
      <c r="CU72" s="1279"/>
      <c r="CV72" s="1279" t="s">
        <v>556</v>
      </c>
      <c r="CW72" s="1279"/>
      <c r="CX72" s="1279"/>
      <c r="CY72" s="1279"/>
      <c r="CZ72" s="1279"/>
      <c r="DA72" s="1279"/>
      <c r="DB72" s="1279"/>
      <c r="DC72" s="1279"/>
    </row>
    <row r="73" spans="2:107" ht="13.2" x14ac:dyDescent="0.2">
      <c r="B73" s="374"/>
      <c r="G73" s="1284"/>
      <c r="H73" s="1284"/>
      <c r="I73" s="1284"/>
      <c r="J73" s="1284"/>
      <c r="K73" s="1287"/>
      <c r="L73" s="1287"/>
      <c r="M73" s="1287"/>
      <c r="N73" s="1287"/>
      <c r="AM73" s="383"/>
      <c r="AN73" s="1282" t="s">
        <v>587</v>
      </c>
      <c r="AO73" s="1282"/>
      <c r="AP73" s="1282"/>
      <c r="AQ73" s="1282"/>
      <c r="AR73" s="1282"/>
      <c r="AS73" s="1282"/>
      <c r="AT73" s="1282"/>
      <c r="AU73" s="1282"/>
      <c r="AV73" s="1282"/>
      <c r="AW73" s="1282"/>
      <c r="AX73" s="1282"/>
      <c r="AY73" s="1282"/>
      <c r="AZ73" s="1282"/>
      <c r="BA73" s="1282"/>
      <c r="BB73" s="1282" t="s">
        <v>588</v>
      </c>
      <c r="BC73" s="1282"/>
      <c r="BD73" s="1282"/>
      <c r="BE73" s="1282"/>
      <c r="BF73" s="1282"/>
      <c r="BG73" s="1282"/>
      <c r="BH73" s="1282"/>
      <c r="BI73" s="1282"/>
      <c r="BJ73" s="1282"/>
      <c r="BK73" s="1282"/>
      <c r="BL73" s="1282"/>
      <c r="BM73" s="1282"/>
      <c r="BN73" s="1282"/>
      <c r="BO73" s="1282"/>
      <c r="BP73" s="1280">
        <v>9.4</v>
      </c>
      <c r="BQ73" s="1280"/>
      <c r="BR73" s="1280"/>
      <c r="BS73" s="1280"/>
      <c r="BT73" s="1280"/>
      <c r="BU73" s="1280"/>
      <c r="BV73" s="1280"/>
      <c r="BW73" s="1280"/>
      <c r="BX73" s="1280">
        <v>21.2</v>
      </c>
      <c r="BY73" s="1280"/>
      <c r="BZ73" s="1280"/>
      <c r="CA73" s="1280"/>
      <c r="CB73" s="1280"/>
      <c r="CC73" s="1280"/>
      <c r="CD73" s="1280"/>
      <c r="CE73" s="1280"/>
      <c r="CF73" s="1280">
        <v>44.1</v>
      </c>
      <c r="CG73" s="1280"/>
      <c r="CH73" s="1280"/>
      <c r="CI73" s="1280"/>
      <c r="CJ73" s="1280"/>
      <c r="CK73" s="1280"/>
      <c r="CL73" s="1280"/>
      <c r="CM73" s="1280"/>
      <c r="CN73" s="1280">
        <v>44.5</v>
      </c>
      <c r="CO73" s="1280"/>
      <c r="CP73" s="1280"/>
      <c r="CQ73" s="1280"/>
      <c r="CR73" s="1280"/>
      <c r="CS73" s="1280"/>
      <c r="CT73" s="1280"/>
      <c r="CU73" s="1280"/>
      <c r="CV73" s="1280">
        <v>34.700000000000003</v>
      </c>
      <c r="CW73" s="1280"/>
      <c r="CX73" s="1280"/>
      <c r="CY73" s="1280"/>
      <c r="CZ73" s="1280"/>
      <c r="DA73" s="1280"/>
      <c r="DB73" s="1280"/>
      <c r="DC73" s="1280"/>
    </row>
    <row r="74" spans="2:107" ht="13.2" x14ac:dyDescent="0.2">
      <c r="B74" s="374"/>
      <c r="G74" s="1284"/>
      <c r="H74" s="1284"/>
      <c r="I74" s="1284"/>
      <c r="J74" s="1284"/>
      <c r="K74" s="1287"/>
      <c r="L74" s="1287"/>
      <c r="M74" s="1287"/>
      <c r="N74" s="1287"/>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ht="13.2" x14ac:dyDescent="0.2">
      <c r="B75" s="374"/>
      <c r="G75" s="1284"/>
      <c r="H75" s="1284"/>
      <c r="I75" s="1275"/>
      <c r="J75" s="1275"/>
      <c r="K75" s="1283"/>
      <c r="L75" s="1283"/>
      <c r="M75" s="1283"/>
      <c r="N75" s="1283"/>
      <c r="AM75" s="383"/>
      <c r="AN75" s="1282"/>
      <c r="AO75" s="1282"/>
      <c r="AP75" s="1282"/>
      <c r="AQ75" s="1282"/>
      <c r="AR75" s="1282"/>
      <c r="AS75" s="1282"/>
      <c r="AT75" s="1282"/>
      <c r="AU75" s="1282"/>
      <c r="AV75" s="1282"/>
      <c r="AW75" s="1282"/>
      <c r="AX75" s="1282"/>
      <c r="AY75" s="1282"/>
      <c r="AZ75" s="1282"/>
      <c r="BA75" s="1282"/>
      <c r="BB75" s="1282" t="s">
        <v>593</v>
      </c>
      <c r="BC75" s="1282"/>
      <c r="BD75" s="1282"/>
      <c r="BE75" s="1282"/>
      <c r="BF75" s="1282"/>
      <c r="BG75" s="1282"/>
      <c r="BH75" s="1282"/>
      <c r="BI75" s="1282"/>
      <c r="BJ75" s="1282"/>
      <c r="BK75" s="1282"/>
      <c r="BL75" s="1282"/>
      <c r="BM75" s="1282"/>
      <c r="BN75" s="1282"/>
      <c r="BO75" s="1282"/>
      <c r="BP75" s="1280">
        <v>1.2</v>
      </c>
      <c r="BQ75" s="1280"/>
      <c r="BR75" s="1280"/>
      <c r="BS75" s="1280"/>
      <c r="BT75" s="1280"/>
      <c r="BU75" s="1280"/>
      <c r="BV75" s="1280"/>
      <c r="BW75" s="1280"/>
      <c r="BX75" s="1280">
        <v>0.4</v>
      </c>
      <c r="BY75" s="1280"/>
      <c r="BZ75" s="1280"/>
      <c r="CA75" s="1280"/>
      <c r="CB75" s="1280"/>
      <c r="CC75" s="1280"/>
      <c r="CD75" s="1280"/>
      <c r="CE75" s="1280"/>
      <c r="CF75" s="1280">
        <v>0.3</v>
      </c>
      <c r="CG75" s="1280"/>
      <c r="CH75" s="1280"/>
      <c r="CI75" s="1280"/>
      <c r="CJ75" s="1280"/>
      <c r="CK75" s="1280"/>
      <c r="CL75" s="1280"/>
      <c r="CM75" s="1280"/>
      <c r="CN75" s="1280">
        <v>0.4</v>
      </c>
      <c r="CO75" s="1280"/>
      <c r="CP75" s="1280"/>
      <c r="CQ75" s="1280"/>
      <c r="CR75" s="1280"/>
      <c r="CS75" s="1280"/>
      <c r="CT75" s="1280"/>
      <c r="CU75" s="1280"/>
      <c r="CV75" s="1280">
        <v>0.5</v>
      </c>
      <c r="CW75" s="1280"/>
      <c r="CX75" s="1280"/>
      <c r="CY75" s="1280"/>
      <c r="CZ75" s="1280"/>
      <c r="DA75" s="1280"/>
      <c r="DB75" s="1280"/>
      <c r="DC75" s="1280"/>
    </row>
    <row r="76" spans="2:107" ht="13.2" x14ac:dyDescent="0.2">
      <c r="B76" s="374"/>
      <c r="G76" s="1284"/>
      <c r="H76" s="1284"/>
      <c r="I76" s="1275"/>
      <c r="J76" s="1275"/>
      <c r="K76" s="1283"/>
      <c r="L76" s="1283"/>
      <c r="M76" s="1283"/>
      <c r="N76" s="1283"/>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ht="13.2" x14ac:dyDescent="0.2">
      <c r="B77" s="374"/>
      <c r="G77" s="1275"/>
      <c r="H77" s="1275"/>
      <c r="I77" s="1275"/>
      <c r="J77" s="1275"/>
      <c r="K77" s="1287"/>
      <c r="L77" s="1287"/>
      <c r="M77" s="1287"/>
      <c r="N77" s="1287"/>
      <c r="AN77" s="1279" t="s">
        <v>590</v>
      </c>
      <c r="AO77" s="1279"/>
      <c r="AP77" s="1279"/>
      <c r="AQ77" s="1279"/>
      <c r="AR77" s="1279"/>
      <c r="AS77" s="1279"/>
      <c r="AT77" s="1279"/>
      <c r="AU77" s="1279"/>
      <c r="AV77" s="1279"/>
      <c r="AW77" s="1279"/>
      <c r="AX77" s="1279"/>
      <c r="AY77" s="1279"/>
      <c r="AZ77" s="1279"/>
      <c r="BA77" s="1279"/>
      <c r="BB77" s="1282" t="s">
        <v>588</v>
      </c>
      <c r="BC77" s="1282"/>
      <c r="BD77" s="1282"/>
      <c r="BE77" s="1282"/>
      <c r="BF77" s="1282"/>
      <c r="BG77" s="1282"/>
      <c r="BH77" s="1282"/>
      <c r="BI77" s="1282"/>
      <c r="BJ77" s="1282"/>
      <c r="BK77" s="1282"/>
      <c r="BL77" s="1282"/>
      <c r="BM77" s="1282"/>
      <c r="BN77" s="1282"/>
      <c r="BO77" s="1282"/>
      <c r="BP77" s="1280">
        <v>49.8</v>
      </c>
      <c r="BQ77" s="1280"/>
      <c r="BR77" s="1280"/>
      <c r="BS77" s="1280"/>
      <c r="BT77" s="1280"/>
      <c r="BU77" s="1280"/>
      <c r="BV77" s="1280"/>
      <c r="BW77" s="1280"/>
      <c r="BX77" s="1280">
        <v>45.1</v>
      </c>
      <c r="BY77" s="1280"/>
      <c r="BZ77" s="1280"/>
      <c r="CA77" s="1280"/>
      <c r="CB77" s="1280"/>
      <c r="CC77" s="1280"/>
      <c r="CD77" s="1280"/>
      <c r="CE77" s="1280"/>
      <c r="CF77" s="1280">
        <v>37.4</v>
      </c>
      <c r="CG77" s="1280"/>
      <c r="CH77" s="1280"/>
      <c r="CI77" s="1280"/>
      <c r="CJ77" s="1280"/>
      <c r="CK77" s="1280"/>
      <c r="CL77" s="1280"/>
      <c r="CM77" s="1280"/>
      <c r="CN77" s="1280">
        <v>31</v>
      </c>
      <c r="CO77" s="1280"/>
      <c r="CP77" s="1280"/>
      <c r="CQ77" s="1280"/>
      <c r="CR77" s="1280"/>
      <c r="CS77" s="1280"/>
      <c r="CT77" s="1280"/>
      <c r="CU77" s="1280"/>
      <c r="CV77" s="1280">
        <v>30</v>
      </c>
      <c r="CW77" s="1280"/>
      <c r="CX77" s="1280"/>
      <c r="CY77" s="1280"/>
      <c r="CZ77" s="1280"/>
      <c r="DA77" s="1280"/>
      <c r="DB77" s="1280"/>
      <c r="DC77" s="1280"/>
    </row>
    <row r="78" spans="2:107" ht="13.2" x14ac:dyDescent="0.2">
      <c r="B78" s="374"/>
      <c r="G78" s="1275"/>
      <c r="H78" s="1275"/>
      <c r="I78" s="1275"/>
      <c r="J78" s="1275"/>
      <c r="K78" s="1287"/>
      <c r="L78" s="1287"/>
      <c r="M78" s="1287"/>
      <c r="N78" s="1287"/>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ht="13.2" x14ac:dyDescent="0.2">
      <c r="B79" s="374"/>
      <c r="G79" s="1275"/>
      <c r="H79" s="1275"/>
      <c r="I79" s="1286"/>
      <c r="J79" s="1286"/>
      <c r="K79" s="1288"/>
      <c r="L79" s="1288"/>
      <c r="M79" s="1288"/>
      <c r="N79" s="1288"/>
      <c r="AN79" s="1279"/>
      <c r="AO79" s="1279"/>
      <c r="AP79" s="1279"/>
      <c r="AQ79" s="1279"/>
      <c r="AR79" s="1279"/>
      <c r="AS79" s="1279"/>
      <c r="AT79" s="1279"/>
      <c r="AU79" s="1279"/>
      <c r="AV79" s="1279"/>
      <c r="AW79" s="1279"/>
      <c r="AX79" s="1279"/>
      <c r="AY79" s="1279"/>
      <c r="AZ79" s="1279"/>
      <c r="BA79" s="1279"/>
      <c r="BB79" s="1282" t="s">
        <v>593</v>
      </c>
      <c r="BC79" s="1282"/>
      <c r="BD79" s="1282"/>
      <c r="BE79" s="1282"/>
      <c r="BF79" s="1282"/>
      <c r="BG79" s="1282"/>
      <c r="BH79" s="1282"/>
      <c r="BI79" s="1282"/>
      <c r="BJ79" s="1282"/>
      <c r="BK79" s="1282"/>
      <c r="BL79" s="1282"/>
      <c r="BM79" s="1282"/>
      <c r="BN79" s="1282"/>
      <c r="BO79" s="1282"/>
      <c r="BP79" s="1280">
        <v>7.7</v>
      </c>
      <c r="BQ79" s="1280"/>
      <c r="BR79" s="1280"/>
      <c r="BS79" s="1280"/>
      <c r="BT79" s="1280"/>
      <c r="BU79" s="1280"/>
      <c r="BV79" s="1280"/>
      <c r="BW79" s="1280"/>
      <c r="BX79" s="1280">
        <v>7.1</v>
      </c>
      <c r="BY79" s="1280"/>
      <c r="BZ79" s="1280"/>
      <c r="CA79" s="1280"/>
      <c r="CB79" s="1280"/>
      <c r="CC79" s="1280"/>
      <c r="CD79" s="1280"/>
      <c r="CE79" s="1280"/>
      <c r="CF79" s="1280">
        <v>6.3</v>
      </c>
      <c r="CG79" s="1280"/>
      <c r="CH79" s="1280"/>
      <c r="CI79" s="1280"/>
      <c r="CJ79" s="1280"/>
      <c r="CK79" s="1280"/>
      <c r="CL79" s="1280"/>
      <c r="CM79" s="1280"/>
      <c r="CN79" s="1280">
        <v>5.2</v>
      </c>
      <c r="CO79" s="1280"/>
      <c r="CP79" s="1280"/>
      <c r="CQ79" s="1280"/>
      <c r="CR79" s="1280"/>
      <c r="CS79" s="1280"/>
      <c r="CT79" s="1280"/>
      <c r="CU79" s="1280"/>
      <c r="CV79" s="1280">
        <v>5</v>
      </c>
      <c r="CW79" s="1280"/>
      <c r="CX79" s="1280"/>
      <c r="CY79" s="1280"/>
      <c r="CZ79" s="1280"/>
      <c r="DA79" s="1280"/>
      <c r="DB79" s="1280"/>
      <c r="DC79" s="1280"/>
    </row>
    <row r="80" spans="2:107" ht="13.2" x14ac:dyDescent="0.2">
      <c r="B80" s="374"/>
      <c r="G80" s="1275"/>
      <c r="H80" s="1275"/>
      <c r="I80" s="1286"/>
      <c r="J80" s="1286"/>
      <c r="K80" s="1288"/>
      <c r="L80" s="1288"/>
      <c r="M80" s="1288"/>
      <c r="N80" s="1288"/>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HDxKb+ZZ77xgYDUPA10VMNXd10kAZi/1H+V9508MSXmoZqAA3Z2YJZtUYNX6KMCsqRy2vPVyLeDRSkvPWANVgA==" saltValue="8mIXye+N9OdK+xiBusDLt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kq7AR4C05lYstSfrUKkRVlyg/H4DrdaokBob9M/UESURwYV5HQoy36GYqRzoqyUsWagMTuCfzDj/zG9oP9a5+g==" saltValue="IBpzsMzdczFGf3NMvk3oM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595</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8LOb65ppKqAHT6H9oLDZX2O1crIpGzUCdu/TeOSQ2D0Jtex1138zbnCzkdSPGWznax7yyMPTwrcS5d7Abnldg==" saltValue="aeLsBL2dKSb40rygocIM/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47</v>
      </c>
      <c r="E2" s="134"/>
      <c r="F2" s="135" t="s">
        <v>549</v>
      </c>
      <c r="G2" s="136"/>
      <c r="H2" s="137"/>
    </row>
    <row r="3" spans="1:8" x14ac:dyDescent="0.2">
      <c r="A3" s="133" t="s">
        <v>542</v>
      </c>
      <c r="B3" s="138"/>
      <c r="C3" s="139"/>
      <c r="D3" s="140">
        <v>21146</v>
      </c>
      <c r="E3" s="141"/>
      <c r="F3" s="142">
        <v>41235</v>
      </c>
      <c r="G3" s="143"/>
      <c r="H3" s="144"/>
    </row>
    <row r="4" spans="1:8" x14ac:dyDescent="0.2">
      <c r="A4" s="145"/>
      <c r="B4" s="146"/>
      <c r="C4" s="147"/>
      <c r="D4" s="148">
        <v>12442</v>
      </c>
      <c r="E4" s="149"/>
      <c r="F4" s="150">
        <v>22086</v>
      </c>
      <c r="G4" s="151"/>
      <c r="H4" s="152"/>
    </row>
    <row r="5" spans="1:8" x14ac:dyDescent="0.2">
      <c r="A5" s="133" t="s">
        <v>544</v>
      </c>
      <c r="B5" s="138"/>
      <c r="C5" s="139"/>
      <c r="D5" s="140">
        <v>31767</v>
      </c>
      <c r="E5" s="141"/>
      <c r="F5" s="142">
        <v>41862</v>
      </c>
      <c r="G5" s="143"/>
      <c r="H5" s="144"/>
    </row>
    <row r="6" spans="1:8" x14ac:dyDescent="0.2">
      <c r="A6" s="145"/>
      <c r="B6" s="146"/>
      <c r="C6" s="147"/>
      <c r="D6" s="148">
        <v>24132</v>
      </c>
      <c r="E6" s="149"/>
      <c r="F6" s="150">
        <v>23710</v>
      </c>
      <c r="G6" s="151"/>
      <c r="H6" s="152"/>
    </row>
    <row r="7" spans="1:8" x14ac:dyDescent="0.2">
      <c r="A7" s="133" t="s">
        <v>545</v>
      </c>
      <c r="B7" s="138"/>
      <c r="C7" s="139"/>
      <c r="D7" s="140">
        <v>42976</v>
      </c>
      <c r="E7" s="141"/>
      <c r="F7" s="142">
        <v>43554</v>
      </c>
      <c r="G7" s="143"/>
      <c r="H7" s="144"/>
    </row>
    <row r="8" spans="1:8" x14ac:dyDescent="0.2">
      <c r="A8" s="145"/>
      <c r="B8" s="146"/>
      <c r="C8" s="147"/>
      <c r="D8" s="148">
        <v>33241</v>
      </c>
      <c r="E8" s="149"/>
      <c r="F8" s="150">
        <v>24811</v>
      </c>
      <c r="G8" s="151"/>
      <c r="H8" s="152"/>
    </row>
    <row r="9" spans="1:8" x14ac:dyDescent="0.2">
      <c r="A9" s="133" t="s">
        <v>546</v>
      </c>
      <c r="B9" s="138"/>
      <c r="C9" s="139"/>
      <c r="D9" s="140">
        <v>31271</v>
      </c>
      <c r="E9" s="141"/>
      <c r="F9" s="142">
        <v>42581</v>
      </c>
      <c r="G9" s="143"/>
      <c r="H9" s="144"/>
    </row>
    <row r="10" spans="1:8" x14ac:dyDescent="0.2">
      <c r="A10" s="145"/>
      <c r="B10" s="146"/>
      <c r="C10" s="147"/>
      <c r="D10" s="148">
        <v>13311</v>
      </c>
      <c r="E10" s="149"/>
      <c r="F10" s="150">
        <v>24354</v>
      </c>
      <c r="G10" s="151"/>
      <c r="H10" s="152"/>
    </row>
    <row r="11" spans="1:8" x14ac:dyDescent="0.2">
      <c r="A11" s="133" t="s">
        <v>547</v>
      </c>
      <c r="B11" s="138"/>
      <c r="C11" s="139"/>
      <c r="D11" s="140">
        <v>35157</v>
      </c>
      <c r="E11" s="141"/>
      <c r="F11" s="142">
        <v>45426</v>
      </c>
      <c r="G11" s="143"/>
      <c r="H11" s="144"/>
    </row>
    <row r="12" spans="1:8" x14ac:dyDescent="0.2">
      <c r="A12" s="145"/>
      <c r="B12" s="146"/>
      <c r="C12" s="153"/>
      <c r="D12" s="148">
        <v>15852</v>
      </c>
      <c r="E12" s="149"/>
      <c r="F12" s="150">
        <v>24508</v>
      </c>
      <c r="G12" s="151"/>
      <c r="H12" s="152"/>
    </row>
    <row r="13" spans="1:8" x14ac:dyDescent="0.2">
      <c r="A13" s="133"/>
      <c r="B13" s="138"/>
      <c r="C13" s="154"/>
      <c r="D13" s="155">
        <v>32463</v>
      </c>
      <c r="E13" s="156"/>
      <c r="F13" s="157">
        <v>42932</v>
      </c>
      <c r="G13" s="158"/>
      <c r="H13" s="144"/>
    </row>
    <row r="14" spans="1:8" x14ac:dyDescent="0.2">
      <c r="A14" s="145"/>
      <c r="B14" s="146"/>
      <c r="C14" s="147"/>
      <c r="D14" s="148">
        <v>19796</v>
      </c>
      <c r="E14" s="149"/>
      <c r="F14" s="150">
        <v>23894</v>
      </c>
      <c r="G14" s="151"/>
      <c r="H14" s="152"/>
    </row>
    <row r="17" spans="1:11" x14ac:dyDescent="0.2">
      <c r="A17" s="129" t="s">
        <v>48</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49</v>
      </c>
      <c r="B19" s="159">
        <f>ROUND(VALUE(SUBSTITUTE(実質収支比率等に係る経年分析!F$48,"▲","-")),2)</f>
        <v>7.21</v>
      </c>
      <c r="C19" s="159">
        <f>ROUND(VALUE(SUBSTITUTE(実質収支比率等に係る経年分析!G$48,"▲","-")),2)</f>
        <v>4.72</v>
      </c>
      <c r="D19" s="159">
        <f>ROUND(VALUE(SUBSTITUTE(実質収支比率等に係る経年分析!H$48,"▲","-")),2)</f>
        <v>6.57</v>
      </c>
      <c r="E19" s="159">
        <f>ROUND(VALUE(SUBSTITUTE(実質収支比率等に係る経年分析!I$48,"▲","-")),2)</f>
        <v>6.56</v>
      </c>
      <c r="F19" s="159">
        <f>ROUND(VALUE(SUBSTITUTE(実質収支比率等に係る経年分析!J$48,"▲","-")),2)</f>
        <v>9.44</v>
      </c>
    </row>
    <row r="20" spans="1:11" x14ac:dyDescent="0.2">
      <c r="A20" s="159" t="s">
        <v>50</v>
      </c>
      <c r="B20" s="159">
        <f>ROUND(VALUE(SUBSTITUTE(実質収支比率等に係る経年分析!F$47,"▲","-")),2)</f>
        <v>13.36</v>
      </c>
      <c r="C20" s="159">
        <f>ROUND(VALUE(SUBSTITUTE(実質収支比率等に係る経年分析!G$47,"▲","-")),2)</f>
        <v>13.38</v>
      </c>
      <c r="D20" s="159">
        <f>ROUND(VALUE(SUBSTITUTE(実質収支比率等に係る経年分析!H$47,"▲","-")),2)</f>
        <v>10.77</v>
      </c>
      <c r="E20" s="159">
        <f>ROUND(VALUE(SUBSTITUTE(実質収支比率等に係る経年分析!I$47,"▲","-")),2)</f>
        <v>10.64</v>
      </c>
      <c r="F20" s="159">
        <f>ROUND(VALUE(SUBSTITUTE(実質収支比率等に係る経年分析!J$47,"▲","-")),2)</f>
        <v>10.38</v>
      </c>
    </row>
    <row r="21" spans="1:11" x14ac:dyDescent="0.2">
      <c r="A21" s="159" t="s">
        <v>51</v>
      </c>
      <c r="B21" s="159">
        <f>IF(ISNUMBER(VALUE(SUBSTITUTE(実質収支比率等に係る経年分析!F$49,"▲","-"))),ROUND(VALUE(SUBSTITUTE(実質収支比率等に係る経年分析!F$49,"▲","-")),2),NA())</f>
        <v>0.88</v>
      </c>
      <c r="C21" s="159">
        <f>IF(ISNUMBER(VALUE(SUBSTITUTE(実質収支比率等に係る経年分析!G$49,"▲","-"))),ROUND(VALUE(SUBSTITUTE(実質収支比率等に係る経年分析!G$49,"▲","-")),2),NA())</f>
        <v>-2.46</v>
      </c>
      <c r="D21" s="159">
        <f>IF(ISNUMBER(VALUE(SUBSTITUTE(実質収支比率等に係る経年分析!H$49,"▲","-"))),ROUND(VALUE(SUBSTITUTE(実質収支比率等に係る経年分析!H$49,"▲","-")),2),NA())</f>
        <v>-0.6</v>
      </c>
      <c r="E21" s="159">
        <f>IF(ISNUMBER(VALUE(SUBSTITUTE(実質収支比率等に係る経年分析!I$49,"▲","-"))),ROUND(VALUE(SUBSTITUTE(実質収支比率等に係る経年分析!I$49,"▲","-")),2),NA())</f>
        <v>0.36</v>
      </c>
      <c r="F21" s="159">
        <f>IF(ISNUMBER(VALUE(SUBSTITUTE(実質収支比率等に係る経年分析!J$49,"▲","-"))),ROUND(VALUE(SUBSTITUTE(実質収支比率等に係る経年分析!J$49,"▲","-")),2),NA())</f>
        <v>3.18</v>
      </c>
    </row>
    <row r="24" spans="1:11" x14ac:dyDescent="0.2">
      <c r="A24" s="129" t="s">
        <v>52</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53</v>
      </c>
      <c r="C26" s="160" t="s">
        <v>54</v>
      </c>
      <c r="D26" s="160" t="s">
        <v>53</v>
      </c>
      <c r="E26" s="160" t="s">
        <v>54</v>
      </c>
      <c r="F26" s="160" t="s">
        <v>53</v>
      </c>
      <c r="G26" s="160" t="s">
        <v>54</v>
      </c>
      <c r="H26" s="160" t="s">
        <v>53</v>
      </c>
      <c r="I26" s="160" t="s">
        <v>54</v>
      </c>
      <c r="J26" s="160" t="s">
        <v>53</v>
      </c>
      <c r="K26" s="160" t="s">
        <v>54</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str">
        <f>IF(連結実質赤字比率に係る赤字・黒字の構成分析!C$40="",NA(),連結実質赤字比率に係る赤字・黒字の構成分析!C$40)</f>
        <v>公共用地先行取得事業特別会計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後期高齢者医療事業特別会計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0.01</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2">
      <c r="A32" s="160" t="str">
        <f>IF(連結実質赤字比率に係る赤字・黒字の構成分析!C$38="",NA(),連結実質赤字比率に係る赤字・黒字の構成分析!C$38)</f>
        <v>国民健康保険事業特別会計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1.71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1.56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1.63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1.43</v>
      </c>
    </row>
    <row r="33" spans="1:16" x14ac:dyDescent="0.2">
      <c r="A33" s="160" t="str">
        <f>IF(連結実質赤字比率に係る赤字・黒字の構成分析!C$37="",NA(),連結実質赤字比率に係る赤字・黒字の構成分析!C$37)</f>
        <v>介護保険事業特別会計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0.67</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1.58</v>
      </c>
    </row>
    <row r="34" spans="1:16" x14ac:dyDescent="0.2">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2.54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2.86</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2.83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2.91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3.34</v>
      </c>
    </row>
    <row r="35" spans="1:16" x14ac:dyDescent="0.2">
      <c r="A35" s="160" t="str">
        <f>IF(連結実質赤字比率に係る赤字・黒字の構成分析!C$35="",NA(),連結実質赤字比率に係る赤字・黒字の構成分析!C$35)</f>
        <v>病院事業会計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16.670000000000002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16.05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14.43</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11.34</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7.63</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4.72</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6.55</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9.43</v>
      </c>
    </row>
    <row r="39" spans="1:16" x14ac:dyDescent="0.2">
      <c r="A39" s="129" t="s">
        <v>55</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56</v>
      </c>
      <c r="C41" s="161"/>
      <c r="D41" s="161" t="s">
        <v>57</v>
      </c>
      <c r="E41" s="161" t="s">
        <v>56</v>
      </c>
      <c r="F41" s="161"/>
      <c r="G41" s="161" t="s">
        <v>57</v>
      </c>
      <c r="H41" s="161" t="s">
        <v>56</v>
      </c>
      <c r="I41" s="161"/>
      <c r="J41" s="161" t="s">
        <v>57</v>
      </c>
      <c r="K41" s="161" t="s">
        <v>56</v>
      </c>
      <c r="L41" s="161"/>
      <c r="M41" s="161" t="s">
        <v>57</v>
      </c>
      <c r="N41" s="161" t="s">
        <v>56</v>
      </c>
      <c r="O41" s="161"/>
      <c r="P41" s="161" t="s">
        <v>57</v>
      </c>
    </row>
    <row r="42" spans="1:16" x14ac:dyDescent="0.2">
      <c r="A42" s="161" t="s">
        <v>58</v>
      </c>
      <c r="B42" s="161"/>
      <c r="C42" s="161"/>
      <c r="D42" s="161">
        <f>'実質公債費比率（分子）の構造'!K$52</f>
        <v>6382</v>
      </c>
      <c r="E42" s="161"/>
      <c r="F42" s="161"/>
      <c r="G42" s="161">
        <f>'実質公債費比率（分子）の構造'!L$52</f>
        <v>6495</v>
      </c>
      <c r="H42" s="161"/>
      <c r="I42" s="161"/>
      <c r="J42" s="161">
        <f>'実質公債費比率（分子）の構造'!M$52</f>
        <v>6066</v>
      </c>
      <c r="K42" s="161"/>
      <c r="L42" s="161"/>
      <c r="M42" s="161">
        <f>'実質公債費比率（分子）の構造'!N$52</f>
        <v>5930</v>
      </c>
      <c r="N42" s="161"/>
      <c r="O42" s="161"/>
      <c r="P42" s="161">
        <f>'実質公債費比率（分子）の構造'!O$52</f>
        <v>5948</v>
      </c>
    </row>
    <row r="43" spans="1:16" x14ac:dyDescent="0.2">
      <c r="A43" s="161" t="s">
        <v>59</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t="str">
        <f>'実質公債費比率（分子）の構造'!O$51</f>
        <v>-</v>
      </c>
      <c r="O43" s="161"/>
      <c r="P43" s="161"/>
    </row>
    <row r="44" spans="1:16" x14ac:dyDescent="0.2">
      <c r="A44" s="161" t="s">
        <v>60</v>
      </c>
      <c r="B44" s="161">
        <f>'実質公債費比率（分子）の構造'!K$50</f>
        <v>1</v>
      </c>
      <c r="C44" s="161"/>
      <c r="D44" s="161"/>
      <c r="E44" s="161">
        <f>'実質公債費比率（分子）の構造'!L$50</f>
        <v>1</v>
      </c>
      <c r="F44" s="161"/>
      <c r="G44" s="161"/>
      <c r="H44" s="161">
        <f>'実質公債費比率（分子）の構造'!M$50</f>
        <v>4</v>
      </c>
      <c r="I44" s="161"/>
      <c r="J44" s="161"/>
      <c r="K44" s="161">
        <f>'実質公債費比率（分子）の構造'!N$50</f>
        <v>258</v>
      </c>
      <c r="L44" s="161"/>
      <c r="M44" s="161"/>
      <c r="N44" s="161">
        <f>'実質公債費比率（分子）の構造'!O$50</f>
        <v>31</v>
      </c>
      <c r="O44" s="161"/>
      <c r="P44" s="161"/>
    </row>
    <row r="45" spans="1:16" x14ac:dyDescent="0.2">
      <c r="A45" s="161" t="s">
        <v>61</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2">
      <c r="A46" s="161" t="s">
        <v>62</v>
      </c>
      <c r="B46" s="161">
        <f>'実質公債費比率（分子）の構造'!K$48</f>
        <v>1842</v>
      </c>
      <c r="C46" s="161"/>
      <c r="D46" s="161"/>
      <c r="E46" s="161">
        <f>'実質公債費比率（分子）の構造'!L$48</f>
        <v>1842</v>
      </c>
      <c r="F46" s="161"/>
      <c r="G46" s="161"/>
      <c r="H46" s="161">
        <f>'実質公債費比率（分子）の構造'!M$48</f>
        <v>1795</v>
      </c>
      <c r="I46" s="161"/>
      <c r="J46" s="161"/>
      <c r="K46" s="161">
        <f>'実質公債費比率（分子）の構造'!N$48</f>
        <v>1732</v>
      </c>
      <c r="L46" s="161"/>
      <c r="M46" s="161"/>
      <c r="N46" s="161">
        <f>'実質公債費比率（分子）の構造'!O$48</f>
        <v>1632</v>
      </c>
      <c r="O46" s="161"/>
      <c r="P46" s="161"/>
    </row>
    <row r="47" spans="1:16" x14ac:dyDescent="0.2">
      <c r="A47" s="161" t="s">
        <v>63</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64</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65</v>
      </c>
      <c r="B49" s="161">
        <f>'実質公債費比率（分子）の構造'!K$45</f>
        <v>4674</v>
      </c>
      <c r="C49" s="161"/>
      <c r="D49" s="161"/>
      <c r="E49" s="161">
        <f>'実質公債費比率（分子）の構造'!L$45</f>
        <v>4733</v>
      </c>
      <c r="F49" s="161"/>
      <c r="G49" s="161"/>
      <c r="H49" s="161">
        <f>'実質公債費比率（分子）の構造'!M$45</f>
        <v>4389</v>
      </c>
      <c r="I49" s="161"/>
      <c r="J49" s="161"/>
      <c r="K49" s="161">
        <f>'実質公債費比率（分子）の構造'!N$45</f>
        <v>4273</v>
      </c>
      <c r="L49" s="161"/>
      <c r="M49" s="161"/>
      <c r="N49" s="161">
        <f>'実質公債費比率（分子）の構造'!O$45</f>
        <v>4404</v>
      </c>
      <c r="O49" s="161"/>
      <c r="P49" s="161"/>
    </row>
    <row r="50" spans="1:16" x14ac:dyDescent="0.2">
      <c r="A50" s="161" t="s">
        <v>66</v>
      </c>
      <c r="B50" s="161" t="e">
        <f>NA()</f>
        <v>#N/A</v>
      </c>
      <c r="C50" s="161">
        <f>IF(ISNUMBER('実質公債費比率（分子）の構造'!K$53),'実質公債費比率（分子）の構造'!K$53,NA())</f>
        <v>135</v>
      </c>
      <c r="D50" s="161" t="e">
        <f>NA()</f>
        <v>#N/A</v>
      </c>
      <c r="E50" s="161" t="e">
        <f>NA()</f>
        <v>#N/A</v>
      </c>
      <c r="F50" s="161">
        <f>IF(ISNUMBER('実質公債費比率（分子）の構造'!L$53),'実質公債費比率（分子）の構造'!L$53,NA())</f>
        <v>81</v>
      </c>
      <c r="G50" s="161" t="e">
        <f>NA()</f>
        <v>#N/A</v>
      </c>
      <c r="H50" s="161" t="e">
        <f>NA()</f>
        <v>#N/A</v>
      </c>
      <c r="I50" s="161">
        <f>IF(ISNUMBER('実質公債費比率（分子）の構造'!M$53),'実質公債費比率（分子）の構造'!M$53,NA())</f>
        <v>122</v>
      </c>
      <c r="J50" s="161" t="e">
        <f>NA()</f>
        <v>#N/A</v>
      </c>
      <c r="K50" s="161" t="e">
        <f>NA()</f>
        <v>#N/A</v>
      </c>
      <c r="L50" s="161">
        <f>IF(ISNUMBER('実質公債費比率（分子）の構造'!N$53),'実質公債費比率（分子）の構造'!N$53,NA())</f>
        <v>333</v>
      </c>
      <c r="M50" s="161" t="e">
        <f>NA()</f>
        <v>#N/A</v>
      </c>
      <c r="N50" s="161" t="e">
        <f>NA()</f>
        <v>#N/A</v>
      </c>
      <c r="O50" s="161">
        <f>IF(ISNUMBER('実質公債費比率（分子）の構造'!O$53),'実質公債費比率（分子）の構造'!O$53,NA())</f>
        <v>119</v>
      </c>
      <c r="P50" s="161" t="e">
        <f>NA()</f>
        <v>#N/A</v>
      </c>
    </row>
    <row r="53" spans="1:16" x14ac:dyDescent="0.2">
      <c r="A53" s="129" t="s">
        <v>67</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68</v>
      </c>
      <c r="C55" s="160"/>
      <c r="D55" s="160" t="s">
        <v>69</v>
      </c>
      <c r="E55" s="160" t="s">
        <v>68</v>
      </c>
      <c r="F55" s="160"/>
      <c r="G55" s="160" t="s">
        <v>69</v>
      </c>
      <c r="H55" s="160" t="s">
        <v>68</v>
      </c>
      <c r="I55" s="160"/>
      <c r="J55" s="160" t="s">
        <v>69</v>
      </c>
      <c r="K55" s="160" t="s">
        <v>68</v>
      </c>
      <c r="L55" s="160"/>
      <c r="M55" s="160" t="s">
        <v>69</v>
      </c>
      <c r="N55" s="160" t="s">
        <v>68</v>
      </c>
      <c r="O55" s="160"/>
      <c r="P55" s="160" t="s">
        <v>69</v>
      </c>
    </row>
    <row r="56" spans="1:16" x14ac:dyDescent="0.2">
      <c r="A56" s="160" t="s">
        <v>37</v>
      </c>
      <c r="B56" s="160"/>
      <c r="C56" s="160"/>
      <c r="D56" s="160">
        <f>'将来負担比率（分子）の構造'!I$52</f>
        <v>52467</v>
      </c>
      <c r="E56" s="160"/>
      <c r="F56" s="160"/>
      <c r="G56" s="160">
        <f>'将来負担比率（分子）の構造'!J$52</f>
        <v>56290</v>
      </c>
      <c r="H56" s="160"/>
      <c r="I56" s="160"/>
      <c r="J56" s="160">
        <f>'将来負担比率（分子）の構造'!K$52</f>
        <v>51688</v>
      </c>
      <c r="K56" s="160"/>
      <c r="L56" s="160"/>
      <c r="M56" s="160">
        <f>'将来負担比率（分子）の構造'!L$52</f>
        <v>51248</v>
      </c>
      <c r="N56" s="160"/>
      <c r="O56" s="160"/>
      <c r="P56" s="160">
        <f>'将来負担比率（分子）の構造'!M$52</f>
        <v>51293</v>
      </c>
    </row>
    <row r="57" spans="1:16" x14ac:dyDescent="0.2">
      <c r="A57" s="160" t="s">
        <v>36</v>
      </c>
      <c r="B57" s="160"/>
      <c r="C57" s="160"/>
      <c r="D57" s="160">
        <f>'将来負担比率（分子）の構造'!I$51</f>
        <v>20621</v>
      </c>
      <c r="E57" s="160"/>
      <c r="F57" s="160"/>
      <c r="G57" s="160">
        <f>'将来負担比率（分子）の構造'!J$51</f>
        <v>18651</v>
      </c>
      <c r="H57" s="160"/>
      <c r="I57" s="160"/>
      <c r="J57" s="160">
        <f>'将来負担比率（分子）の構造'!K$51</f>
        <v>17207</v>
      </c>
      <c r="K57" s="160"/>
      <c r="L57" s="160"/>
      <c r="M57" s="160">
        <f>'将来負担比率（分子）の構造'!L$51</f>
        <v>17111</v>
      </c>
      <c r="N57" s="160"/>
      <c r="O57" s="160"/>
      <c r="P57" s="160">
        <f>'将来負担比率（分子）の構造'!M$51</f>
        <v>20021</v>
      </c>
    </row>
    <row r="58" spans="1:16" x14ac:dyDescent="0.2">
      <c r="A58" s="160" t="s">
        <v>35</v>
      </c>
      <c r="B58" s="160"/>
      <c r="C58" s="160"/>
      <c r="D58" s="160">
        <f>'将来負担比率（分子）の構造'!I$50</f>
        <v>9986</v>
      </c>
      <c r="E58" s="160"/>
      <c r="F58" s="160"/>
      <c r="G58" s="160">
        <f>'将来負担比率（分子）の構造'!J$50</f>
        <v>9194</v>
      </c>
      <c r="H58" s="160"/>
      <c r="I58" s="160"/>
      <c r="J58" s="160">
        <f>'将来負担比率（分子）の構造'!K$50</f>
        <v>7135</v>
      </c>
      <c r="K58" s="160"/>
      <c r="L58" s="160"/>
      <c r="M58" s="160">
        <f>'将来負担比率（分子）の構造'!L$50</f>
        <v>7279</v>
      </c>
      <c r="N58" s="160"/>
      <c r="O58" s="160"/>
      <c r="P58" s="160">
        <f>'将来負担比率（分子）の構造'!M$50</f>
        <v>7757</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11299</v>
      </c>
      <c r="C62" s="160"/>
      <c r="D62" s="160"/>
      <c r="E62" s="160">
        <f>'将来負担比率（分子）の構造'!J$45</f>
        <v>11331</v>
      </c>
      <c r="F62" s="160"/>
      <c r="G62" s="160"/>
      <c r="H62" s="160">
        <f>'将来負担比率（分子）の構造'!K$45</f>
        <v>9901</v>
      </c>
      <c r="I62" s="160"/>
      <c r="J62" s="160"/>
      <c r="K62" s="160">
        <f>'将来負担比率（分子）の構造'!L$45</f>
        <v>9667</v>
      </c>
      <c r="L62" s="160"/>
      <c r="M62" s="160"/>
      <c r="N62" s="160">
        <f>'将来負担比率（分子）の構造'!M$45</f>
        <v>9435</v>
      </c>
      <c r="O62" s="160"/>
      <c r="P62" s="160"/>
    </row>
    <row r="63" spans="1:16" x14ac:dyDescent="0.2">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2">
      <c r="A64" s="160" t="s">
        <v>27</v>
      </c>
      <c r="B64" s="160">
        <f>'将来負担比率（分子）の構造'!I$43</f>
        <v>25782</v>
      </c>
      <c r="C64" s="160"/>
      <c r="D64" s="160"/>
      <c r="E64" s="160">
        <f>'将来負担比率（分子）の構造'!J$43</f>
        <v>23589</v>
      </c>
      <c r="F64" s="160"/>
      <c r="G64" s="160"/>
      <c r="H64" s="160">
        <f>'将来負担比率（分子）の構造'!K$43</f>
        <v>22175</v>
      </c>
      <c r="I64" s="160"/>
      <c r="J64" s="160"/>
      <c r="K64" s="160">
        <f>'将来負担比率（分子）の構造'!L$43</f>
        <v>21555</v>
      </c>
      <c r="L64" s="160"/>
      <c r="M64" s="160"/>
      <c r="N64" s="160">
        <f>'将来負担比率（分子）の構造'!M$43</f>
        <v>20361</v>
      </c>
      <c r="O64" s="160"/>
      <c r="P64" s="160"/>
    </row>
    <row r="65" spans="1:16" x14ac:dyDescent="0.2">
      <c r="A65" s="160" t="s">
        <v>26</v>
      </c>
      <c r="B65" s="160">
        <f>'将来負担比率（分子）の構造'!I$42</f>
        <v>2518</v>
      </c>
      <c r="C65" s="160"/>
      <c r="D65" s="160"/>
      <c r="E65" s="160">
        <f>'将来負担比率（分子）の構造'!J$42</f>
        <v>7407</v>
      </c>
      <c r="F65" s="160"/>
      <c r="G65" s="160"/>
      <c r="H65" s="160">
        <f>'将来負担比率（分子）の構造'!K$42</f>
        <v>7296</v>
      </c>
      <c r="I65" s="160"/>
      <c r="J65" s="160"/>
      <c r="K65" s="160">
        <f>'将来負担比率（分子）の構造'!L$42</f>
        <v>6010</v>
      </c>
      <c r="L65" s="160"/>
      <c r="M65" s="160"/>
      <c r="N65" s="160">
        <f>'将来負担比率（分子）の構造'!M$42</f>
        <v>4478</v>
      </c>
      <c r="O65" s="160"/>
      <c r="P65" s="160"/>
    </row>
    <row r="66" spans="1:16" x14ac:dyDescent="0.2">
      <c r="A66" s="160" t="s">
        <v>25</v>
      </c>
      <c r="B66" s="160">
        <f>'将来負担比率（分子）の構造'!I$41</f>
        <v>46798</v>
      </c>
      <c r="C66" s="160"/>
      <c r="D66" s="160"/>
      <c r="E66" s="160">
        <f>'将来負担比率（分子）の構造'!J$41</f>
        <v>49257</v>
      </c>
      <c r="F66" s="160"/>
      <c r="G66" s="160"/>
      <c r="H66" s="160">
        <f>'将来負担比率（分子）の構造'!K$41</f>
        <v>52414</v>
      </c>
      <c r="I66" s="160"/>
      <c r="J66" s="160"/>
      <c r="K66" s="160">
        <f>'将来負担比率（分子）の構造'!L$41</f>
        <v>54503</v>
      </c>
      <c r="L66" s="160"/>
      <c r="M66" s="160"/>
      <c r="N66" s="160">
        <f>'将来負担比率（分子）の構造'!M$41</f>
        <v>57717</v>
      </c>
      <c r="O66" s="160"/>
      <c r="P66" s="160"/>
    </row>
    <row r="67" spans="1:16" x14ac:dyDescent="0.2">
      <c r="A67" s="160" t="s">
        <v>70</v>
      </c>
      <c r="B67" s="160" t="e">
        <f>NA()</f>
        <v>#N/A</v>
      </c>
      <c r="C67" s="160">
        <f>IF(ISNUMBER('将来負担比率（分子）の構造'!I$53), IF('将来負担比率（分子）の構造'!I$53 &lt; 0, 0, '将来負担比率（分子）の構造'!I$53), NA())</f>
        <v>3324</v>
      </c>
      <c r="D67" s="160" t="e">
        <f>NA()</f>
        <v>#N/A</v>
      </c>
      <c r="E67" s="160" t="e">
        <f>NA()</f>
        <v>#N/A</v>
      </c>
      <c r="F67" s="160">
        <f>IF(ISNUMBER('将来負担比率（分子）の構造'!J$53), IF('将来負担比率（分子）の構造'!J$53 &lt; 0, 0, '将来負担比率（分子）の構造'!J$53), NA())</f>
        <v>7449</v>
      </c>
      <c r="G67" s="160" t="e">
        <f>NA()</f>
        <v>#N/A</v>
      </c>
      <c r="H67" s="160" t="e">
        <f>NA()</f>
        <v>#N/A</v>
      </c>
      <c r="I67" s="160">
        <f>IF(ISNUMBER('将来負担比率（分子）の構造'!K$53), IF('将来負担比率（分子）の構造'!K$53 &lt; 0, 0, '将来負担比率（分子）の構造'!K$53), NA())</f>
        <v>15756</v>
      </c>
      <c r="J67" s="160" t="e">
        <f>NA()</f>
        <v>#N/A</v>
      </c>
      <c r="K67" s="160" t="e">
        <f>NA()</f>
        <v>#N/A</v>
      </c>
      <c r="L67" s="160">
        <f>IF(ISNUMBER('将来負担比率（分子）の構造'!L$53), IF('将来負担比率（分子）の構造'!L$53 &lt; 0, 0, '将来負担比率（分子）の構造'!L$53), NA())</f>
        <v>16097</v>
      </c>
      <c r="M67" s="160" t="e">
        <f>NA()</f>
        <v>#N/A</v>
      </c>
      <c r="N67" s="160" t="e">
        <f>NA()</f>
        <v>#N/A</v>
      </c>
      <c r="O67" s="160">
        <f>IF(ISNUMBER('将来負担比率（分子）の構造'!M$53), IF('将来負担比率（分子）の構造'!M$53 &lt; 0, 0, '将来負担比率（分子）の構造'!M$53), NA())</f>
        <v>12920</v>
      </c>
      <c r="P67" s="160" t="e">
        <f>NA()</f>
        <v>#N/A</v>
      </c>
    </row>
    <row r="70" spans="1:16" x14ac:dyDescent="0.2">
      <c r="A70" s="162" t="s">
        <v>71</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72</v>
      </c>
      <c r="B72" s="164">
        <f>基金残高に係る経年分析!F55</f>
        <v>4312</v>
      </c>
      <c r="C72" s="164">
        <f>基金残高に係る経年分析!G55</f>
        <v>4313</v>
      </c>
      <c r="D72" s="164">
        <f>基金残高に係る経年分析!H55</f>
        <v>4313</v>
      </c>
    </row>
    <row r="73" spans="1:16" x14ac:dyDescent="0.2">
      <c r="A73" s="163" t="s">
        <v>73</v>
      </c>
      <c r="B73" s="164" t="str">
        <f>基金残高に係る経年分析!F56</f>
        <v>-</v>
      </c>
      <c r="C73" s="164" t="str">
        <f>基金残高に係る経年分析!G56</f>
        <v>-</v>
      </c>
      <c r="D73" s="164" t="str">
        <f>基金残高に係る経年分析!H56</f>
        <v>-</v>
      </c>
    </row>
    <row r="74" spans="1:16" x14ac:dyDescent="0.2">
      <c r="A74" s="163" t="s">
        <v>74</v>
      </c>
      <c r="B74" s="164">
        <f>基金残高に係る経年分析!F57</f>
        <v>1239</v>
      </c>
      <c r="C74" s="164">
        <f>基金残高に係る経年分析!G57</f>
        <v>1174</v>
      </c>
      <c r="D74" s="164">
        <f>基金残高に係る経年分析!H57</f>
        <v>1635</v>
      </c>
    </row>
  </sheetData>
  <sheetProtection algorithmName="SHA-512" hashValue="cp3KdsfGsOInrDusFdm0qmfQVdvh7jVb/QZiUZcQ0p9FJlhV4h/B3zEMSrA3WfDvcGEtkXvNU17wfFlvfjtpGw==" saltValue="AVzqRoRMwemvSl16lg48w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206</v>
      </c>
      <c r="DI1" s="636"/>
      <c r="DJ1" s="636"/>
      <c r="DK1" s="636"/>
      <c r="DL1" s="636"/>
      <c r="DM1" s="636"/>
      <c r="DN1" s="637"/>
      <c r="DO1" s="205"/>
      <c r="DP1" s="635" t="s">
        <v>207</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208</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209</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210</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211</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212</v>
      </c>
      <c r="S4" s="639"/>
      <c r="T4" s="639"/>
      <c r="U4" s="639"/>
      <c r="V4" s="639"/>
      <c r="W4" s="639"/>
      <c r="X4" s="639"/>
      <c r="Y4" s="640"/>
      <c r="Z4" s="638" t="s">
        <v>213</v>
      </c>
      <c r="AA4" s="639"/>
      <c r="AB4" s="639"/>
      <c r="AC4" s="640"/>
      <c r="AD4" s="638" t="s">
        <v>214</v>
      </c>
      <c r="AE4" s="639"/>
      <c r="AF4" s="639"/>
      <c r="AG4" s="639"/>
      <c r="AH4" s="639"/>
      <c r="AI4" s="639"/>
      <c r="AJ4" s="639"/>
      <c r="AK4" s="640"/>
      <c r="AL4" s="638" t="s">
        <v>213</v>
      </c>
      <c r="AM4" s="639"/>
      <c r="AN4" s="639"/>
      <c r="AO4" s="640"/>
      <c r="AP4" s="644" t="s">
        <v>215</v>
      </c>
      <c r="AQ4" s="644"/>
      <c r="AR4" s="644"/>
      <c r="AS4" s="644"/>
      <c r="AT4" s="644"/>
      <c r="AU4" s="644"/>
      <c r="AV4" s="644"/>
      <c r="AW4" s="644"/>
      <c r="AX4" s="644"/>
      <c r="AY4" s="644"/>
      <c r="AZ4" s="644"/>
      <c r="BA4" s="644"/>
      <c r="BB4" s="644"/>
      <c r="BC4" s="644"/>
      <c r="BD4" s="644"/>
      <c r="BE4" s="644"/>
      <c r="BF4" s="644"/>
      <c r="BG4" s="644" t="s">
        <v>216</v>
      </c>
      <c r="BH4" s="644"/>
      <c r="BI4" s="644"/>
      <c r="BJ4" s="644"/>
      <c r="BK4" s="644"/>
      <c r="BL4" s="644"/>
      <c r="BM4" s="644"/>
      <c r="BN4" s="644"/>
      <c r="BO4" s="644" t="s">
        <v>213</v>
      </c>
      <c r="BP4" s="644"/>
      <c r="BQ4" s="644"/>
      <c r="BR4" s="644"/>
      <c r="BS4" s="644" t="s">
        <v>217</v>
      </c>
      <c r="BT4" s="644"/>
      <c r="BU4" s="644"/>
      <c r="BV4" s="644"/>
      <c r="BW4" s="644"/>
      <c r="BX4" s="644"/>
      <c r="BY4" s="644"/>
      <c r="BZ4" s="644"/>
      <c r="CA4" s="644"/>
      <c r="CB4" s="644"/>
      <c r="CD4" s="641" t="s">
        <v>218</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219</v>
      </c>
      <c r="C5" s="646"/>
      <c r="D5" s="646"/>
      <c r="E5" s="646"/>
      <c r="F5" s="646"/>
      <c r="G5" s="646"/>
      <c r="H5" s="646"/>
      <c r="I5" s="646"/>
      <c r="J5" s="646"/>
      <c r="K5" s="646"/>
      <c r="L5" s="646"/>
      <c r="M5" s="646"/>
      <c r="N5" s="646"/>
      <c r="O5" s="646"/>
      <c r="P5" s="646"/>
      <c r="Q5" s="647"/>
      <c r="R5" s="648">
        <v>36189559</v>
      </c>
      <c r="S5" s="649"/>
      <c r="T5" s="649"/>
      <c r="U5" s="649"/>
      <c r="V5" s="649"/>
      <c r="W5" s="649"/>
      <c r="X5" s="649"/>
      <c r="Y5" s="650"/>
      <c r="Z5" s="651">
        <v>47.3</v>
      </c>
      <c r="AA5" s="651"/>
      <c r="AB5" s="651"/>
      <c r="AC5" s="651"/>
      <c r="AD5" s="652">
        <v>32823206</v>
      </c>
      <c r="AE5" s="652"/>
      <c r="AF5" s="652"/>
      <c r="AG5" s="652"/>
      <c r="AH5" s="652"/>
      <c r="AI5" s="652"/>
      <c r="AJ5" s="652"/>
      <c r="AK5" s="652"/>
      <c r="AL5" s="653">
        <v>83.1</v>
      </c>
      <c r="AM5" s="654"/>
      <c r="AN5" s="654"/>
      <c r="AO5" s="655"/>
      <c r="AP5" s="645" t="s">
        <v>220</v>
      </c>
      <c r="AQ5" s="646"/>
      <c r="AR5" s="646"/>
      <c r="AS5" s="646"/>
      <c r="AT5" s="646"/>
      <c r="AU5" s="646"/>
      <c r="AV5" s="646"/>
      <c r="AW5" s="646"/>
      <c r="AX5" s="646"/>
      <c r="AY5" s="646"/>
      <c r="AZ5" s="646"/>
      <c r="BA5" s="646"/>
      <c r="BB5" s="646"/>
      <c r="BC5" s="646"/>
      <c r="BD5" s="646"/>
      <c r="BE5" s="646"/>
      <c r="BF5" s="647"/>
      <c r="BG5" s="659">
        <v>32823206</v>
      </c>
      <c r="BH5" s="660"/>
      <c r="BI5" s="660"/>
      <c r="BJ5" s="660"/>
      <c r="BK5" s="660"/>
      <c r="BL5" s="660"/>
      <c r="BM5" s="660"/>
      <c r="BN5" s="661"/>
      <c r="BO5" s="662">
        <v>90.7</v>
      </c>
      <c r="BP5" s="662"/>
      <c r="BQ5" s="662"/>
      <c r="BR5" s="662"/>
      <c r="BS5" s="663">
        <v>101114</v>
      </c>
      <c r="BT5" s="663"/>
      <c r="BU5" s="663"/>
      <c r="BV5" s="663"/>
      <c r="BW5" s="663"/>
      <c r="BX5" s="663"/>
      <c r="BY5" s="663"/>
      <c r="BZ5" s="663"/>
      <c r="CA5" s="663"/>
      <c r="CB5" s="667"/>
      <c r="CD5" s="641" t="s">
        <v>215</v>
      </c>
      <c r="CE5" s="642"/>
      <c r="CF5" s="642"/>
      <c r="CG5" s="642"/>
      <c r="CH5" s="642"/>
      <c r="CI5" s="642"/>
      <c r="CJ5" s="642"/>
      <c r="CK5" s="642"/>
      <c r="CL5" s="642"/>
      <c r="CM5" s="642"/>
      <c r="CN5" s="642"/>
      <c r="CO5" s="642"/>
      <c r="CP5" s="642"/>
      <c r="CQ5" s="643"/>
      <c r="CR5" s="641" t="s">
        <v>221</v>
      </c>
      <c r="CS5" s="642"/>
      <c r="CT5" s="642"/>
      <c r="CU5" s="642"/>
      <c r="CV5" s="642"/>
      <c r="CW5" s="642"/>
      <c r="CX5" s="642"/>
      <c r="CY5" s="643"/>
      <c r="CZ5" s="641" t="s">
        <v>213</v>
      </c>
      <c r="DA5" s="642"/>
      <c r="DB5" s="642"/>
      <c r="DC5" s="643"/>
      <c r="DD5" s="641" t="s">
        <v>222</v>
      </c>
      <c r="DE5" s="642"/>
      <c r="DF5" s="642"/>
      <c r="DG5" s="642"/>
      <c r="DH5" s="642"/>
      <c r="DI5" s="642"/>
      <c r="DJ5" s="642"/>
      <c r="DK5" s="642"/>
      <c r="DL5" s="642"/>
      <c r="DM5" s="642"/>
      <c r="DN5" s="642"/>
      <c r="DO5" s="642"/>
      <c r="DP5" s="643"/>
      <c r="DQ5" s="641" t="s">
        <v>223</v>
      </c>
      <c r="DR5" s="642"/>
      <c r="DS5" s="642"/>
      <c r="DT5" s="642"/>
      <c r="DU5" s="642"/>
      <c r="DV5" s="642"/>
      <c r="DW5" s="642"/>
      <c r="DX5" s="642"/>
      <c r="DY5" s="642"/>
      <c r="DZ5" s="642"/>
      <c r="EA5" s="642"/>
      <c r="EB5" s="642"/>
      <c r="EC5" s="643"/>
    </row>
    <row r="6" spans="2:143" ht="11.25" customHeight="1" x14ac:dyDescent="0.2">
      <c r="B6" s="656" t="s">
        <v>224</v>
      </c>
      <c r="C6" s="657"/>
      <c r="D6" s="657"/>
      <c r="E6" s="657"/>
      <c r="F6" s="657"/>
      <c r="G6" s="657"/>
      <c r="H6" s="657"/>
      <c r="I6" s="657"/>
      <c r="J6" s="657"/>
      <c r="K6" s="657"/>
      <c r="L6" s="657"/>
      <c r="M6" s="657"/>
      <c r="N6" s="657"/>
      <c r="O6" s="657"/>
      <c r="P6" s="657"/>
      <c r="Q6" s="658"/>
      <c r="R6" s="659">
        <v>372912</v>
      </c>
      <c r="S6" s="660"/>
      <c r="T6" s="660"/>
      <c r="U6" s="660"/>
      <c r="V6" s="660"/>
      <c r="W6" s="660"/>
      <c r="X6" s="660"/>
      <c r="Y6" s="661"/>
      <c r="Z6" s="662">
        <v>0.5</v>
      </c>
      <c r="AA6" s="662"/>
      <c r="AB6" s="662"/>
      <c r="AC6" s="662"/>
      <c r="AD6" s="663">
        <v>372912</v>
      </c>
      <c r="AE6" s="663"/>
      <c r="AF6" s="663"/>
      <c r="AG6" s="663"/>
      <c r="AH6" s="663"/>
      <c r="AI6" s="663"/>
      <c r="AJ6" s="663"/>
      <c r="AK6" s="663"/>
      <c r="AL6" s="664">
        <v>0.9</v>
      </c>
      <c r="AM6" s="665"/>
      <c r="AN6" s="665"/>
      <c r="AO6" s="666"/>
      <c r="AP6" s="656" t="s">
        <v>225</v>
      </c>
      <c r="AQ6" s="657"/>
      <c r="AR6" s="657"/>
      <c r="AS6" s="657"/>
      <c r="AT6" s="657"/>
      <c r="AU6" s="657"/>
      <c r="AV6" s="657"/>
      <c r="AW6" s="657"/>
      <c r="AX6" s="657"/>
      <c r="AY6" s="657"/>
      <c r="AZ6" s="657"/>
      <c r="BA6" s="657"/>
      <c r="BB6" s="657"/>
      <c r="BC6" s="657"/>
      <c r="BD6" s="657"/>
      <c r="BE6" s="657"/>
      <c r="BF6" s="658"/>
      <c r="BG6" s="659">
        <v>32823206</v>
      </c>
      <c r="BH6" s="660"/>
      <c r="BI6" s="660"/>
      <c r="BJ6" s="660"/>
      <c r="BK6" s="660"/>
      <c r="BL6" s="660"/>
      <c r="BM6" s="660"/>
      <c r="BN6" s="661"/>
      <c r="BO6" s="662">
        <v>90.7</v>
      </c>
      <c r="BP6" s="662"/>
      <c r="BQ6" s="662"/>
      <c r="BR6" s="662"/>
      <c r="BS6" s="663">
        <v>101114</v>
      </c>
      <c r="BT6" s="663"/>
      <c r="BU6" s="663"/>
      <c r="BV6" s="663"/>
      <c r="BW6" s="663"/>
      <c r="BX6" s="663"/>
      <c r="BY6" s="663"/>
      <c r="BZ6" s="663"/>
      <c r="CA6" s="663"/>
      <c r="CB6" s="667"/>
      <c r="CD6" s="670" t="s">
        <v>226</v>
      </c>
      <c r="CE6" s="671"/>
      <c r="CF6" s="671"/>
      <c r="CG6" s="671"/>
      <c r="CH6" s="671"/>
      <c r="CI6" s="671"/>
      <c r="CJ6" s="671"/>
      <c r="CK6" s="671"/>
      <c r="CL6" s="671"/>
      <c r="CM6" s="671"/>
      <c r="CN6" s="671"/>
      <c r="CO6" s="671"/>
      <c r="CP6" s="671"/>
      <c r="CQ6" s="672"/>
      <c r="CR6" s="659">
        <v>416271</v>
      </c>
      <c r="CS6" s="660"/>
      <c r="CT6" s="660"/>
      <c r="CU6" s="660"/>
      <c r="CV6" s="660"/>
      <c r="CW6" s="660"/>
      <c r="CX6" s="660"/>
      <c r="CY6" s="661"/>
      <c r="CZ6" s="653">
        <v>0.6</v>
      </c>
      <c r="DA6" s="654"/>
      <c r="DB6" s="654"/>
      <c r="DC6" s="673"/>
      <c r="DD6" s="668" t="s">
        <v>227</v>
      </c>
      <c r="DE6" s="660"/>
      <c r="DF6" s="660"/>
      <c r="DG6" s="660"/>
      <c r="DH6" s="660"/>
      <c r="DI6" s="660"/>
      <c r="DJ6" s="660"/>
      <c r="DK6" s="660"/>
      <c r="DL6" s="660"/>
      <c r="DM6" s="660"/>
      <c r="DN6" s="660"/>
      <c r="DO6" s="660"/>
      <c r="DP6" s="661"/>
      <c r="DQ6" s="668">
        <v>416262</v>
      </c>
      <c r="DR6" s="660"/>
      <c r="DS6" s="660"/>
      <c r="DT6" s="660"/>
      <c r="DU6" s="660"/>
      <c r="DV6" s="660"/>
      <c r="DW6" s="660"/>
      <c r="DX6" s="660"/>
      <c r="DY6" s="660"/>
      <c r="DZ6" s="660"/>
      <c r="EA6" s="660"/>
      <c r="EB6" s="660"/>
      <c r="EC6" s="669"/>
    </row>
    <row r="7" spans="2:143" ht="11.25" customHeight="1" x14ac:dyDescent="0.2">
      <c r="B7" s="656" t="s">
        <v>228</v>
      </c>
      <c r="C7" s="657"/>
      <c r="D7" s="657"/>
      <c r="E7" s="657"/>
      <c r="F7" s="657"/>
      <c r="G7" s="657"/>
      <c r="H7" s="657"/>
      <c r="I7" s="657"/>
      <c r="J7" s="657"/>
      <c r="K7" s="657"/>
      <c r="L7" s="657"/>
      <c r="M7" s="657"/>
      <c r="N7" s="657"/>
      <c r="O7" s="657"/>
      <c r="P7" s="657"/>
      <c r="Q7" s="658"/>
      <c r="R7" s="659">
        <v>49254</v>
      </c>
      <c r="S7" s="660"/>
      <c r="T7" s="660"/>
      <c r="U7" s="660"/>
      <c r="V7" s="660"/>
      <c r="W7" s="660"/>
      <c r="X7" s="660"/>
      <c r="Y7" s="661"/>
      <c r="Z7" s="662">
        <v>0.1</v>
      </c>
      <c r="AA7" s="662"/>
      <c r="AB7" s="662"/>
      <c r="AC7" s="662"/>
      <c r="AD7" s="663">
        <v>49254</v>
      </c>
      <c r="AE7" s="663"/>
      <c r="AF7" s="663"/>
      <c r="AG7" s="663"/>
      <c r="AH7" s="663"/>
      <c r="AI7" s="663"/>
      <c r="AJ7" s="663"/>
      <c r="AK7" s="663"/>
      <c r="AL7" s="664">
        <v>0.1</v>
      </c>
      <c r="AM7" s="665"/>
      <c r="AN7" s="665"/>
      <c r="AO7" s="666"/>
      <c r="AP7" s="656" t="s">
        <v>229</v>
      </c>
      <c r="AQ7" s="657"/>
      <c r="AR7" s="657"/>
      <c r="AS7" s="657"/>
      <c r="AT7" s="657"/>
      <c r="AU7" s="657"/>
      <c r="AV7" s="657"/>
      <c r="AW7" s="657"/>
      <c r="AX7" s="657"/>
      <c r="AY7" s="657"/>
      <c r="AZ7" s="657"/>
      <c r="BA7" s="657"/>
      <c r="BB7" s="657"/>
      <c r="BC7" s="657"/>
      <c r="BD7" s="657"/>
      <c r="BE7" s="657"/>
      <c r="BF7" s="658"/>
      <c r="BG7" s="659">
        <v>17765109</v>
      </c>
      <c r="BH7" s="660"/>
      <c r="BI7" s="660"/>
      <c r="BJ7" s="660"/>
      <c r="BK7" s="660"/>
      <c r="BL7" s="660"/>
      <c r="BM7" s="660"/>
      <c r="BN7" s="661"/>
      <c r="BO7" s="662">
        <v>49.1</v>
      </c>
      <c r="BP7" s="662"/>
      <c r="BQ7" s="662"/>
      <c r="BR7" s="662"/>
      <c r="BS7" s="663">
        <v>101114</v>
      </c>
      <c r="BT7" s="663"/>
      <c r="BU7" s="663"/>
      <c r="BV7" s="663"/>
      <c r="BW7" s="663"/>
      <c r="BX7" s="663"/>
      <c r="BY7" s="663"/>
      <c r="BZ7" s="663"/>
      <c r="CA7" s="663"/>
      <c r="CB7" s="667"/>
      <c r="CD7" s="674" t="s">
        <v>230</v>
      </c>
      <c r="CE7" s="675"/>
      <c r="CF7" s="675"/>
      <c r="CG7" s="675"/>
      <c r="CH7" s="675"/>
      <c r="CI7" s="675"/>
      <c r="CJ7" s="675"/>
      <c r="CK7" s="675"/>
      <c r="CL7" s="675"/>
      <c r="CM7" s="675"/>
      <c r="CN7" s="675"/>
      <c r="CO7" s="675"/>
      <c r="CP7" s="675"/>
      <c r="CQ7" s="676"/>
      <c r="CR7" s="659">
        <v>8646708</v>
      </c>
      <c r="CS7" s="660"/>
      <c r="CT7" s="660"/>
      <c r="CU7" s="660"/>
      <c r="CV7" s="660"/>
      <c r="CW7" s="660"/>
      <c r="CX7" s="660"/>
      <c r="CY7" s="661"/>
      <c r="CZ7" s="662">
        <v>12</v>
      </c>
      <c r="DA7" s="662"/>
      <c r="DB7" s="662"/>
      <c r="DC7" s="662"/>
      <c r="DD7" s="668">
        <v>1181803</v>
      </c>
      <c r="DE7" s="660"/>
      <c r="DF7" s="660"/>
      <c r="DG7" s="660"/>
      <c r="DH7" s="660"/>
      <c r="DI7" s="660"/>
      <c r="DJ7" s="660"/>
      <c r="DK7" s="660"/>
      <c r="DL7" s="660"/>
      <c r="DM7" s="660"/>
      <c r="DN7" s="660"/>
      <c r="DO7" s="660"/>
      <c r="DP7" s="661"/>
      <c r="DQ7" s="668">
        <v>6722942</v>
      </c>
      <c r="DR7" s="660"/>
      <c r="DS7" s="660"/>
      <c r="DT7" s="660"/>
      <c r="DU7" s="660"/>
      <c r="DV7" s="660"/>
      <c r="DW7" s="660"/>
      <c r="DX7" s="660"/>
      <c r="DY7" s="660"/>
      <c r="DZ7" s="660"/>
      <c r="EA7" s="660"/>
      <c r="EB7" s="660"/>
      <c r="EC7" s="669"/>
    </row>
    <row r="8" spans="2:143" ht="11.25" customHeight="1" x14ac:dyDescent="0.2">
      <c r="B8" s="656" t="s">
        <v>231</v>
      </c>
      <c r="C8" s="657"/>
      <c r="D8" s="657"/>
      <c r="E8" s="657"/>
      <c r="F8" s="657"/>
      <c r="G8" s="657"/>
      <c r="H8" s="657"/>
      <c r="I8" s="657"/>
      <c r="J8" s="657"/>
      <c r="K8" s="657"/>
      <c r="L8" s="657"/>
      <c r="M8" s="657"/>
      <c r="N8" s="657"/>
      <c r="O8" s="657"/>
      <c r="P8" s="657"/>
      <c r="Q8" s="658"/>
      <c r="R8" s="659">
        <v>231614</v>
      </c>
      <c r="S8" s="660"/>
      <c r="T8" s="660"/>
      <c r="U8" s="660"/>
      <c r="V8" s="660"/>
      <c r="W8" s="660"/>
      <c r="X8" s="660"/>
      <c r="Y8" s="661"/>
      <c r="Z8" s="662">
        <v>0.3</v>
      </c>
      <c r="AA8" s="662"/>
      <c r="AB8" s="662"/>
      <c r="AC8" s="662"/>
      <c r="AD8" s="663">
        <v>231614</v>
      </c>
      <c r="AE8" s="663"/>
      <c r="AF8" s="663"/>
      <c r="AG8" s="663"/>
      <c r="AH8" s="663"/>
      <c r="AI8" s="663"/>
      <c r="AJ8" s="663"/>
      <c r="AK8" s="663"/>
      <c r="AL8" s="664">
        <v>0.6</v>
      </c>
      <c r="AM8" s="665"/>
      <c r="AN8" s="665"/>
      <c r="AO8" s="666"/>
      <c r="AP8" s="656" t="s">
        <v>232</v>
      </c>
      <c r="AQ8" s="657"/>
      <c r="AR8" s="657"/>
      <c r="AS8" s="657"/>
      <c r="AT8" s="657"/>
      <c r="AU8" s="657"/>
      <c r="AV8" s="657"/>
      <c r="AW8" s="657"/>
      <c r="AX8" s="657"/>
      <c r="AY8" s="657"/>
      <c r="AZ8" s="657"/>
      <c r="BA8" s="657"/>
      <c r="BB8" s="657"/>
      <c r="BC8" s="657"/>
      <c r="BD8" s="657"/>
      <c r="BE8" s="657"/>
      <c r="BF8" s="658"/>
      <c r="BG8" s="659">
        <v>412758</v>
      </c>
      <c r="BH8" s="660"/>
      <c r="BI8" s="660"/>
      <c r="BJ8" s="660"/>
      <c r="BK8" s="660"/>
      <c r="BL8" s="660"/>
      <c r="BM8" s="660"/>
      <c r="BN8" s="661"/>
      <c r="BO8" s="662">
        <v>1.1000000000000001</v>
      </c>
      <c r="BP8" s="662"/>
      <c r="BQ8" s="662"/>
      <c r="BR8" s="662"/>
      <c r="BS8" s="668" t="s">
        <v>227</v>
      </c>
      <c r="BT8" s="660"/>
      <c r="BU8" s="660"/>
      <c r="BV8" s="660"/>
      <c r="BW8" s="660"/>
      <c r="BX8" s="660"/>
      <c r="BY8" s="660"/>
      <c r="BZ8" s="660"/>
      <c r="CA8" s="660"/>
      <c r="CB8" s="669"/>
      <c r="CD8" s="674" t="s">
        <v>233</v>
      </c>
      <c r="CE8" s="675"/>
      <c r="CF8" s="675"/>
      <c r="CG8" s="675"/>
      <c r="CH8" s="675"/>
      <c r="CI8" s="675"/>
      <c r="CJ8" s="675"/>
      <c r="CK8" s="675"/>
      <c r="CL8" s="675"/>
      <c r="CM8" s="675"/>
      <c r="CN8" s="675"/>
      <c r="CO8" s="675"/>
      <c r="CP8" s="675"/>
      <c r="CQ8" s="676"/>
      <c r="CR8" s="659">
        <v>29607024</v>
      </c>
      <c r="CS8" s="660"/>
      <c r="CT8" s="660"/>
      <c r="CU8" s="660"/>
      <c r="CV8" s="660"/>
      <c r="CW8" s="660"/>
      <c r="CX8" s="660"/>
      <c r="CY8" s="661"/>
      <c r="CZ8" s="662">
        <v>41</v>
      </c>
      <c r="DA8" s="662"/>
      <c r="DB8" s="662"/>
      <c r="DC8" s="662"/>
      <c r="DD8" s="668">
        <v>209122</v>
      </c>
      <c r="DE8" s="660"/>
      <c r="DF8" s="660"/>
      <c r="DG8" s="660"/>
      <c r="DH8" s="660"/>
      <c r="DI8" s="660"/>
      <c r="DJ8" s="660"/>
      <c r="DK8" s="660"/>
      <c r="DL8" s="660"/>
      <c r="DM8" s="660"/>
      <c r="DN8" s="660"/>
      <c r="DO8" s="660"/>
      <c r="DP8" s="661"/>
      <c r="DQ8" s="668">
        <v>14152679</v>
      </c>
      <c r="DR8" s="660"/>
      <c r="DS8" s="660"/>
      <c r="DT8" s="660"/>
      <c r="DU8" s="660"/>
      <c r="DV8" s="660"/>
      <c r="DW8" s="660"/>
      <c r="DX8" s="660"/>
      <c r="DY8" s="660"/>
      <c r="DZ8" s="660"/>
      <c r="EA8" s="660"/>
      <c r="EB8" s="660"/>
      <c r="EC8" s="669"/>
    </row>
    <row r="9" spans="2:143" ht="11.25" customHeight="1" x14ac:dyDescent="0.2">
      <c r="B9" s="656" t="s">
        <v>234</v>
      </c>
      <c r="C9" s="657"/>
      <c r="D9" s="657"/>
      <c r="E9" s="657"/>
      <c r="F9" s="657"/>
      <c r="G9" s="657"/>
      <c r="H9" s="657"/>
      <c r="I9" s="657"/>
      <c r="J9" s="657"/>
      <c r="K9" s="657"/>
      <c r="L9" s="657"/>
      <c r="M9" s="657"/>
      <c r="N9" s="657"/>
      <c r="O9" s="657"/>
      <c r="P9" s="657"/>
      <c r="Q9" s="658"/>
      <c r="R9" s="659">
        <v>249414</v>
      </c>
      <c r="S9" s="660"/>
      <c r="T9" s="660"/>
      <c r="U9" s="660"/>
      <c r="V9" s="660"/>
      <c r="W9" s="660"/>
      <c r="X9" s="660"/>
      <c r="Y9" s="661"/>
      <c r="Z9" s="662">
        <v>0.3</v>
      </c>
      <c r="AA9" s="662"/>
      <c r="AB9" s="662"/>
      <c r="AC9" s="662"/>
      <c r="AD9" s="663">
        <v>249414</v>
      </c>
      <c r="AE9" s="663"/>
      <c r="AF9" s="663"/>
      <c r="AG9" s="663"/>
      <c r="AH9" s="663"/>
      <c r="AI9" s="663"/>
      <c r="AJ9" s="663"/>
      <c r="AK9" s="663"/>
      <c r="AL9" s="664">
        <v>0.6</v>
      </c>
      <c r="AM9" s="665"/>
      <c r="AN9" s="665"/>
      <c r="AO9" s="666"/>
      <c r="AP9" s="656" t="s">
        <v>235</v>
      </c>
      <c r="AQ9" s="657"/>
      <c r="AR9" s="657"/>
      <c r="AS9" s="657"/>
      <c r="AT9" s="657"/>
      <c r="AU9" s="657"/>
      <c r="AV9" s="657"/>
      <c r="AW9" s="657"/>
      <c r="AX9" s="657"/>
      <c r="AY9" s="657"/>
      <c r="AZ9" s="657"/>
      <c r="BA9" s="657"/>
      <c r="BB9" s="657"/>
      <c r="BC9" s="657"/>
      <c r="BD9" s="657"/>
      <c r="BE9" s="657"/>
      <c r="BF9" s="658"/>
      <c r="BG9" s="659">
        <v>15829886</v>
      </c>
      <c r="BH9" s="660"/>
      <c r="BI9" s="660"/>
      <c r="BJ9" s="660"/>
      <c r="BK9" s="660"/>
      <c r="BL9" s="660"/>
      <c r="BM9" s="660"/>
      <c r="BN9" s="661"/>
      <c r="BO9" s="662">
        <v>43.7</v>
      </c>
      <c r="BP9" s="662"/>
      <c r="BQ9" s="662"/>
      <c r="BR9" s="662"/>
      <c r="BS9" s="668" t="s">
        <v>123</v>
      </c>
      <c r="BT9" s="660"/>
      <c r="BU9" s="660"/>
      <c r="BV9" s="660"/>
      <c r="BW9" s="660"/>
      <c r="BX9" s="660"/>
      <c r="BY9" s="660"/>
      <c r="BZ9" s="660"/>
      <c r="CA9" s="660"/>
      <c r="CB9" s="669"/>
      <c r="CD9" s="674" t="s">
        <v>236</v>
      </c>
      <c r="CE9" s="675"/>
      <c r="CF9" s="675"/>
      <c r="CG9" s="675"/>
      <c r="CH9" s="675"/>
      <c r="CI9" s="675"/>
      <c r="CJ9" s="675"/>
      <c r="CK9" s="675"/>
      <c r="CL9" s="675"/>
      <c r="CM9" s="675"/>
      <c r="CN9" s="675"/>
      <c r="CO9" s="675"/>
      <c r="CP9" s="675"/>
      <c r="CQ9" s="676"/>
      <c r="CR9" s="659">
        <v>9645028</v>
      </c>
      <c r="CS9" s="660"/>
      <c r="CT9" s="660"/>
      <c r="CU9" s="660"/>
      <c r="CV9" s="660"/>
      <c r="CW9" s="660"/>
      <c r="CX9" s="660"/>
      <c r="CY9" s="661"/>
      <c r="CZ9" s="662">
        <v>13.3</v>
      </c>
      <c r="DA9" s="662"/>
      <c r="DB9" s="662"/>
      <c r="DC9" s="662"/>
      <c r="DD9" s="668">
        <v>2402633</v>
      </c>
      <c r="DE9" s="660"/>
      <c r="DF9" s="660"/>
      <c r="DG9" s="660"/>
      <c r="DH9" s="660"/>
      <c r="DI9" s="660"/>
      <c r="DJ9" s="660"/>
      <c r="DK9" s="660"/>
      <c r="DL9" s="660"/>
      <c r="DM9" s="660"/>
      <c r="DN9" s="660"/>
      <c r="DO9" s="660"/>
      <c r="DP9" s="661"/>
      <c r="DQ9" s="668">
        <v>6018148</v>
      </c>
      <c r="DR9" s="660"/>
      <c r="DS9" s="660"/>
      <c r="DT9" s="660"/>
      <c r="DU9" s="660"/>
      <c r="DV9" s="660"/>
      <c r="DW9" s="660"/>
      <c r="DX9" s="660"/>
      <c r="DY9" s="660"/>
      <c r="DZ9" s="660"/>
      <c r="EA9" s="660"/>
      <c r="EB9" s="660"/>
      <c r="EC9" s="669"/>
    </row>
    <row r="10" spans="2:143" ht="11.25" customHeight="1" x14ac:dyDescent="0.2">
      <c r="B10" s="656" t="s">
        <v>237</v>
      </c>
      <c r="C10" s="657"/>
      <c r="D10" s="657"/>
      <c r="E10" s="657"/>
      <c r="F10" s="657"/>
      <c r="G10" s="657"/>
      <c r="H10" s="657"/>
      <c r="I10" s="657"/>
      <c r="J10" s="657"/>
      <c r="K10" s="657"/>
      <c r="L10" s="657"/>
      <c r="M10" s="657"/>
      <c r="N10" s="657"/>
      <c r="O10" s="657"/>
      <c r="P10" s="657"/>
      <c r="Q10" s="658"/>
      <c r="R10" s="659" t="s">
        <v>227</v>
      </c>
      <c r="S10" s="660"/>
      <c r="T10" s="660"/>
      <c r="U10" s="660"/>
      <c r="V10" s="660"/>
      <c r="W10" s="660"/>
      <c r="X10" s="660"/>
      <c r="Y10" s="661"/>
      <c r="Z10" s="662" t="s">
        <v>227</v>
      </c>
      <c r="AA10" s="662"/>
      <c r="AB10" s="662"/>
      <c r="AC10" s="662"/>
      <c r="AD10" s="663" t="s">
        <v>123</v>
      </c>
      <c r="AE10" s="663"/>
      <c r="AF10" s="663"/>
      <c r="AG10" s="663"/>
      <c r="AH10" s="663"/>
      <c r="AI10" s="663"/>
      <c r="AJ10" s="663"/>
      <c r="AK10" s="663"/>
      <c r="AL10" s="664" t="s">
        <v>227</v>
      </c>
      <c r="AM10" s="665"/>
      <c r="AN10" s="665"/>
      <c r="AO10" s="666"/>
      <c r="AP10" s="656" t="s">
        <v>238</v>
      </c>
      <c r="AQ10" s="657"/>
      <c r="AR10" s="657"/>
      <c r="AS10" s="657"/>
      <c r="AT10" s="657"/>
      <c r="AU10" s="657"/>
      <c r="AV10" s="657"/>
      <c r="AW10" s="657"/>
      <c r="AX10" s="657"/>
      <c r="AY10" s="657"/>
      <c r="AZ10" s="657"/>
      <c r="BA10" s="657"/>
      <c r="BB10" s="657"/>
      <c r="BC10" s="657"/>
      <c r="BD10" s="657"/>
      <c r="BE10" s="657"/>
      <c r="BF10" s="658"/>
      <c r="BG10" s="659">
        <v>432526</v>
      </c>
      <c r="BH10" s="660"/>
      <c r="BI10" s="660"/>
      <c r="BJ10" s="660"/>
      <c r="BK10" s="660"/>
      <c r="BL10" s="660"/>
      <c r="BM10" s="660"/>
      <c r="BN10" s="661"/>
      <c r="BO10" s="662">
        <v>1.2</v>
      </c>
      <c r="BP10" s="662"/>
      <c r="BQ10" s="662"/>
      <c r="BR10" s="662"/>
      <c r="BS10" s="668" t="s">
        <v>227</v>
      </c>
      <c r="BT10" s="660"/>
      <c r="BU10" s="660"/>
      <c r="BV10" s="660"/>
      <c r="BW10" s="660"/>
      <c r="BX10" s="660"/>
      <c r="BY10" s="660"/>
      <c r="BZ10" s="660"/>
      <c r="CA10" s="660"/>
      <c r="CB10" s="669"/>
      <c r="CD10" s="674" t="s">
        <v>239</v>
      </c>
      <c r="CE10" s="675"/>
      <c r="CF10" s="675"/>
      <c r="CG10" s="675"/>
      <c r="CH10" s="675"/>
      <c r="CI10" s="675"/>
      <c r="CJ10" s="675"/>
      <c r="CK10" s="675"/>
      <c r="CL10" s="675"/>
      <c r="CM10" s="675"/>
      <c r="CN10" s="675"/>
      <c r="CO10" s="675"/>
      <c r="CP10" s="675"/>
      <c r="CQ10" s="676"/>
      <c r="CR10" s="659">
        <v>263544</v>
      </c>
      <c r="CS10" s="660"/>
      <c r="CT10" s="660"/>
      <c r="CU10" s="660"/>
      <c r="CV10" s="660"/>
      <c r="CW10" s="660"/>
      <c r="CX10" s="660"/>
      <c r="CY10" s="661"/>
      <c r="CZ10" s="662">
        <v>0.4</v>
      </c>
      <c r="DA10" s="662"/>
      <c r="DB10" s="662"/>
      <c r="DC10" s="662"/>
      <c r="DD10" s="668" t="s">
        <v>227</v>
      </c>
      <c r="DE10" s="660"/>
      <c r="DF10" s="660"/>
      <c r="DG10" s="660"/>
      <c r="DH10" s="660"/>
      <c r="DI10" s="660"/>
      <c r="DJ10" s="660"/>
      <c r="DK10" s="660"/>
      <c r="DL10" s="660"/>
      <c r="DM10" s="660"/>
      <c r="DN10" s="660"/>
      <c r="DO10" s="660"/>
      <c r="DP10" s="661"/>
      <c r="DQ10" s="668">
        <v>160797</v>
      </c>
      <c r="DR10" s="660"/>
      <c r="DS10" s="660"/>
      <c r="DT10" s="660"/>
      <c r="DU10" s="660"/>
      <c r="DV10" s="660"/>
      <c r="DW10" s="660"/>
      <c r="DX10" s="660"/>
      <c r="DY10" s="660"/>
      <c r="DZ10" s="660"/>
      <c r="EA10" s="660"/>
      <c r="EB10" s="660"/>
      <c r="EC10" s="669"/>
    </row>
    <row r="11" spans="2:143" ht="11.25" customHeight="1" x14ac:dyDescent="0.2">
      <c r="B11" s="656" t="s">
        <v>240</v>
      </c>
      <c r="C11" s="657"/>
      <c r="D11" s="657"/>
      <c r="E11" s="657"/>
      <c r="F11" s="657"/>
      <c r="G11" s="657"/>
      <c r="H11" s="657"/>
      <c r="I11" s="657"/>
      <c r="J11" s="657"/>
      <c r="K11" s="657"/>
      <c r="L11" s="657"/>
      <c r="M11" s="657"/>
      <c r="N11" s="657"/>
      <c r="O11" s="657"/>
      <c r="P11" s="657"/>
      <c r="Q11" s="658"/>
      <c r="R11" s="659" t="s">
        <v>123</v>
      </c>
      <c r="S11" s="660"/>
      <c r="T11" s="660"/>
      <c r="U11" s="660"/>
      <c r="V11" s="660"/>
      <c r="W11" s="660"/>
      <c r="X11" s="660"/>
      <c r="Y11" s="661"/>
      <c r="Z11" s="662" t="s">
        <v>227</v>
      </c>
      <c r="AA11" s="662"/>
      <c r="AB11" s="662"/>
      <c r="AC11" s="662"/>
      <c r="AD11" s="663" t="s">
        <v>123</v>
      </c>
      <c r="AE11" s="663"/>
      <c r="AF11" s="663"/>
      <c r="AG11" s="663"/>
      <c r="AH11" s="663"/>
      <c r="AI11" s="663"/>
      <c r="AJ11" s="663"/>
      <c r="AK11" s="663"/>
      <c r="AL11" s="664" t="s">
        <v>227</v>
      </c>
      <c r="AM11" s="665"/>
      <c r="AN11" s="665"/>
      <c r="AO11" s="666"/>
      <c r="AP11" s="656" t="s">
        <v>241</v>
      </c>
      <c r="AQ11" s="657"/>
      <c r="AR11" s="657"/>
      <c r="AS11" s="657"/>
      <c r="AT11" s="657"/>
      <c r="AU11" s="657"/>
      <c r="AV11" s="657"/>
      <c r="AW11" s="657"/>
      <c r="AX11" s="657"/>
      <c r="AY11" s="657"/>
      <c r="AZ11" s="657"/>
      <c r="BA11" s="657"/>
      <c r="BB11" s="657"/>
      <c r="BC11" s="657"/>
      <c r="BD11" s="657"/>
      <c r="BE11" s="657"/>
      <c r="BF11" s="658"/>
      <c r="BG11" s="659">
        <v>1089939</v>
      </c>
      <c r="BH11" s="660"/>
      <c r="BI11" s="660"/>
      <c r="BJ11" s="660"/>
      <c r="BK11" s="660"/>
      <c r="BL11" s="660"/>
      <c r="BM11" s="660"/>
      <c r="BN11" s="661"/>
      <c r="BO11" s="662">
        <v>3</v>
      </c>
      <c r="BP11" s="662"/>
      <c r="BQ11" s="662"/>
      <c r="BR11" s="662"/>
      <c r="BS11" s="668">
        <v>101114</v>
      </c>
      <c r="BT11" s="660"/>
      <c r="BU11" s="660"/>
      <c r="BV11" s="660"/>
      <c r="BW11" s="660"/>
      <c r="BX11" s="660"/>
      <c r="BY11" s="660"/>
      <c r="BZ11" s="660"/>
      <c r="CA11" s="660"/>
      <c r="CB11" s="669"/>
      <c r="CD11" s="674" t="s">
        <v>242</v>
      </c>
      <c r="CE11" s="675"/>
      <c r="CF11" s="675"/>
      <c r="CG11" s="675"/>
      <c r="CH11" s="675"/>
      <c r="CI11" s="675"/>
      <c r="CJ11" s="675"/>
      <c r="CK11" s="675"/>
      <c r="CL11" s="675"/>
      <c r="CM11" s="675"/>
      <c r="CN11" s="675"/>
      <c r="CO11" s="675"/>
      <c r="CP11" s="675"/>
      <c r="CQ11" s="676"/>
      <c r="CR11" s="659">
        <v>359677</v>
      </c>
      <c r="CS11" s="660"/>
      <c r="CT11" s="660"/>
      <c r="CU11" s="660"/>
      <c r="CV11" s="660"/>
      <c r="CW11" s="660"/>
      <c r="CX11" s="660"/>
      <c r="CY11" s="661"/>
      <c r="CZ11" s="662">
        <v>0.5</v>
      </c>
      <c r="DA11" s="662"/>
      <c r="DB11" s="662"/>
      <c r="DC11" s="662"/>
      <c r="DD11" s="668">
        <v>141855</v>
      </c>
      <c r="DE11" s="660"/>
      <c r="DF11" s="660"/>
      <c r="DG11" s="660"/>
      <c r="DH11" s="660"/>
      <c r="DI11" s="660"/>
      <c r="DJ11" s="660"/>
      <c r="DK11" s="660"/>
      <c r="DL11" s="660"/>
      <c r="DM11" s="660"/>
      <c r="DN11" s="660"/>
      <c r="DO11" s="660"/>
      <c r="DP11" s="661"/>
      <c r="DQ11" s="668">
        <v>238625</v>
      </c>
      <c r="DR11" s="660"/>
      <c r="DS11" s="660"/>
      <c r="DT11" s="660"/>
      <c r="DU11" s="660"/>
      <c r="DV11" s="660"/>
      <c r="DW11" s="660"/>
      <c r="DX11" s="660"/>
      <c r="DY11" s="660"/>
      <c r="DZ11" s="660"/>
      <c r="EA11" s="660"/>
      <c r="EB11" s="660"/>
      <c r="EC11" s="669"/>
    </row>
    <row r="12" spans="2:143" ht="11.25" customHeight="1" x14ac:dyDescent="0.2">
      <c r="B12" s="656" t="s">
        <v>243</v>
      </c>
      <c r="C12" s="657"/>
      <c r="D12" s="657"/>
      <c r="E12" s="657"/>
      <c r="F12" s="657"/>
      <c r="G12" s="657"/>
      <c r="H12" s="657"/>
      <c r="I12" s="657"/>
      <c r="J12" s="657"/>
      <c r="K12" s="657"/>
      <c r="L12" s="657"/>
      <c r="M12" s="657"/>
      <c r="N12" s="657"/>
      <c r="O12" s="657"/>
      <c r="P12" s="657"/>
      <c r="Q12" s="658"/>
      <c r="R12" s="659">
        <v>3554690</v>
      </c>
      <c r="S12" s="660"/>
      <c r="T12" s="660"/>
      <c r="U12" s="660"/>
      <c r="V12" s="660"/>
      <c r="W12" s="660"/>
      <c r="X12" s="660"/>
      <c r="Y12" s="661"/>
      <c r="Z12" s="662">
        <v>4.5999999999999996</v>
      </c>
      <c r="AA12" s="662"/>
      <c r="AB12" s="662"/>
      <c r="AC12" s="662"/>
      <c r="AD12" s="663">
        <v>3554690</v>
      </c>
      <c r="AE12" s="663"/>
      <c r="AF12" s="663"/>
      <c r="AG12" s="663"/>
      <c r="AH12" s="663"/>
      <c r="AI12" s="663"/>
      <c r="AJ12" s="663"/>
      <c r="AK12" s="663"/>
      <c r="AL12" s="664">
        <v>9</v>
      </c>
      <c r="AM12" s="665"/>
      <c r="AN12" s="665"/>
      <c r="AO12" s="666"/>
      <c r="AP12" s="656" t="s">
        <v>244</v>
      </c>
      <c r="AQ12" s="657"/>
      <c r="AR12" s="657"/>
      <c r="AS12" s="657"/>
      <c r="AT12" s="657"/>
      <c r="AU12" s="657"/>
      <c r="AV12" s="657"/>
      <c r="AW12" s="657"/>
      <c r="AX12" s="657"/>
      <c r="AY12" s="657"/>
      <c r="AZ12" s="657"/>
      <c r="BA12" s="657"/>
      <c r="BB12" s="657"/>
      <c r="BC12" s="657"/>
      <c r="BD12" s="657"/>
      <c r="BE12" s="657"/>
      <c r="BF12" s="658"/>
      <c r="BG12" s="659">
        <v>13771789</v>
      </c>
      <c r="BH12" s="660"/>
      <c r="BI12" s="660"/>
      <c r="BJ12" s="660"/>
      <c r="BK12" s="660"/>
      <c r="BL12" s="660"/>
      <c r="BM12" s="660"/>
      <c r="BN12" s="661"/>
      <c r="BO12" s="662">
        <v>38.1</v>
      </c>
      <c r="BP12" s="662"/>
      <c r="BQ12" s="662"/>
      <c r="BR12" s="662"/>
      <c r="BS12" s="668" t="s">
        <v>227</v>
      </c>
      <c r="BT12" s="660"/>
      <c r="BU12" s="660"/>
      <c r="BV12" s="660"/>
      <c r="BW12" s="660"/>
      <c r="BX12" s="660"/>
      <c r="BY12" s="660"/>
      <c r="BZ12" s="660"/>
      <c r="CA12" s="660"/>
      <c r="CB12" s="669"/>
      <c r="CD12" s="674" t="s">
        <v>245</v>
      </c>
      <c r="CE12" s="675"/>
      <c r="CF12" s="675"/>
      <c r="CG12" s="675"/>
      <c r="CH12" s="675"/>
      <c r="CI12" s="675"/>
      <c r="CJ12" s="675"/>
      <c r="CK12" s="675"/>
      <c r="CL12" s="675"/>
      <c r="CM12" s="675"/>
      <c r="CN12" s="675"/>
      <c r="CO12" s="675"/>
      <c r="CP12" s="675"/>
      <c r="CQ12" s="676"/>
      <c r="CR12" s="659">
        <v>1941968</v>
      </c>
      <c r="CS12" s="660"/>
      <c r="CT12" s="660"/>
      <c r="CU12" s="660"/>
      <c r="CV12" s="660"/>
      <c r="CW12" s="660"/>
      <c r="CX12" s="660"/>
      <c r="CY12" s="661"/>
      <c r="CZ12" s="662">
        <v>2.7</v>
      </c>
      <c r="DA12" s="662"/>
      <c r="DB12" s="662"/>
      <c r="DC12" s="662"/>
      <c r="DD12" s="668">
        <v>350587</v>
      </c>
      <c r="DE12" s="660"/>
      <c r="DF12" s="660"/>
      <c r="DG12" s="660"/>
      <c r="DH12" s="660"/>
      <c r="DI12" s="660"/>
      <c r="DJ12" s="660"/>
      <c r="DK12" s="660"/>
      <c r="DL12" s="660"/>
      <c r="DM12" s="660"/>
      <c r="DN12" s="660"/>
      <c r="DO12" s="660"/>
      <c r="DP12" s="661"/>
      <c r="DQ12" s="668">
        <v>399822</v>
      </c>
      <c r="DR12" s="660"/>
      <c r="DS12" s="660"/>
      <c r="DT12" s="660"/>
      <c r="DU12" s="660"/>
      <c r="DV12" s="660"/>
      <c r="DW12" s="660"/>
      <c r="DX12" s="660"/>
      <c r="DY12" s="660"/>
      <c r="DZ12" s="660"/>
      <c r="EA12" s="660"/>
      <c r="EB12" s="660"/>
      <c r="EC12" s="669"/>
    </row>
    <row r="13" spans="2:143" ht="11.25" customHeight="1" x14ac:dyDescent="0.2">
      <c r="B13" s="656" t="s">
        <v>246</v>
      </c>
      <c r="C13" s="657"/>
      <c r="D13" s="657"/>
      <c r="E13" s="657"/>
      <c r="F13" s="657"/>
      <c r="G13" s="657"/>
      <c r="H13" s="657"/>
      <c r="I13" s="657"/>
      <c r="J13" s="657"/>
      <c r="K13" s="657"/>
      <c r="L13" s="657"/>
      <c r="M13" s="657"/>
      <c r="N13" s="657"/>
      <c r="O13" s="657"/>
      <c r="P13" s="657"/>
      <c r="Q13" s="658"/>
      <c r="R13" s="659">
        <v>47503</v>
      </c>
      <c r="S13" s="660"/>
      <c r="T13" s="660"/>
      <c r="U13" s="660"/>
      <c r="V13" s="660"/>
      <c r="W13" s="660"/>
      <c r="X13" s="660"/>
      <c r="Y13" s="661"/>
      <c r="Z13" s="662">
        <v>0.1</v>
      </c>
      <c r="AA13" s="662"/>
      <c r="AB13" s="662"/>
      <c r="AC13" s="662"/>
      <c r="AD13" s="663">
        <v>47503</v>
      </c>
      <c r="AE13" s="663"/>
      <c r="AF13" s="663"/>
      <c r="AG13" s="663"/>
      <c r="AH13" s="663"/>
      <c r="AI13" s="663"/>
      <c r="AJ13" s="663"/>
      <c r="AK13" s="663"/>
      <c r="AL13" s="664">
        <v>0.1</v>
      </c>
      <c r="AM13" s="665"/>
      <c r="AN13" s="665"/>
      <c r="AO13" s="666"/>
      <c r="AP13" s="656" t="s">
        <v>247</v>
      </c>
      <c r="AQ13" s="657"/>
      <c r="AR13" s="657"/>
      <c r="AS13" s="657"/>
      <c r="AT13" s="657"/>
      <c r="AU13" s="657"/>
      <c r="AV13" s="657"/>
      <c r="AW13" s="657"/>
      <c r="AX13" s="657"/>
      <c r="AY13" s="657"/>
      <c r="AZ13" s="657"/>
      <c r="BA13" s="657"/>
      <c r="BB13" s="657"/>
      <c r="BC13" s="657"/>
      <c r="BD13" s="657"/>
      <c r="BE13" s="657"/>
      <c r="BF13" s="658"/>
      <c r="BG13" s="659">
        <v>13681416</v>
      </c>
      <c r="BH13" s="660"/>
      <c r="BI13" s="660"/>
      <c r="BJ13" s="660"/>
      <c r="BK13" s="660"/>
      <c r="BL13" s="660"/>
      <c r="BM13" s="660"/>
      <c r="BN13" s="661"/>
      <c r="BO13" s="662">
        <v>37.799999999999997</v>
      </c>
      <c r="BP13" s="662"/>
      <c r="BQ13" s="662"/>
      <c r="BR13" s="662"/>
      <c r="BS13" s="668" t="s">
        <v>227</v>
      </c>
      <c r="BT13" s="660"/>
      <c r="BU13" s="660"/>
      <c r="BV13" s="660"/>
      <c r="BW13" s="660"/>
      <c r="BX13" s="660"/>
      <c r="BY13" s="660"/>
      <c r="BZ13" s="660"/>
      <c r="CA13" s="660"/>
      <c r="CB13" s="669"/>
      <c r="CD13" s="674" t="s">
        <v>248</v>
      </c>
      <c r="CE13" s="675"/>
      <c r="CF13" s="675"/>
      <c r="CG13" s="675"/>
      <c r="CH13" s="675"/>
      <c r="CI13" s="675"/>
      <c r="CJ13" s="675"/>
      <c r="CK13" s="675"/>
      <c r="CL13" s="675"/>
      <c r="CM13" s="675"/>
      <c r="CN13" s="675"/>
      <c r="CO13" s="675"/>
      <c r="CP13" s="675"/>
      <c r="CQ13" s="676"/>
      <c r="CR13" s="659">
        <v>6712911</v>
      </c>
      <c r="CS13" s="660"/>
      <c r="CT13" s="660"/>
      <c r="CU13" s="660"/>
      <c r="CV13" s="660"/>
      <c r="CW13" s="660"/>
      <c r="CX13" s="660"/>
      <c r="CY13" s="661"/>
      <c r="CZ13" s="662">
        <v>9.3000000000000007</v>
      </c>
      <c r="DA13" s="662"/>
      <c r="DB13" s="662"/>
      <c r="DC13" s="662"/>
      <c r="DD13" s="668">
        <v>1738865</v>
      </c>
      <c r="DE13" s="660"/>
      <c r="DF13" s="660"/>
      <c r="DG13" s="660"/>
      <c r="DH13" s="660"/>
      <c r="DI13" s="660"/>
      <c r="DJ13" s="660"/>
      <c r="DK13" s="660"/>
      <c r="DL13" s="660"/>
      <c r="DM13" s="660"/>
      <c r="DN13" s="660"/>
      <c r="DO13" s="660"/>
      <c r="DP13" s="661"/>
      <c r="DQ13" s="668">
        <v>4671522</v>
      </c>
      <c r="DR13" s="660"/>
      <c r="DS13" s="660"/>
      <c r="DT13" s="660"/>
      <c r="DU13" s="660"/>
      <c r="DV13" s="660"/>
      <c r="DW13" s="660"/>
      <c r="DX13" s="660"/>
      <c r="DY13" s="660"/>
      <c r="DZ13" s="660"/>
      <c r="EA13" s="660"/>
      <c r="EB13" s="660"/>
      <c r="EC13" s="669"/>
    </row>
    <row r="14" spans="2:143" ht="11.25" customHeight="1" x14ac:dyDescent="0.2">
      <c r="B14" s="656" t="s">
        <v>249</v>
      </c>
      <c r="C14" s="657"/>
      <c r="D14" s="657"/>
      <c r="E14" s="657"/>
      <c r="F14" s="657"/>
      <c r="G14" s="657"/>
      <c r="H14" s="657"/>
      <c r="I14" s="657"/>
      <c r="J14" s="657"/>
      <c r="K14" s="657"/>
      <c r="L14" s="657"/>
      <c r="M14" s="657"/>
      <c r="N14" s="657"/>
      <c r="O14" s="657"/>
      <c r="P14" s="657"/>
      <c r="Q14" s="658"/>
      <c r="R14" s="659" t="s">
        <v>123</v>
      </c>
      <c r="S14" s="660"/>
      <c r="T14" s="660"/>
      <c r="U14" s="660"/>
      <c r="V14" s="660"/>
      <c r="W14" s="660"/>
      <c r="X14" s="660"/>
      <c r="Y14" s="661"/>
      <c r="Z14" s="662" t="s">
        <v>227</v>
      </c>
      <c r="AA14" s="662"/>
      <c r="AB14" s="662"/>
      <c r="AC14" s="662"/>
      <c r="AD14" s="663" t="s">
        <v>227</v>
      </c>
      <c r="AE14" s="663"/>
      <c r="AF14" s="663"/>
      <c r="AG14" s="663"/>
      <c r="AH14" s="663"/>
      <c r="AI14" s="663"/>
      <c r="AJ14" s="663"/>
      <c r="AK14" s="663"/>
      <c r="AL14" s="664" t="s">
        <v>227</v>
      </c>
      <c r="AM14" s="665"/>
      <c r="AN14" s="665"/>
      <c r="AO14" s="666"/>
      <c r="AP14" s="656" t="s">
        <v>250</v>
      </c>
      <c r="AQ14" s="657"/>
      <c r="AR14" s="657"/>
      <c r="AS14" s="657"/>
      <c r="AT14" s="657"/>
      <c r="AU14" s="657"/>
      <c r="AV14" s="657"/>
      <c r="AW14" s="657"/>
      <c r="AX14" s="657"/>
      <c r="AY14" s="657"/>
      <c r="AZ14" s="657"/>
      <c r="BA14" s="657"/>
      <c r="BB14" s="657"/>
      <c r="BC14" s="657"/>
      <c r="BD14" s="657"/>
      <c r="BE14" s="657"/>
      <c r="BF14" s="658"/>
      <c r="BG14" s="659">
        <v>271644</v>
      </c>
      <c r="BH14" s="660"/>
      <c r="BI14" s="660"/>
      <c r="BJ14" s="660"/>
      <c r="BK14" s="660"/>
      <c r="BL14" s="660"/>
      <c r="BM14" s="660"/>
      <c r="BN14" s="661"/>
      <c r="BO14" s="662">
        <v>0.8</v>
      </c>
      <c r="BP14" s="662"/>
      <c r="BQ14" s="662"/>
      <c r="BR14" s="662"/>
      <c r="BS14" s="668" t="s">
        <v>123</v>
      </c>
      <c r="BT14" s="660"/>
      <c r="BU14" s="660"/>
      <c r="BV14" s="660"/>
      <c r="BW14" s="660"/>
      <c r="BX14" s="660"/>
      <c r="BY14" s="660"/>
      <c r="BZ14" s="660"/>
      <c r="CA14" s="660"/>
      <c r="CB14" s="669"/>
      <c r="CD14" s="674" t="s">
        <v>251</v>
      </c>
      <c r="CE14" s="675"/>
      <c r="CF14" s="675"/>
      <c r="CG14" s="675"/>
      <c r="CH14" s="675"/>
      <c r="CI14" s="675"/>
      <c r="CJ14" s="675"/>
      <c r="CK14" s="675"/>
      <c r="CL14" s="675"/>
      <c r="CM14" s="675"/>
      <c r="CN14" s="675"/>
      <c r="CO14" s="675"/>
      <c r="CP14" s="675"/>
      <c r="CQ14" s="676"/>
      <c r="CR14" s="659">
        <v>2900360</v>
      </c>
      <c r="CS14" s="660"/>
      <c r="CT14" s="660"/>
      <c r="CU14" s="660"/>
      <c r="CV14" s="660"/>
      <c r="CW14" s="660"/>
      <c r="CX14" s="660"/>
      <c r="CY14" s="661"/>
      <c r="CZ14" s="662">
        <v>4</v>
      </c>
      <c r="DA14" s="662"/>
      <c r="DB14" s="662"/>
      <c r="DC14" s="662"/>
      <c r="DD14" s="668">
        <v>233803</v>
      </c>
      <c r="DE14" s="660"/>
      <c r="DF14" s="660"/>
      <c r="DG14" s="660"/>
      <c r="DH14" s="660"/>
      <c r="DI14" s="660"/>
      <c r="DJ14" s="660"/>
      <c r="DK14" s="660"/>
      <c r="DL14" s="660"/>
      <c r="DM14" s="660"/>
      <c r="DN14" s="660"/>
      <c r="DO14" s="660"/>
      <c r="DP14" s="661"/>
      <c r="DQ14" s="668">
        <v>2594322</v>
      </c>
      <c r="DR14" s="660"/>
      <c r="DS14" s="660"/>
      <c r="DT14" s="660"/>
      <c r="DU14" s="660"/>
      <c r="DV14" s="660"/>
      <c r="DW14" s="660"/>
      <c r="DX14" s="660"/>
      <c r="DY14" s="660"/>
      <c r="DZ14" s="660"/>
      <c r="EA14" s="660"/>
      <c r="EB14" s="660"/>
      <c r="EC14" s="669"/>
    </row>
    <row r="15" spans="2:143" ht="11.25" customHeight="1" x14ac:dyDescent="0.2">
      <c r="B15" s="656" t="s">
        <v>252</v>
      </c>
      <c r="C15" s="657"/>
      <c r="D15" s="657"/>
      <c r="E15" s="657"/>
      <c r="F15" s="657"/>
      <c r="G15" s="657"/>
      <c r="H15" s="657"/>
      <c r="I15" s="657"/>
      <c r="J15" s="657"/>
      <c r="K15" s="657"/>
      <c r="L15" s="657"/>
      <c r="M15" s="657"/>
      <c r="N15" s="657"/>
      <c r="O15" s="657"/>
      <c r="P15" s="657"/>
      <c r="Q15" s="658"/>
      <c r="R15" s="659">
        <v>201364</v>
      </c>
      <c r="S15" s="660"/>
      <c r="T15" s="660"/>
      <c r="U15" s="660"/>
      <c r="V15" s="660"/>
      <c r="W15" s="660"/>
      <c r="X15" s="660"/>
      <c r="Y15" s="661"/>
      <c r="Z15" s="662">
        <v>0.3</v>
      </c>
      <c r="AA15" s="662"/>
      <c r="AB15" s="662"/>
      <c r="AC15" s="662"/>
      <c r="AD15" s="663">
        <v>201364</v>
      </c>
      <c r="AE15" s="663"/>
      <c r="AF15" s="663"/>
      <c r="AG15" s="663"/>
      <c r="AH15" s="663"/>
      <c r="AI15" s="663"/>
      <c r="AJ15" s="663"/>
      <c r="AK15" s="663"/>
      <c r="AL15" s="664">
        <v>0.5</v>
      </c>
      <c r="AM15" s="665"/>
      <c r="AN15" s="665"/>
      <c r="AO15" s="666"/>
      <c r="AP15" s="656" t="s">
        <v>253</v>
      </c>
      <c r="AQ15" s="657"/>
      <c r="AR15" s="657"/>
      <c r="AS15" s="657"/>
      <c r="AT15" s="657"/>
      <c r="AU15" s="657"/>
      <c r="AV15" s="657"/>
      <c r="AW15" s="657"/>
      <c r="AX15" s="657"/>
      <c r="AY15" s="657"/>
      <c r="AZ15" s="657"/>
      <c r="BA15" s="657"/>
      <c r="BB15" s="657"/>
      <c r="BC15" s="657"/>
      <c r="BD15" s="657"/>
      <c r="BE15" s="657"/>
      <c r="BF15" s="658"/>
      <c r="BG15" s="659">
        <v>1014664</v>
      </c>
      <c r="BH15" s="660"/>
      <c r="BI15" s="660"/>
      <c r="BJ15" s="660"/>
      <c r="BK15" s="660"/>
      <c r="BL15" s="660"/>
      <c r="BM15" s="660"/>
      <c r="BN15" s="661"/>
      <c r="BO15" s="662">
        <v>2.8</v>
      </c>
      <c r="BP15" s="662"/>
      <c r="BQ15" s="662"/>
      <c r="BR15" s="662"/>
      <c r="BS15" s="668" t="s">
        <v>123</v>
      </c>
      <c r="BT15" s="660"/>
      <c r="BU15" s="660"/>
      <c r="BV15" s="660"/>
      <c r="BW15" s="660"/>
      <c r="BX15" s="660"/>
      <c r="BY15" s="660"/>
      <c r="BZ15" s="660"/>
      <c r="CA15" s="660"/>
      <c r="CB15" s="669"/>
      <c r="CD15" s="674" t="s">
        <v>254</v>
      </c>
      <c r="CE15" s="675"/>
      <c r="CF15" s="675"/>
      <c r="CG15" s="675"/>
      <c r="CH15" s="675"/>
      <c r="CI15" s="675"/>
      <c r="CJ15" s="675"/>
      <c r="CK15" s="675"/>
      <c r="CL15" s="675"/>
      <c r="CM15" s="675"/>
      <c r="CN15" s="675"/>
      <c r="CO15" s="675"/>
      <c r="CP15" s="675"/>
      <c r="CQ15" s="676"/>
      <c r="CR15" s="659">
        <v>7374091</v>
      </c>
      <c r="CS15" s="660"/>
      <c r="CT15" s="660"/>
      <c r="CU15" s="660"/>
      <c r="CV15" s="660"/>
      <c r="CW15" s="660"/>
      <c r="CX15" s="660"/>
      <c r="CY15" s="661"/>
      <c r="CZ15" s="662">
        <v>10.199999999999999</v>
      </c>
      <c r="DA15" s="662"/>
      <c r="DB15" s="662"/>
      <c r="DC15" s="662"/>
      <c r="DD15" s="668">
        <v>2277209</v>
      </c>
      <c r="DE15" s="660"/>
      <c r="DF15" s="660"/>
      <c r="DG15" s="660"/>
      <c r="DH15" s="660"/>
      <c r="DI15" s="660"/>
      <c r="DJ15" s="660"/>
      <c r="DK15" s="660"/>
      <c r="DL15" s="660"/>
      <c r="DM15" s="660"/>
      <c r="DN15" s="660"/>
      <c r="DO15" s="660"/>
      <c r="DP15" s="661"/>
      <c r="DQ15" s="668">
        <v>5011304</v>
      </c>
      <c r="DR15" s="660"/>
      <c r="DS15" s="660"/>
      <c r="DT15" s="660"/>
      <c r="DU15" s="660"/>
      <c r="DV15" s="660"/>
      <c r="DW15" s="660"/>
      <c r="DX15" s="660"/>
      <c r="DY15" s="660"/>
      <c r="DZ15" s="660"/>
      <c r="EA15" s="660"/>
      <c r="EB15" s="660"/>
      <c r="EC15" s="669"/>
    </row>
    <row r="16" spans="2:143" ht="11.25" customHeight="1" x14ac:dyDescent="0.2">
      <c r="B16" s="656" t="s">
        <v>255</v>
      </c>
      <c r="C16" s="657"/>
      <c r="D16" s="657"/>
      <c r="E16" s="657"/>
      <c r="F16" s="657"/>
      <c r="G16" s="657"/>
      <c r="H16" s="657"/>
      <c r="I16" s="657"/>
      <c r="J16" s="657"/>
      <c r="K16" s="657"/>
      <c r="L16" s="657"/>
      <c r="M16" s="657"/>
      <c r="N16" s="657"/>
      <c r="O16" s="657"/>
      <c r="P16" s="657"/>
      <c r="Q16" s="658"/>
      <c r="R16" s="659" t="s">
        <v>123</v>
      </c>
      <c r="S16" s="660"/>
      <c r="T16" s="660"/>
      <c r="U16" s="660"/>
      <c r="V16" s="660"/>
      <c r="W16" s="660"/>
      <c r="X16" s="660"/>
      <c r="Y16" s="661"/>
      <c r="Z16" s="662" t="s">
        <v>123</v>
      </c>
      <c r="AA16" s="662"/>
      <c r="AB16" s="662"/>
      <c r="AC16" s="662"/>
      <c r="AD16" s="663" t="s">
        <v>227</v>
      </c>
      <c r="AE16" s="663"/>
      <c r="AF16" s="663"/>
      <c r="AG16" s="663"/>
      <c r="AH16" s="663"/>
      <c r="AI16" s="663"/>
      <c r="AJ16" s="663"/>
      <c r="AK16" s="663"/>
      <c r="AL16" s="664" t="s">
        <v>227</v>
      </c>
      <c r="AM16" s="665"/>
      <c r="AN16" s="665"/>
      <c r="AO16" s="666"/>
      <c r="AP16" s="656" t="s">
        <v>256</v>
      </c>
      <c r="AQ16" s="657"/>
      <c r="AR16" s="657"/>
      <c r="AS16" s="657"/>
      <c r="AT16" s="657"/>
      <c r="AU16" s="657"/>
      <c r="AV16" s="657"/>
      <c r="AW16" s="657"/>
      <c r="AX16" s="657"/>
      <c r="AY16" s="657"/>
      <c r="AZ16" s="657"/>
      <c r="BA16" s="657"/>
      <c r="BB16" s="657"/>
      <c r="BC16" s="657"/>
      <c r="BD16" s="657"/>
      <c r="BE16" s="657"/>
      <c r="BF16" s="658"/>
      <c r="BG16" s="659" t="s">
        <v>123</v>
      </c>
      <c r="BH16" s="660"/>
      <c r="BI16" s="660"/>
      <c r="BJ16" s="660"/>
      <c r="BK16" s="660"/>
      <c r="BL16" s="660"/>
      <c r="BM16" s="660"/>
      <c r="BN16" s="661"/>
      <c r="BO16" s="662" t="s">
        <v>227</v>
      </c>
      <c r="BP16" s="662"/>
      <c r="BQ16" s="662"/>
      <c r="BR16" s="662"/>
      <c r="BS16" s="668" t="s">
        <v>123</v>
      </c>
      <c r="BT16" s="660"/>
      <c r="BU16" s="660"/>
      <c r="BV16" s="660"/>
      <c r="BW16" s="660"/>
      <c r="BX16" s="660"/>
      <c r="BY16" s="660"/>
      <c r="BZ16" s="660"/>
      <c r="CA16" s="660"/>
      <c r="CB16" s="669"/>
      <c r="CD16" s="674" t="s">
        <v>257</v>
      </c>
      <c r="CE16" s="675"/>
      <c r="CF16" s="675"/>
      <c r="CG16" s="675"/>
      <c r="CH16" s="675"/>
      <c r="CI16" s="675"/>
      <c r="CJ16" s="675"/>
      <c r="CK16" s="675"/>
      <c r="CL16" s="675"/>
      <c r="CM16" s="675"/>
      <c r="CN16" s="675"/>
      <c r="CO16" s="675"/>
      <c r="CP16" s="675"/>
      <c r="CQ16" s="676"/>
      <c r="CR16" s="659">
        <v>1995</v>
      </c>
      <c r="CS16" s="660"/>
      <c r="CT16" s="660"/>
      <c r="CU16" s="660"/>
      <c r="CV16" s="660"/>
      <c r="CW16" s="660"/>
      <c r="CX16" s="660"/>
      <c r="CY16" s="661"/>
      <c r="CZ16" s="662">
        <v>0</v>
      </c>
      <c r="DA16" s="662"/>
      <c r="DB16" s="662"/>
      <c r="DC16" s="662"/>
      <c r="DD16" s="668" t="s">
        <v>123</v>
      </c>
      <c r="DE16" s="660"/>
      <c r="DF16" s="660"/>
      <c r="DG16" s="660"/>
      <c r="DH16" s="660"/>
      <c r="DI16" s="660"/>
      <c r="DJ16" s="660"/>
      <c r="DK16" s="660"/>
      <c r="DL16" s="660"/>
      <c r="DM16" s="660"/>
      <c r="DN16" s="660"/>
      <c r="DO16" s="660"/>
      <c r="DP16" s="661"/>
      <c r="DQ16" s="668">
        <v>1995</v>
      </c>
      <c r="DR16" s="660"/>
      <c r="DS16" s="660"/>
      <c r="DT16" s="660"/>
      <c r="DU16" s="660"/>
      <c r="DV16" s="660"/>
      <c r="DW16" s="660"/>
      <c r="DX16" s="660"/>
      <c r="DY16" s="660"/>
      <c r="DZ16" s="660"/>
      <c r="EA16" s="660"/>
      <c r="EB16" s="660"/>
      <c r="EC16" s="669"/>
    </row>
    <row r="17" spans="2:133" ht="11.25" customHeight="1" x14ac:dyDescent="0.2">
      <c r="B17" s="656" t="s">
        <v>258</v>
      </c>
      <c r="C17" s="657"/>
      <c r="D17" s="657"/>
      <c r="E17" s="657"/>
      <c r="F17" s="657"/>
      <c r="G17" s="657"/>
      <c r="H17" s="657"/>
      <c r="I17" s="657"/>
      <c r="J17" s="657"/>
      <c r="K17" s="657"/>
      <c r="L17" s="657"/>
      <c r="M17" s="657"/>
      <c r="N17" s="657"/>
      <c r="O17" s="657"/>
      <c r="P17" s="657"/>
      <c r="Q17" s="658"/>
      <c r="R17" s="659">
        <v>245360</v>
      </c>
      <c r="S17" s="660"/>
      <c r="T17" s="660"/>
      <c r="U17" s="660"/>
      <c r="V17" s="660"/>
      <c r="W17" s="660"/>
      <c r="X17" s="660"/>
      <c r="Y17" s="661"/>
      <c r="Z17" s="662">
        <v>0.3</v>
      </c>
      <c r="AA17" s="662"/>
      <c r="AB17" s="662"/>
      <c r="AC17" s="662"/>
      <c r="AD17" s="663">
        <v>245360</v>
      </c>
      <c r="AE17" s="663"/>
      <c r="AF17" s="663"/>
      <c r="AG17" s="663"/>
      <c r="AH17" s="663"/>
      <c r="AI17" s="663"/>
      <c r="AJ17" s="663"/>
      <c r="AK17" s="663"/>
      <c r="AL17" s="664">
        <v>0.6</v>
      </c>
      <c r="AM17" s="665"/>
      <c r="AN17" s="665"/>
      <c r="AO17" s="666"/>
      <c r="AP17" s="656" t="s">
        <v>259</v>
      </c>
      <c r="AQ17" s="657"/>
      <c r="AR17" s="657"/>
      <c r="AS17" s="657"/>
      <c r="AT17" s="657"/>
      <c r="AU17" s="657"/>
      <c r="AV17" s="657"/>
      <c r="AW17" s="657"/>
      <c r="AX17" s="657"/>
      <c r="AY17" s="657"/>
      <c r="AZ17" s="657"/>
      <c r="BA17" s="657"/>
      <c r="BB17" s="657"/>
      <c r="BC17" s="657"/>
      <c r="BD17" s="657"/>
      <c r="BE17" s="657"/>
      <c r="BF17" s="658"/>
      <c r="BG17" s="659" t="s">
        <v>227</v>
      </c>
      <c r="BH17" s="660"/>
      <c r="BI17" s="660"/>
      <c r="BJ17" s="660"/>
      <c r="BK17" s="660"/>
      <c r="BL17" s="660"/>
      <c r="BM17" s="660"/>
      <c r="BN17" s="661"/>
      <c r="BO17" s="662" t="s">
        <v>123</v>
      </c>
      <c r="BP17" s="662"/>
      <c r="BQ17" s="662"/>
      <c r="BR17" s="662"/>
      <c r="BS17" s="668" t="s">
        <v>227</v>
      </c>
      <c r="BT17" s="660"/>
      <c r="BU17" s="660"/>
      <c r="BV17" s="660"/>
      <c r="BW17" s="660"/>
      <c r="BX17" s="660"/>
      <c r="BY17" s="660"/>
      <c r="BZ17" s="660"/>
      <c r="CA17" s="660"/>
      <c r="CB17" s="669"/>
      <c r="CD17" s="674" t="s">
        <v>260</v>
      </c>
      <c r="CE17" s="675"/>
      <c r="CF17" s="675"/>
      <c r="CG17" s="675"/>
      <c r="CH17" s="675"/>
      <c r="CI17" s="675"/>
      <c r="CJ17" s="675"/>
      <c r="CK17" s="675"/>
      <c r="CL17" s="675"/>
      <c r="CM17" s="675"/>
      <c r="CN17" s="675"/>
      <c r="CO17" s="675"/>
      <c r="CP17" s="675"/>
      <c r="CQ17" s="676"/>
      <c r="CR17" s="659">
        <v>4413551</v>
      </c>
      <c r="CS17" s="660"/>
      <c r="CT17" s="660"/>
      <c r="CU17" s="660"/>
      <c r="CV17" s="660"/>
      <c r="CW17" s="660"/>
      <c r="CX17" s="660"/>
      <c r="CY17" s="661"/>
      <c r="CZ17" s="662">
        <v>6.1</v>
      </c>
      <c r="DA17" s="662"/>
      <c r="DB17" s="662"/>
      <c r="DC17" s="662"/>
      <c r="DD17" s="668" t="s">
        <v>227</v>
      </c>
      <c r="DE17" s="660"/>
      <c r="DF17" s="660"/>
      <c r="DG17" s="660"/>
      <c r="DH17" s="660"/>
      <c r="DI17" s="660"/>
      <c r="DJ17" s="660"/>
      <c r="DK17" s="660"/>
      <c r="DL17" s="660"/>
      <c r="DM17" s="660"/>
      <c r="DN17" s="660"/>
      <c r="DO17" s="660"/>
      <c r="DP17" s="661"/>
      <c r="DQ17" s="668">
        <v>4413551</v>
      </c>
      <c r="DR17" s="660"/>
      <c r="DS17" s="660"/>
      <c r="DT17" s="660"/>
      <c r="DU17" s="660"/>
      <c r="DV17" s="660"/>
      <c r="DW17" s="660"/>
      <c r="DX17" s="660"/>
      <c r="DY17" s="660"/>
      <c r="DZ17" s="660"/>
      <c r="EA17" s="660"/>
      <c r="EB17" s="660"/>
      <c r="EC17" s="669"/>
    </row>
    <row r="18" spans="2:133" ht="11.25" customHeight="1" x14ac:dyDescent="0.2">
      <c r="B18" s="656" t="s">
        <v>261</v>
      </c>
      <c r="C18" s="657"/>
      <c r="D18" s="657"/>
      <c r="E18" s="657"/>
      <c r="F18" s="657"/>
      <c r="G18" s="657"/>
      <c r="H18" s="657"/>
      <c r="I18" s="657"/>
      <c r="J18" s="657"/>
      <c r="K18" s="657"/>
      <c r="L18" s="657"/>
      <c r="M18" s="657"/>
      <c r="N18" s="657"/>
      <c r="O18" s="657"/>
      <c r="P18" s="657"/>
      <c r="Q18" s="658"/>
      <c r="R18" s="659">
        <v>1548938</v>
      </c>
      <c r="S18" s="660"/>
      <c r="T18" s="660"/>
      <c r="U18" s="660"/>
      <c r="V18" s="660"/>
      <c r="W18" s="660"/>
      <c r="X18" s="660"/>
      <c r="Y18" s="661"/>
      <c r="Z18" s="662">
        <v>2</v>
      </c>
      <c r="AA18" s="662"/>
      <c r="AB18" s="662"/>
      <c r="AC18" s="662"/>
      <c r="AD18" s="663">
        <v>1524985</v>
      </c>
      <c r="AE18" s="663"/>
      <c r="AF18" s="663"/>
      <c r="AG18" s="663"/>
      <c r="AH18" s="663"/>
      <c r="AI18" s="663"/>
      <c r="AJ18" s="663"/>
      <c r="AK18" s="663"/>
      <c r="AL18" s="664">
        <v>3.9</v>
      </c>
      <c r="AM18" s="665"/>
      <c r="AN18" s="665"/>
      <c r="AO18" s="666"/>
      <c r="AP18" s="656" t="s">
        <v>262</v>
      </c>
      <c r="AQ18" s="657"/>
      <c r="AR18" s="657"/>
      <c r="AS18" s="657"/>
      <c r="AT18" s="657"/>
      <c r="AU18" s="657"/>
      <c r="AV18" s="657"/>
      <c r="AW18" s="657"/>
      <c r="AX18" s="657"/>
      <c r="AY18" s="657"/>
      <c r="AZ18" s="657"/>
      <c r="BA18" s="657"/>
      <c r="BB18" s="657"/>
      <c r="BC18" s="657"/>
      <c r="BD18" s="657"/>
      <c r="BE18" s="657"/>
      <c r="BF18" s="658"/>
      <c r="BG18" s="659" t="s">
        <v>123</v>
      </c>
      <c r="BH18" s="660"/>
      <c r="BI18" s="660"/>
      <c r="BJ18" s="660"/>
      <c r="BK18" s="660"/>
      <c r="BL18" s="660"/>
      <c r="BM18" s="660"/>
      <c r="BN18" s="661"/>
      <c r="BO18" s="662" t="s">
        <v>123</v>
      </c>
      <c r="BP18" s="662"/>
      <c r="BQ18" s="662"/>
      <c r="BR18" s="662"/>
      <c r="BS18" s="668" t="s">
        <v>263</v>
      </c>
      <c r="BT18" s="660"/>
      <c r="BU18" s="660"/>
      <c r="BV18" s="660"/>
      <c r="BW18" s="660"/>
      <c r="BX18" s="660"/>
      <c r="BY18" s="660"/>
      <c r="BZ18" s="660"/>
      <c r="CA18" s="660"/>
      <c r="CB18" s="669"/>
      <c r="CD18" s="674" t="s">
        <v>264</v>
      </c>
      <c r="CE18" s="675"/>
      <c r="CF18" s="675"/>
      <c r="CG18" s="675"/>
      <c r="CH18" s="675"/>
      <c r="CI18" s="675"/>
      <c r="CJ18" s="675"/>
      <c r="CK18" s="675"/>
      <c r="CL18" s="675"/>
      <c r="CM18" s="675"/>
      <c r="CN18" s="675"/>
      <c r="CO18" s="675"/>
      <c r="CP18" s="675"/>
      <c r="CQ18" s="676"/>
      <c r="CR18" s="659" t="s">
        <v>123</v>
      </c>
      <c r="CS18" s="660"/>
      <c r="CT18" s="660"/>
      <c r="CU18" s="660"/>
      <c r="CV18" s="660"/>
      <c r="CW18" s="660"/>
      <c r="CX18" s="660"/>
      <c r="CY18" s="661"/>
      <c r="CZ18" s="662" t="s">
        <v>227</v>
      </c>
      <c r="DA18" s="662"/>
      <c r="DB18" s="662"/>
      <c r="DC18" s="662"/>
      <c r="DD18" s="668" t="s">
        <v>123</v>
      </c>
      <c r="DE18" s="660"/>
      <c r="DF18" s="660"/>
      <c r="DG18" s="660"/>
      <c r="DH18" s="660"/>
      <c r="DI18" s="660"/>
      <c r="DJ18" s="660"/>
      <c r="DK18" s="660"/>
      <c r="DL18" s="660"/>
      <c r="DM18" s="660"/>
      <c r="DN18" s="660"/>
      <c r="DO18" s="660"/>
      <c r="DP18" s="661"/>
      <c r="DQ18" s="668" t="s">
        <v>227</v>
      </c>
      <c r="DR18" s="660"/>
      <c r="DS18" s="660"/>
      <c r="DT18" s="660"/>
      <c r="DU18" s="660"/>
      <c r="DV18" s="660"/>
      <c r="DW18" s="660"/>
      <c r="DX18" s="660"/>
      <c r="DY18" s="660"/>
      <c r="DZ18" s="660"/>
      <c r="EA18" s="660"/>
      <c r="EB18" s="660"/>
      <c r="EC18" s="669"/>
    </row>
    <row r="19" spans="2:133" ht="11.25" customHeight="1" x14ac:dyDescent="0.2">
      <c r="B19" s="656" t="s">
        <v>265</v>
      </c>
      <c r="C19" s="657"/>
      <c r="D19" s="657"/>
      <c r="E19" s="657"/>
      <c r="F19" s="657"/>
      <c r="G19" s="657"/>
      <c r="H19" s="657"/>
      <c r="I19" s="657"/>
      <c r="J19" s="657"/>
      <c r="K19" s="657"/>
      <c r="L19" s="657"/>
      <c r="M19" s="657"/>
      <c r="N19" s="657"/>
      <c r="O19" s="657"/>
      <c r="P19" s="657"/>
      <c r="Q19" s="658"/>
      <c r="R19" s="659">
        <v>1524985</v>
      </c>
      <c r="S19" s="660"/>
      <c r="T19" s="660"/>
      <c r="U19" s="660"/>
      <c r="V19" s="660"/>
      <c r="W19" s="660"/>
      <c r="X19" s="660"/>
      <c r="Y19" s="661"/>
      <c r="Z19" s="662">
        <v>2</v>
      </c>
      <c r="AA19" s="662"/>
      <c r="AB19" s="662"/>
      <c r="AC19" s="662"/>
      <c r="AD19" s="663">
        <v>1524985</v>
      </c>
      <c r="AE19" s="663"/>
      <c r="AF19" s="663"/>
      <c r="AG19" s="663"/>
      <c r="AH19" s="663"/>
      <c r="AI19" s="663"/>
      <c r="AJ19" s="663"/>
      <c r="AK19" s="663"/>
      <c r="AL19" s="664">
        <v>3.9</v>
      </c>
      <c r="AM19" s="665"/>
      <c r="AN19" s="665"/>
      <c r="AO19" s="666"/>
      <c r="AP19" s="656" t="s">
        <v>266</v>
      </c>
      <c r="AQ19" s="657"/>
      <c r="AR19" s="657"/>
      <c r="AS19" s="657"/>
      <c r="AT19" s="657"/>
      <c r="AU19" s="657"/>
      <c r="AV19" s="657"/>
      <c r="AW19" s="657"/>
      <c r="AX19" s="657"/>
      <c r="AY19" s="657"/>
      <c r="AZ19" s="657"/>
      <c r="BA19" s="657"/>
      <c r="BB19" s="657"/>
      <c r="BC19" s="657"/>
      <c r="BD19" s="657"/>
      <c r="BE19" s="657"/>
      <c r="BF19" s="658"/>
      <c r="BG19" s="659">
        <v>3366353</v>
      </c>
      <c r="BH19" s="660"/>
      <c r="BI19" s="660"/>
      <c r="BJ19" s="660"/>
      <c r="BK19" s="660"/>
      <c r="BL19" s="660"/>
      <c r="BM19" s="660"/>
      <c r="BN19" s="661"/>
      <c r="BO19" s="662">
        <v>9.3000000000000007</v>
      </c>
      <c r="BP19" s="662"/>
      <c r="BQ19" s="662"/>
      <c r="BR19" s="662"/>
      <c r="BS19" s="668" t="s">
        <v>227</v>
      </c>
      <c r="BT19" s="660"/>
      <c r="BU19" s="660"/>
      <c r="BV19" s="660"/>
      <c r="BW19" s="660"/>
      <c r="BX19" s="660"/>
      <c r="BY19" s="660"/>
      <c r="BZ19" s="660"/>
      <c r="CA19" s="660"/>
      <c r="CB19" s="669"/>
      <c r="CD19" s="674" t="s">
        <v>267</v>
      </c>
      <c r="CE19" s="675"/>
      <c r="CF19" s="675"/>
      <c r="CG19" s="675"/>
      <c r="CH19" s="675"/>
      <c r="CI19" s="675"/>
      <c r="CJ19" s="675"/>
      <c r="CK19" s="675"/>
      <c r="CL19" s="675"/>
      <c r="CM19" s="675"/>
      <c r="CN19" s="675"/>
      <c r="CO19" s="675"/>
      <c r="CP19" s="675"/>
      <c r="CQ19" s="676"/>
      <c r="CR19" s="659" t="s">
        <v>227</v>
      </c>
      <c r="CS19" s="660"/>
      <c r="CT19" s="660"/>
      <c r="CU19" s="660"/>
      <c r="CV19" s="660"/>
      <c r="CW19" s="660"/>
      <c r="CX19" s="660"/>
      <c r="CY19" s="661"/>
      <c r="CZ19" s="662" t="s">
        <v>227</v>
      </c>
      <c r="DA19" s="662"/>
      <c r="DB19" s="662"/>
      <c r="DC19" s="662"/>
      <c r="DD19" s="668" t="s">
        <v>227</v>
      </c>
      <c r="DE19" s="660"/>
      <c r="DF19" s="660"/>
      <c r="DG19" s="660"/>
      <c r="DH19" s="660"/>
      <c r="DI19" s="660"/>
      <c r="DJ19" s="660"/>
      <c r="DK19" s="660"/>
      <c r="DL19" s="660"/>
      <c r="DM19" s="660"/>
      <c r="DN19" s="660"/>
      <c r="DO19" s="660"/>
      <c r="DP19" s="661"/>
      <c r="DQ19" s="668" t="s">
        <v>123</v>
      </c>
      <c r="DR19" s="660"/>
      <c r="DS19" s="660"/>
      <c r="DT19" s="660"/>
      <c r="DU19" s="660"/>
      <c r="DV19" s="660"/>
      <c r="DW19" s="660"/>
      <c r="DX19" s="660"/>
      <c r="DY19" s="660"/>
      <c r="DZ19" s="660"/>
      <c r="EA19" s="660"/>
      <c r="EB19" s="660"/>
      <c r="EC19" s="669"/>
    </row>
    <row r="20" spans="2:133" ht="11.25" customHeight="1" x14ac:dyDescent="0.2">
      <c r="B20" s="656" t="s">
        <v>268</v>
      </c>
      <c r="C20" s="657"/>
      <c r="D20" s="657"/>
      <c r="E20" s="657"/>
      <c r="F20" s="657"/>
      <c r="G20" s="657"/>
      <c r="H20" s="657"/>
      <c r="I20" s="657"/>
      <c r="J20" s="657"/>
      <c r="K20" s="657"/>
      <c r="L20" s="657"/>
      <c r="M20" s="657"/>
      <c r="N20" s="657"/>
      <c r="O20" s="657"/>
      <c r="P20" s="657"/>
      <c r="Q20" s="658"/>
      <c r="R20" s="659">
        <v>23899</v>
      </c>
      <c r="S20" s="660"/>
      <c r="T20" s="660"/>
      <c r="U20" s="660"/>
      <c r="V20" s="660"/>
      <c r="W20" s="660"/>
      <c r="X20" s="660"/>
      <c r="Y20" s="661"/>
      <c r="Z20" s="662">
        <v>0</v>
      </c>
      <c r="AA20" s="662"/>
      <c r="AB20" s="662"/>
      <c r="AC20" s="662"/>
      <c r="AD20" s="663" t="s">
        <v>123</v>
      </c>
      <c r="AE20" s="663"/>
      <c r="AF20" s="663"/>
      <c r="AG20" s="663"/>
      <c r="AH20" s="663"/>
      <c r="AI20" s="663"/>
      <c r="AJ20" s="663"/>
      <c r="AK20" s="663"/>
      <c r="AL20" s="664" t="s">
        <v>123</v>
      </c>
      <c r="AM20" s="665"/>
      <c r="AN20" s="665"/>
      <c r="AO20" s="666"/>
      <c r="AP20" s="656" t="s">
        <v>269</v>
      </c>
      <c r="AQ20" s="657"/>
      <c r="AR20" s="657"/>
      <c r="AS20" s="657"/>
      <c r="AT20" s="657"/>
      <c r="AU20" s="657"/>
      <c r="AV20" s="657"/>
      <c r="AW20" s="657"/>
      <c r="AX20" s="657"/>
      <c r="AY20" s="657"/>
      <c r="AZ20" s="657"/>
      <c r="BA20" s="657"/>
      <c r="BB20" s="657"/>
      <c r="BC20" s="657"/>
      <c r="BD20" s="657"/>
      <c r="BE20" s="657"/>
      <c r="BF20" s="658"/>
      <c r="BG20" s="659">
        <v>3366353</v>
      </c>
      <c r="BH20" s="660"/>
      <c r="BI20" s="660"/>
      <c r="BJ20" s="660"/>
      <c r="BK20" s="660"/>
      <c r="BL20" s="660"/>
      <c r="BM20" s="660"/>
      <c r="BN20" s="661"/>
      <c r="BO20" s="662">
        <v>9.3000000000000007</v>
      </c>
      <c r="BP20" s="662"/>
      <c r="BQ20" s="662"/>
      <c r="BR20" s="662"/>
      <c r="BS20" s="668" t="s">
        <v>123</v>
      </c>
      <c r="BT20" s="660"/>
      <c r="BU20" s="660"/>
      <c r="BV20" s="660"/>
      <c r="BW20" s="660"/>
      <c r="BX20" s="660"/>
      <c r="BY20" s="660"/>
      <c r="BZ20" s="660"/>
      <c r="CA20" s="660"/>
      <c r="CB20" s="669"/>
      <c r="CD20" s="674" t="s">
        <v>270</v>
      </c>
      <c r="CE20" s="675"/>
      <c r="CF20" s="675"/>
      <c r="CG20" s="675"/>
      <c r="CH20" s="675"/>
      <c r="CI20" s="675"/>
      <c r="CJ20" s="675"/>
      <c r="CK20" s="675"/>
      <c r="CL20" s="675"/>
      <c r="CM20" s="675"/>
      <c r="CN20" s="675"/>
      <c r="CO20" s="675"/>
      <c r="CP20" s="675"/>
      <c r="CQ20" s="676"/>
      <c r="CR20" s="659">
        <v>72283128</v>
      </c>
      <c r="CS20" s="660"/>
      <c r="CT20" s="660"/>
      <c r="CU20" s="660"/>
      <c r="CV20" s="660"/>
      <c r="CW20" s="660"/>
      <c r="CX20" s="660"/>
      <c r="CY20" s="661"/>
      <c r="CZ20" s="662">
        <v>100</v>
      </c>
      <c r="DA20" s="662"/>
      <c r="DB20" s="662"/>
      <c r="DC20" s="662"/>
      <c r="DD20" s="668">
        <v>8535877</v>
      </c>
      <c r="DE20" s="660"/>
      <c r="DF20" s="660"/>
      <c r="DG20" s="660"/>
      <c r="DH20" s="660"/>
      <c r="DI20" s="660"/>
      <c r="DJ20" s="660"/>
      <c r="DK20" s="660"/>
      <c r="DL20" s="660"/>
      <c r="DM20" s="660"/>
      <c r="DN20" s="660"/>
      <c r="DO20" s="660"/>
      <c r="DP20" s="661"/>
      <c r="DQ20" s="668">
        <v>44801969</v>
      </c>
      <c r="DR20" s="660"/>
      <c r="DS20" s="660"/>
      <c r="DT20" s="660"/>
      <c r="DU20" s="660"/>
      <c r="DV20" s="660"/>
      <c r="DW20" s="660"/>
      <c r="DX20" s="660"/>
      <c r="DY20" s="660"/>
      <c r="DZ20" s="660"/>
      <c r="EA20" s="660"/>
      <c r="EB20" s="660"/>
      <c r="EC20" s="669"/>
    </row>
    <row r="21" spans="2:133" ht="11.25" customHeight="1" x14ac:dyDescent="0.2">
      <c r="B21" s="656" t="s">
        <v>271</v>
      </c>
      <c r="C21" s="657"/>
      <c r="D21" s="657"/>
      <c r="E21" s="657"/>
      <c r="F21" s="657"/>
      <c r="G21" s="657"/>
      <c r="H21" s="657"/>
      <c r="I21" s="657"/>
      <c r="J21" s="657"/>
      <c r="K21" s="657"/>
      <c r="L21" s="657"/>
      <c r="M21" s="657"/>
      <c r="N21" s="657"/>
      <c r="O21" s="657"/>
      <c r="P21" s="657"/>
      <c r="Q21" s="658"/>
      <c r="R21" s="659">
        <v>54</v>
      </c>
      <c r="S21" s="660"/>
      <c r="T21" s="660"/>
      <c r="U21" s="660"/>
      <c r="V21" s="660"/>
      <c r="W21" s="660"/>
      <c r="X21" s="660"/>
      <c r="Y21" s="661"/>
      <c r="Z21" s="662">
        <v>0</v>
      </c>
      <c r="AA21" s="662"/>
      <c r="AB21" s="662"/>
      <c r="AC21" s="662"/>
      <c r="AD21" s="663" t="s">
        <v>227</v>
      </c>
      <c r="AE21" s="663"/>
      <c r="AF21" s="663"/>
      <c r="AG21" s="663"/>
      <c r="AH21" s="663"/>
      <c r="AI21" s="663"/>
      <c r="AJ21" s="663"/>
      <c r="AK21" s="663"/>
      <c r="AL21" s="664" t="s">
        <v>227</v>
      </c>
      <c r="AM21" s="665"/>
      <c r="AN21" s="665"/>
      <c r="AO21" s="666"/>
      <c r="AP21" s="677" t="s">
        <v>272</v>
      </c>
      <c r="AQ21" s="678"/>
      <c r="AR21" s="678"/>
      <c r="AS21" s="678"/>
      <c r="AT21" s="678"/>
      <c r="AU21" s="678"/>
      <c r="AV21" s="678"/>
      <c r="AW21" s="678"/>
      <c r="AX21" s="678"/>
      <c r="AY21" s="678"/>
      <c r="AZ21" s="678"/>
      <c r="BA21" s="678"/>
      <c r="BB21" s="678"/>
      <c r="BC21" s="678"/>
      <c r="BD21" s="678"/>
      <c r="BE21" s="678"/>
      <c r="BF21" s="679"/>
      <c r="BG21" s="659" t="s">
        <v>123</v>
      </c>
      <c r="BH21" s="660"/>
      <c r="BI21" s="660"/>
      <c r="BJ21" s="660"/>
      <c r="BK21" s="660"/>
      <c r="BL21" s="660"/>
      <c r="BM21" s="660"/>
      <c r="BN21" s="661"/>
      <c r="BO21" s="662" t="s">
        <v>227</v>
      </c>
      <c r="BP21" s="662"/>
      <c r="BQ21" s="662"/>
      <c r="BR21" s="662"/>
      <c r="BS21" s="668" t="s">
        <v>123</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2">
      <c r="B22" s="656" t="s">
        <v>273</v>
      </c>
      <c r="C22" s="657"/>
      <c r="D22" s="657"/>
      <c r="E22" s="657"/>
      <c r="F22" s="657"/>
      <c r="G22" s="657"/>
      <c r="H22" s="657"/>
      <c r="I22" s="657"/>
      <c r="J22" s="657"/>
      <c r="K22" s="657"/>
      <c r="L22" s="657"/>
      <c r="M22" s="657"/>
      <c r="N22" s="657"/>
      <c r="O22" s="657"/>
      <c r="P22" s="657"/>
      <c r="Q22" s="658"/>
      <c r="R22" s="659">
        <v>42690608</v>
      </c>
      <c r="S22" s="660"/>
      <c r="T22" s="660"/>
      <c r="U22" s="660"/>
      <c r="V22" s="660"/>
      <c r="W22" s="660"/>
      <c r="X22" s="660"/>
      <c r="Y22" s="661"/>
      <c r="Z22" s="662">
        <v>55.8</v>
      </c>
      <c r="AA22" s="662"/>
      <c r="AB22" s="662"/>
      <c r="AC22" s="662"/>
      <c r="AD22" s="663">
        <v>39300302</v>
      </c>
      <c r="AE22" s="663"/>
      <c r="AF22" s="663"/>
      <c r="AG22" s="663"/>
      <c r="AH22" s="663"/>
      <c r="AI22" s="663"/>
      <c r="AJ22" s="663"/>
      <c r="AK22" s="663"/>
      <c r="AL22" s="664">
        <v>99.5</v>
      </c>
      <c r="AM22" s="665"/>
      <c r="AN22" s="665"/>
      <c r="AO22" s="666"/>
      <c r="AP22" s="677" t="s">
        <v>274</v>
      </c>
      <c r="AQ22" s="678"/>
      <c r="AR22" s="678"/>
      <c r="AS22" s="678"/>
      <c r="AT22" s="678"/>
      <c r="AU22" s="678"/>
      <c r="AV22" s="678"/>
      <c r="AW22" s="678"/>
      <c r="AX22" s="678"/>
      <c r="AY22" s="678"/>
      <c r="AZ22" s="678"/>
      <c r="BA22" s="678"/>
      <c r="BB22" s="678"/>
      <c r="BC22" s="678"/>
      <c r="BD22" s="678"/>
      <c r="BE22" s="678"/>
      <c r="BF22" s="679"/>
      <c r="BG22" s="659" t="s">
        <v>123</v>
      </c>
      <c r="BH22" s="660"/>
      <c r="BI22" s="660"/>
      <c r="BJ22" s="660"/>
      <c r="BK22" s="660"/>
      <c r="BL22" s="660"/>
      <c r="BM22" s="660"/>
      <c r="BN22" s="661"/>
      <c r="BO22" s="662" t="s">
        <v>123</v>
      </c>
      <c r="BP22" s="662"/>
      <c r="BQ22" s="662"/>
      <c r="BR22" s="662"/>
      <c r="BS22" s="668" t="s">
        <v>227</v>
      </c>
      <c r="BT22" s="660"/>
      <c r="BU22" s="660"/>
      <c r="BV22" s="660"/>
      <c r="BW22" s="660"/>
      <c r="BX22" s="660"/>
      <c r="BY22" s="660"/>
      <c r="BZ22" s="660"/>
      <c r="CA22" s="660"/>
      <c r="CB22" s="669"/>
      <c r="CD22" s="641" t="s">
        <v>275</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276</v>
      </c>
      <c r="C23" s="657"/>
      <c r="D23" s="657"/>
      <c r="E23" s="657"/>
      <c r="F23" s="657"/>
      <c r="G23" s="657"/>
      <c r="H23" s="657"/>
      <c r="I23" s="657"/>
      <c r="J23" s="657"/>
      <c r="K23" s="657"/>
      <c r="L23" s="657"/>
      <c r="M23" s="657"/>
      <c r="N23" s="657"/>
      <c r="O23" s="657"/>
      <c r="P23" s="657"/>
      <c r="Q23" s="658"/>
      <c r="R23" s="659">
        <v>22892</v>
      </c>
      <c r="S23" s="660"/>
      <c r="T23" s="660"/>
      <c r="U23" s="660"/>
      <c r="V23" s="660"/>
      <c r="W23" s="660"/>
      <c r="X23" s="660"/>
      <c r="Y23" s="661"/>
      <c r="Z23" s="662">
        <v>0</v>
      </c>
      <c r="AA23" s="662"/>
      <c r="AB23" s="662"/>
      <c r="AC23" s="662"/>
      <c r="AD23" s="663">
        <v>22892</v>
      </c>
      <c r="AE23" s="663"/>
      <c r="AF23" s="663"/>
      <c r="AG23" s="663"/>
      <c r="AH23" s="663"/>
      <c r="AI23" s="663"/>
      <c r="AJ23" s="663"/>
      <c r="AK23" s="663"/>
      <c r="AL23" s="664">
        <v>0.1</v>
      </c>
      <c r="AM23" s="665"/>
      <c r="AN23" s="665"/>
      <c r="AO23" s="666"/>
      <c r="AP23" s="677" t="s">
        <v>277</v>
      </c>
      <c r="AQ23" s="678"/>
      <c r="AR23" s="678"/>
      <c r="AS23" s="678"/>
      <c r="AT23" s="678"/>
      <c r="AU23" s="678"/>
      <c r="AV23" s="678"/>
      <c r="AW23" s="678"/>
      <c r="AX23" s="678"/>
      <c r="AY23" s="678"/>
      <c r="AZ23" s="678"/>
      <c r="BA23" s="678"/>
      <c r="BB23" s="678"/>
      <c r="BC23" s="678"/>
      <c r="BD23" s="678"/>
      <c r="BE23" s="678"/>
      <c r="BF23" s="679"/>
      <c r="BG23" s="659">
        <v>3366353</v>
      </c>
      <c r="BH23" s="660"/>
      <c r="BI23" s="660"/>
      <c r="BJ23" s="660"/>
      <c r="BK23" s="660"/>
      <c r="BL23" s="660"/>
      <c r="BM23" s="660"/>
      <c r="BN23" s="661"/>
      <c r="BO23" s="662">
        <v>9.3000000000000007</v>
      </c>
      <c r="BP23" s="662"/>
      <c r="BQ23" s="662"/>
      <c r="BR23" s="662"/>
      <c r="BS23" s="668" t="s">
        <v>227</v>
      </c>
      <c r="BT23" s="660"/>
      <c r="BU23" s="660"/>
      <c r="BV23" s="660"/>
      <c r="BW23" s="660"/>
      <c r="BX23" s="660"/>
      <c r="BY23" s="660"/>
      <c r="BZ23" s="660"/>
      <c r="CA23" s="660"/>
      <c r="CB23" s="669"/>
      <c r="CD23" s="641" t="s">
        <v>215</v>
      </c>
      <c r="CE23" s="642"/>
      <c r="CF23" s="642"/>
      <c r="CG23" s="642"/>
      <c r="CH23" s="642"/>
      <c r="CI23" s="642"/>
      <c r="CJ23" s="642"/>
      <c r="CK23" s="642"/>
      <c r="CL23" s="642"/>
      <c r="CM23" s="642"/>
      <c r="CN23" s="642"/>
      <c r="CO23" s="642"/>
      <c r="CP23" s="642"/>
      <c r="CQ23" s="643"/>
      <c r="CR23" s="641" t="s">
        <v>278</v>
      </c>
      <c r="CS23" s="642"/>
      <c r="CT23" s="642"/>
      <c r="CU23" s="642"/>
      <c r="CV23" s="642"/>
      <c r="CW23" s="642"/>
      <c r="CX23" s="642"/>
      <c r="CY23" s="643"/>
      <c r="CZ23" s="641" t="s">
        <v>279</v>
      </c>
      <c r="DA23" s="642"/>
      <c r="DB23" s="642"/>
      <c r="DC23" s="643"/>
      <c r="DD23" s="641" t="s">
        <v>280</v>
      </c>
      <c r="DE23" s="642"/>
      <c r="DF23" s="642"/>
      <c r="DG23" s="642"/>
      <c r="DH23" s="642"/>
      <c r="DI23" s="642"/>
      <c r="DJ23" s="642"/>
      <c r="DK23" s="643"/>
      <c r="DL23" s="689" t="s">
        <v>281</v>
      </c>
      <c r="DM23" s="690"/>
      <c r="DN23" s="690"/>
      <c r="DO23" s="690"/>
      <c r="DP23" s="690"/>
      <c r="DQ23" s="690"/>
      <c r="DR23" s="690"/>
      <c r="DS23" s="690"/>
      <c r="DT23" s="690"/>
      <c r="DU23" s="690"/>
      <c r="DV23" s="691"/>
      <c r="DW23" s="641" t="s">
        <v>282</v>
      </c>
      <c r="DX23" s="642"/>
      <c r="DY23" s="642"/>
      <c r="DZ23" s="642"/>
      <c r="EA23" s="642"/>
      <c r="EB23" s="642"/>
      <c r="EC23" s="643"/>
    </row>
    <row r="24" spans="2:133" ht="11.25" customHeight="1" x14ac:dyDescent="0.2">
      <c r="B24" s="656" t="s">
        <v>283</v>
      </c>
      <c r="C24" s="657"/>
      <c r="D24" s="657"/>
      <c r="E24" s="657"/>
      <c r="F24" s="657"/>
      <c r="G24" s="657"/>
      <c r="H24" s="657"/>
      <c r="I24" s="657"/>
      <c r="J24" s="657"/>
      <c r="K24" s="657"/>
      <c r="L24" s="657"/>
      <c r="M24" s="657"/>
      <c r="N24" s="657"/>
      <c r="O24" s="657"/>
      <c r="P24" s="657"/>
      <c r="Q24" s="658"/>
      <c r="R24" s="659">
        <v>1196673</v>
      </c>
      <c r="S24" s="660"/>
      <c r="T24" s="660"/>
      <c r="U24" s="660"/>
      <c r="V24" s="660"/>
      <c r="W24" s="660"/>
      <c r="X24" s="660"/>
      <c r="Y24" s="661"/>
      <c r="Z24" s="662">
        <v>1.6</v>
      </c>
      <c r="AA24" s="662"/>
      <c r="AB24" s="662"/>
      <c r="AC24" s="662"/>
      <c r="AD24" s="663" t="s">
        <v>227</v>
      </c>
      <c r="AE24" s="663"/>
      <c r="AF24" s="663"/>
      <c r="AG24" s="663"/>
      <c r="AH24" s="663"/>
      <c r="AI24" s="663"/>
      <c r="AJ24" s="663"/>
      <c r="AK24" s="663"/>
      <c r="AL24" s="664" t="s">
        <v>227</v>
      </c>
      <c r="AM24" s="665"/>
      <c r="AN24" s="665"/>
      <c r="AO24" s="666"/>
      <c r="AP24" s="677" t="s">
        <v>284</v>
      </c>
      <c r="AQ24" s="678"/>
      <c r="AR24" s="678"/>
      <c r="AS24" s="678"/>
      <c r="AT24" s="678"/>
      <c r="AU24" s="678"/>
      <c r="AV24" s="678"/>
      <c r="AW24" s="678"/>
      <c r="AX24" s="678"/>
      <c r="AY24" s="678"/>
      <c r="AZ24" s="678"/>
      <c r="BA24" s="678"/>
      <c r="BB24" s="678"/>
      <c r="BC24" s="678"/>
      <c r="BD24" s="678"/>
      <c r="BE24" s="678"/>
      <c r="BF24" s="679"/>
      <c r="BG24" s="659" t="s">
        <v>123</v>
      </c>
      <c r="BH24" s="660"/>
      <c r="BI24" s="660"/>
      <c r="BJ24" s="660"/>
      <c r="BK24" s="660"/>
      <c r="BL24" s="660"/>
      <c r="BM24" s="660"/>
      <c r="BN24" s="661"/>
      <c r="BO24" s="662" t="s">
        <v>227</v>
      </c>
      <c r="BP24" s="662"/>
      <c r="BQ24" s="662"/>
      <c r="BR24" s="662"/>
      <c r="BS24" s="668" t="s">
        <v>227</v>
      </c>
      <c r="BT24" s="660"/>
      <c r="BU24" s="660"/>
      <c r="BV24" s="660"/>
      <c r="BW24" s="660"/>
      <c r="BX24" s="660"/>
      <c r="BY24" s="660"/>
      <c r="BZ24" s="660"/>
      <c r="CA24" s="660"/>
      <c r="CB24" s="669"/>
      <c r="CD24" s="670" t="s">
        <v>285</v>
      </c>
      <c r="CE24" s="671"/>
      <c r="CF24" s="671"/>
      <c r="CG24" s="671"/>
      <c r="CH24" s="671"/>
      <c r="CI24" s="671"/>
      <c r="CJ24" s="671"/>
      <c r="CK24" s="671"/>
      <c r="CL24" s="671"/>
      <c r="CM24" s="671"/>
      <c r="CN24" s="671"/>
      <c r="CO24" s="671"/>
      <c r="CP24" s="671"/>
      <c r="CQ24" s="672"/>
      <c r="CR24" s="648">
        <v>37722820</v>
      </c>
      <c r="CS24" s="649"/>
      <c r="CT24" s="649"/>
      <c r="CU24" s="649"/>
      <c r="CV24" s="649"/>
      <c r="CW24" s="649"/>
      <c r="CX24" s="649"/>
      <c r="CY24" s="650"/>
      <c r="CZ24" s="653">
        <v>52.2</v>
      </c>
      <c r="DA24" s="654"/>
      <c r="DB24" s="654"/>
      <c r="DC24" s="673"/>
      <c r="DD24" s="692">
        <v>23533877</v>
      </c>
      <c r="DE24" s="649"/>
      <c r="DF24" s="649"/>
      <c r="DG24" s="649"/>
      <c r="DH24" s="649"/>
      <c r="DI24" s="649"/>
      <c r="DJ24" s="649"/>
      <c r="DK24" s="650"/>
      <c r="DL24" s="692">
        <v>23270756</v>
      </c>
      <c r="DM24" s="649"/>
      <c r="DN24" s="649"/>
      <c r="DO24" s="649"/>
      <c r="DP24" s="649"/>
      <c r="DQ24" s="649"/>
      <c r="DR24" s="649"/>
      <c r="DS24" s="649"/>
      <c r="DT24" s="649"/>
      <c r="DU24" s="649"/>
      <c r="DV24" s="650"/>
      <c r="DW24" s="653">
        <v>55.3</v>
      </c>
      <c r="DX24" s="654"/>
      <c r="DY24" s="654"/>
      <c r="DZ24" s="654"/>
      <c r="EA24" s="654"/>
      <c r="EB24" s="654"/>
      <c r="EC24" s="655"/>
    </row>
    <row r="25" spans="2:133" ht="11.25" customHeight="1" x14ac:dyDescent="0.2">
      <c r="B25" s="656" t="s">
        <v>286</v>
      </c>
      <c r="C25" s="657"/>
      <c r="D25" s="657"/>
      <c r="E25" s="657"/>
      <c r="F25" s="657"/>
      <c r="G25" s="657"/>
      <c r="H25" s="657"/>
      <c r="I25" s="657"/>
      <c r="J25" s="657"/>
      <c r="K25" s="657"/>
      <c r="L25" s="657"/>
      <c r="M25" s="657"/>
      <c r="N25" s="657"/>
      <c r="O25" s="657"/>
      <c r="P25" s="657"/>
      <c r="Q25" s="658"/>
      <c r="R25" s="659">
        <v>545658</v>
      </c>
      <c r="S25" s="660"/>
      <c r="T25" s="660"/>
      <c r="U25" s="660"/>
      <c r="V25" s="660"/>
      <c r="W25" s="660"/>
      <c r="X25" s="660"/>
      <c r="Y25" s="661"/>
      <c r="Z25" s="662">
        <v>0.7</v>
      </c>
      <c r="AA25" s="662"/>
      <c r="AB25" s="662"/>
      <c r="AC25" s="662"/>
      <c r="AD25" s="663">
        <v>163753</v>
      </c>
      <c r="AE25" s="663"/>
      <c r="AF25" s="663"/>
      <c r="AG25" s="663"/>
      <c r="AH25" s="663"/>
      <c r="AI25" s="663"/>
      <c r="AJ25" s="663"/>
      <c r="AK25" s="663"/>
      <c r="AL25" s="664">
        <v>0.4</v>
      </c>
      <c r="AM25" s="665"/>
      <c r="AN25" s="665"/>
      <c r="AO25" s="666"/>
      <c r="AP25" s="677" t="s">
        <v>287</v>
      </c>
      <c r="AQ25" s="678"/>
      <c r="AR25" s="678"/>
      <c r="AS25" s="678"/>
      <c r="AT25" s="678"/>
      <c r="AU25" s="678"/>
      <c r="AV25" s="678"/>
      <c r="AW25" s="678"/>
      <c r="AX25" s="678"/>
      <c r="AY25" s="678"/>
      <c r="AZ25" s="678"/>
      <c r="BA25" s="678"/>
      <c r="BB25" s="678"/>
      <c r="BC25" s="678"/>
      <c r="BD25" s="678"/>
      <c r="BE25" s="678"/>
      <c r="BF25" s="679"/>
      <c r="BG25" s="659" t="s">
        <v>123</v>
      </c>
      <c r="BH25" s="660"/>
      <c r="BI25" s="660"/>
      <c r="BJ25" s="660"/>
      <c r="BK25" s="660"/>
      <c r="BL25" s="660"/>
      <c r="BM25" s="660"/>
      <c r="BN25" s="661"/>
      <c r="BO25" s="662" t="s">
        <v>227</v>
      </c>
      <c r="BP25" s="662"/>
      <c r="BQ25" s="662"/>
      <c r="BR25" s="662"/>
      <c r="BS25" s="668" t="s">
        <v>227</v>
      </c>
      <c r="BT25" s="660"/>
      <c r="BU25" s="660"/>
      <c r="BV25" s="660"/>
      <c r="BW25" s="660"/>
      <c r="BX25" s="660"/>
      <c r="BY25" s="660"/>
      <c r="BZ25" s="660"/>
      <c r="CA25" s="660"/>
      <c r="CB25" s="669"/>
      <c r="CD25" s="674" t="s">
        <v>288</v>
      </c>
      <c r="CE25" s="675"/>
      <c r="CF25" s="675"/>
      <c r="CG25" s="675"/>
      <c r="CH25" s="675"/>
      <c r="CI25" s="675"/>
      <c r="CJ25" s="675"/>
      <c r="CK25" s="675"/>
      <c r="CL25" s="675"/>
      <c r="CM25" s="675"/>
      <c r="CN25" s="675"/>
      <c r="CO25" s="675"/>
      <c r="CP25" s="675"/>
      <c r="CQ25" s="676"/>
      <c r="CR25" s="659">
        <v>14476848</v>
      </c>
      <c r="CS25" s="695"/>
      <c r="CT25" s="695"/>
      <c r="CU25" s="695"/>
      <c r="CV25" s="695"/>
      <c r="CW25" s="695"/>
      <c r="CX25" s="695"/>
      <c r="CY25" s="696"/>
      <c r="CZ25" s="664">
        <v>20</v>
      </c>
      <c r="DA25" s="693"/>
      <c r="DB25" s="693"/>
      <c r="DC25" s="697"/>
      <c r="DD25" s="668">
        <v>13599497</v>
      </c>
      <c r="DE25" s="695"/>
      <c r="DF25" s="695"/>
      <c r="DG25" s="695"/>
      <c r="DH25" s="695"/>
      <c r="DI25" s="695"/>
      <c r="DJ25" s="695"/>
      <c r="DK25" s="696"/>
      <c r="DL25" s="668">
        <v>13393465</v>
      </c>
      <c r="DM25" s="695"/>
      <c r="DN25" s="695"/>
      <c r="DO25" s="695"/>
      <c r="DP25" s="695"/>
      <c r="DQ25" s="695"/>
      <c r="DR25" s="695"/>
      <c r="DS25" s="695"/>
      <c r="DT25" s="695"/>
      <c r="DU25" s="695"/>
      <c r="DV25" s="696"/>
      <c r="DW25" s="664">
        <v>31.8</v>
      </c>
      <c r="DX25" s="693"/>
      <c r="DY25" s="693"/>
      <c r="DZ25" s="693"/>
      <c r="EA25" s="693"/>
      <c r="EB25" s="693"/>
      <c r="EC25" s="694"/>
    </row>
    <row r="26" spans="2:133" ht="11.25" customHeight="1" x14ac:dyDescent="0.2">
      <c r="B26" s="656" t="s">
        <v>289</v>
      </c>
      <c r="C26" s="657"/>
      <c r="D26" s="657"/>
      <c r="E26" s="657"/>
      <c r="F26" s="657"/>
      <c r="G26" s="657"/>
      <c r="H26" s="657"/>
      <c r="I26" s="657"/>
      <c r="J26" s="657"/>
      <c r="K26" s="657"/>
      <c r="L26" s="657"/>
      <c r="M26" s="657"/>
      <c r="N26" s="657"/>
      <c r="O26" s="657"/>
      <c r="P26" s="657"/>
      <c r="Q26" s="658"/>
      <c r="R26" s="659">
        <v>492683</v>
      </c>
      <c r="S26" s="660"/>
      <c r="T26" s="660"/>
      <c r="U26" s="660"/>
      <c r="V26" s="660"/>
      <c r="W26" s="660"/>
      <c r="X26" s="660"/>
      <c r="Y26" s="661"/>
      <c r="Z26" s="662">
        <v>0.6</v>
      </c>
      <c r="AA26" s="662"/>
      <c r="AB26" s="662"/>
      <c r="AC26" s="662"/>
      <c r="AD26" s="663" t="s">
        <v>123</v>
      </c>
      <c r="AE26" s="663"/>
      <c r="AF26" s="663"/>
      <c r="AG26" s="663"/>
      <c r="AH26" s="663"/>
      <c r="AI26" s="663"/>
      <c r="AJ26" s="663"/>
      <c r="AK26" s="663"/>
      <c r="AL26" s="664" t="s">
        <v>227</v>
      </c>
      <c r="AM26" s="665"/>
      <c r="AN26" s="665"/>
      <c r="AO26" s="666"/>
      <c r="AP26" s="677" t="s">
        <v>290</v>
      </c>
      <c r="AQ26" s="698"/>
      <c r="AR26" s="698"/>
      <c r="AS26" s="698"/>
      <c r="AT26" s="698"/>
      <c r="AU26" s="698"/>
      <c r="AV26" s="698"/>
      <c r="AW26" s="698"/>
      <c r="AX26" s="698"/>
      <c r="AY26" s="698"/>
      <c r="AZ26" s="698"/>
      <c r="BA26" s="698"/>
      <c r="BB26" s="698"/>
      <c r="BC26" s="698"/>
      <c r="BD26" s="698"/>
      <c r="BE26" s="698"/>
      <c r="BF26" s="679"/>
      <c r="BG26" s="659" t="s">
        <v>227</v>
      </c>
      <c r="BH26" s="660"/>
      <c r="BI26" s="660"/>
      <c r="BJ26" s="660"/>
      <c r="BK26" s="660"/>
      <c r="BL26" s="660"/>
      <c r="BM26" s="660"/>
      <c r="BN26" s="661"/>
      <c r="BO26" s="662" t="s">
        <v>227</v>
      </c>
      <c r="BP26" s="662"/>
      <c r="BQ26" s="662"/>
      <c r="BR26" s="662"/>
      <c r="BS26" s="668" t="s">
        <v>123</v>
      </c>
      <c r="BT26" s="660"/>
      <c r="BU26" s="660"/>
      <c r="BV26" s="660"/>
      <c r="BW26" s="660"/>
      <c r="BX26" s="660"/>
      <c r="BY26" s="660"/>
      <c r="BZ26" s="660"/>
      <c r="CA26" s="660"/>
      <c r="CB26" s="669"/>
      <c r="CD26" s="674" t="s">
        <v>291</v>
      </c>
      <c r="CE26" s="675"/>
      <c r="CF26" s="675"/>
      <c r="CG26" s="675"/>
      <c r="CH26" s="675"/>
      <c r="CI26" s="675"/>
      <c r="CJ26" s="675"/>
      <c r="CK26" s="675"/>
      <c r="CL26" s="675"/>
      <c r="CM26" s="675"/>
      <c r="CN26" s="675"/>
      <c r="CO26" s="675"/>
      <c r="CP26" s="675"/>
      <c r="CQ26" s="676"/>
      <c r="CR26" s="659">
        <v>9924164</v>
      </c>
      <c r="CS26" s="660"/>
      <c r="CT26" s="660"/>
      <c r="CU26" s="660"/>
      <c r="CV26" s="660"/>
      <c r="CW26" s="660"/>
      <c r="CX26" s="660"/>
      <c r="CY26" s="661"/>
      <c r="CZ26" s="664">
        <v>13.7</v>
      </c>
      <c r="DA26" s="693"/>
      <c r="DB26" s="693"/>
      <c r="DC26" s="697"/>
      <c r="DD26" s="668">
        <v>9164814</v>
      </c>
      <c r="DE26" s="660"/>
      <c r="DF26" s="660"/>
      <c r="DG26" s="660"/>
      <c r="DH26" s="660"/>
      <c r="DI26" s="660"/>
      <c r="DJ26" s="660"/>
      <c r="DK26" s="661"/>
      <c r="DL26" s="668" t="s">
        <v>263</v>
      </c>
      <c r="DM26" s="660"/>
      <c r="DN26" s="660"/>
      <c r="DO26" s="660"/>
      <c r="DP26" s="660"/>
      <c r="DQ26" s="660"/>
      <c r="DR26" s="660"/>
      <c r="DS26" s="660"/>
      <c r="DT26" s="660"/>
      <c r="DU26" s="660"/>
      <c r="DV26" s="661"/>
      <c r="DW26" s="664" t="s">
        <v>227</v>
      </c>
      <c r="DX26" s="693"/>
      <c r="DY26" s="693"/>
      <c r="DZ26" s="693"/>
      <c r="EA26" s="693"/>
      <c r="EB26" s="693"/>
      <c r="EC26" s="694"/>
    </row>
    <row r="27" spans="2:133" ht="11.25" customHeight="1" x14ac:dyDescent="0.2">
      <c r="B27" s="656" t="s">
        <v>292</v>
      </c>
      <c r="C27" s="657"/>
      <c r="D27" s="657"/>
      <c r="E27" s="657"/>
      <c r="F27" s="657"/>
      <c r="G27" s="657"/>
      <c r="H27" s="657"/>
      <c r="I27" s="657"/>
      <c r="J27" s="657"/>
      <c r="K27" s="657"/>
      <c r="L27" s="657"/>
      <c r="M27" s="657"/>
      <c r="N27" s="657"/>
      <c r="O27" s="657"/>
      <c r="P27" s="657"/>
      <c r="Q27" s="658"/>
      <c r="R27" s="659">
        <v>13057017</v>
      </c>
      <c r="S27" s="660"/>
      <c r="T27" s="660"/>
      <c r="U27" s="660"/>
      <c r="V27" s="660"/>
      <c r="W27" s="660"/>
      <c r="X27" s="660"/>
      <c r="Y27" s="661"/>
      <c r="Z27" s="662">
        <v>17.100000000000001</v>
      </c>
      <c r="AA27" s="662"/>
      <c r="AB27" s="662"/>
      <c r="AC27" s="662"/>
      <c r="AD27" s="663" t="s">
        <v>227</v>
      </c>
      <c r="AE27" s="663"/>
      <c r="AF27" s="663"/>
      <c r="AG27" s="663"/>
      <c r="AH27" s="663"/>
      <c r="AI27" s="663"/>
      <c r="AJ27" s="663"/>
      <c r="AK27" s="663"/>
      <c r="AL27" s="664" t="s">
        <v>123</v>
      </c>
      <c r="AM27" s="665"/>
      <c r="AN27" s="665"/>
      <c r="AO27" s="666"/>
      <c r="AP27" s="656" t="s">
        <v>293</v>
      </c>
      <c r="AQ27" s="657"/>
      <c r="AR27" s="657"/>
      <c r="AS27" s="657"/>
      <c r="AT27" s="657"/>
      <c r="AU27" s="657"/>
      <c r="AV27" s="657"/>
      <c r="AW27" s="657"/>
      <c r="AX27" s="657"/>
      <c r="AY27" s="657"/>
      <c r="AZ27" s="657"/>
      <c r="BA27" s="657"/>
      <c r="BB27" s="657"/>
      <c r="BC27" s="657"/>
      <c r="BD27" s="657"/>
      <c r="BE27" s="657"/>
      <c r="BF27" s="658"/>
      <c r="BG27" s="659">
        <v>36189559</v>
      </c>
      <c r="BH27" s="660"/>
      <c r="BI27" s="660"/>
      <c r="BJ27" s="660"/>
      <c r="BK27" s="660"/>
      <c r="BL27" s="660"/>
      <c r="BM27" s="660"/>
      <c r="BN27" s="661"/>
      <c r="BO27" s="662">
        <v>100</v>
      </c>
      <c r="BP27" s="662"/>
      <c r="BQ27" s="662"/>
      <c r="BR27" s="662"/>
      <c r="BS27" s="668">
        <v>101114</v>
      </c>
      <c r="BT27" s="660"/>
      <c r="BU27" s="660"/>
      <c r="BV27" s="660"/>
      <c r="BW27" s="660"/>
      <c r="BX27" s="660"/>
      <c r="BY27" s="660"/>
      <c r="BZ27" s="660"/>
      <c r="CA27" s="660"/>
      <c r="CB27" s="669"/>
      <c r="CD27" s="674" t="s">
        <v>294</v>
      </c>
      <c r="CE27" s="675"/>
      <c r="CF27" s="675"/>
      <c r="CG27" s="675"/>
      <c r="CH27" s="675"/>
      <c r="CI27" s="675"/>
      <c r="CJ27" s="675"/>
      <c r="CK27" s="675"/>
      <c r="CL27" s="675"/>
      <c r="CM27" s="675"/>
      <c r="CN27" s="675"/>
      <c r="CO27" s="675"/>
      <c r="CP27" s="675"/>
      <c r="CQ27" s="676"/>
      <c r="CR27" s="659">
        <v>18832426</v>
      </c>
      <c r="CS27" s="695"/>
      <c r="CT27" s="695"/>
      <c r="CU27" s="695"/>
      <c r="CV27" s="695"/>
      <c r="CW27" s="695"/>
      <c r="CX27" s="695"/>
      <c r="CY27" s="696"/>
      <c r="CZ27" s="664">
        <v>26.1</v>
      </c>
      <c r="DA27" s="693"/>
      <c r="DB27" s="693"/>
      <c r="DC27" s="697"/>
      <c r="DD27" s="668">
        <v>5520834</v>
      </c>
      <c r="DE27" s="695"/>
      <c r="DF27" s="695"/>
      <c r="DG27" s="695"/>
      <c r="DH27" s="695"/>
      <c r="DI27" s="695"/>
      <c r="DJ27" s="695"/>
      <c r="DK27" s="696"/>
      <c r="DL27" s="668">
        <v>5519129</v>
      </c>
      <c r="DM27" s="695"/>
      <c r="DN27" s="695"/>
      <c r="DO27" s="695"/>
      <c r="DP27" s="695"/>
      <c r="DQ27" s="695"/>
      <c r="DR27" s="695"/>
      <c r="DS27" s="695"/>
      <c r="DT27" s="695"/>
      <c r="DU27" s="695"/>
      <c r="DV27" s="696"/>
      <c r="DW27" s="664">
        <v>13.1</v>
      </c>
      <c r="DX27" s="693"/>
      <c r="DY27" s="693"/>
      <c r="DZ27" s="693"/>
      <c r="EA27" s="693"/>
      <c r="EB27" s="693"/>
      <c r="EC27" s="694"/>
    </row>
    <row r="28" spans="2:133" ht="11.25" customHeight="1" x14ac:dyDescent="0.2">
      <c r="B28" s="701" t="s">
        <v>295</v>
      </c>
      <c r="C28" s="702"/>
      <c r="D28" s="702"/>
      <c r="E28" s="702"/>
      <c r="F28" s="702"/>
      <c r="G28" s="702"/>
      <c r="H28" s="702"/>
      <c r="I28" s="702"/>
      <c r="J28" s="702"/>
      <c r="K28" s="702"/>
      <c r="L28" s="702"/>
      <c r="M28" s="702"/>
      <c r="N28" s="702"/>
      <c r="O28" s="702"/>
      <c r="P28" s="702"/>
      <c r="Q28" s="703"/>
      <c r="R28" s="659" t="s">
        <v>123</v>
      </c>
      <c r="S28" s="660"/>
      <c r="T28" s="660"/>
      <c r="U28" s="660"/>
      <c r="V28" s="660"/>
      <c r="W28" s="660"/>
      <c r="X28" s="660"/>
      <c r="Y28" s="661"/>
      <c r="Z28" s="662" t="s">
        <v>227</v>
      </c>
      <c r="AA28" s="662"/>
      <c r="AB28" s="662"/>
      <c r="AC28" s="662"/>
      <c r="AD28" s="663" t="s">
        <v>123</v>
      </c>
      <c r="AE28" s="663"/>
      <c r="AF28" s="663"/>
      <c r="AG28" s="663"/>
      <c r="AH28" s="663"/>
      <c r="AI28" s="663"/>
      <c r="AJ28" s="663"/>
      <c r="AK28" s="663"/>
      <c r="AL28" s="664" t="s">
        <v>123</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296</v>
      </c>
      <c r="CE28" s="675"/>
      <c r="CF28" s="675"/>
      <c r="CG28" s="675"/>
      <c r="CH28" s="675"/>
      <c r="CI28" s="675"/>
      <c r="CJ28" s="675"/>
      <c r="CK28" s="675"/>
      <c r="CL28" s="675"/>
      <c r="CM28" s="675"/>
      <c r="CN28" s="675"/>
      <c r="CO28" s="675"/>
      <c r="CP28" s="675"/>
      <c r="CQ28" s="676"/>
      <c r="CR28" s="659">
        <v>4413546</v>
      </c>
      <c r="CS28" s="660"/>
      <c r="CT28" s="660"/>
      <c r="CU28" s="660"/>
      <c r="CV28" s="660"/>
      <c r="CW28" s="660"/>
      <c r="CX28" s="660"/>
      <c r="CY28" s="661"/>
      <c r="CZ28" s="664">
        <v>6.1</v>
      </c>
      <c r="DA28" s="693"/>
      <c r="DB28" s="693"/>
      <c r="DC28" s="697"/>
      <c r="DD28" s="668">
        <v>4413546</v>
      </c>
      <c r="DE28" s="660"/>
      <c r="DF28" s="660"/>
      <c r="DG28" s="660"/>
      <c r="DH28" s="660"/>
      <c r="DI28" s="660"/>
      <c r="DJ28" s="660"/>
      <c r="DK28" s="661"/>
      <c r="DL28" s="668">
        <v>4358162</v>
      </c>
      <c r="DM28" s="660"/>
      <c r="DN28" s="660"/>
      <c r="DO28" s="660"/>
      <c r="DP28" s="660"/>
      <c r="DQ28" s="660"/>
      <c r="DR28" s="660"/>
      <c r="DS28" s="660"/>
      <c r="DT28" s="660"/>
      <c r="DU28" s="660"/>
      <c r="DV28" s="661"/>
      <c r="DW28" s="664">
        <v>10.4</v>
      </c>
      <c r="DX28" s="693"/>
      <c r="DY28" s="693"/>
      <c r="DZ28" s="693"/>
      <c r="EA28" s="693"/>
      <c r="EB28" s="693"/>
      <c r="EC28" s="694"/>
    </row>
    <row r="29" spans="2:133" ht="11.25" customHeight="1" x14ac:dyDescent="0.2">
      <c r="B29" s="656" t="s">
        <v>297</v>
      </c>
      <c r="C29" s="657"/>
      <c r="D29" s="657"/>
      <c r="E29" s="657"/>
      <c r="F29" s="657"/>
      <c r="G29" s="657"/>
      <c r="H29" s="657"/>
      <c r="I29" s="657"/>
      <c r="J29" s="657"/>
      <c r="K29" s="657"/>
      <c r="L29" s="657"/>
      <c r="M29" s="657"/>
      <c r="N29" s="657"/>
      <c r="O29" s="657"/>
      <c r="P29" s="657"/>
      <c r="Q29" s="658"/>
      <c r="R29" s="659">
        <v>4557149</v>
      </c>
      <c r="S29" s="660"/>
      <c r="T29" s="660"/>
      <c r="U29" s="660"/>
      <c r="V29" s="660"/>
      <c r="W29" s="660"/>
      <c r="X29" s="660"/>
      <c r="Y29" s="661"/>
      <c r="Z29" s="662">
        <v>6</v>
      </c>
      <c r="AA29" s="662"/>
      <c r="AB29" s="662"/>
      <c r="AC29" s="662"/>
      <c r="AD29" s="663" t="s">
        <v>123</v>
      </c>
      <c r="AE29" s="663"/>
      <c r="AF29" s="663"/>
      <c r="AG29" s="663"/>
      <c r="AH29" s="663"/>
      <c r="AI29" s="663"/>
      <c r="AJ29" s="663"/>
      <c r="AK29" s="663"/>
      <c r="AL29" s="664" t="s">
        <v>227</v>
      </c>
      <c r="AM29" s="665"/>
      <c r="AN29" s="665"/>
      <c r="AO29" s="666"/>
      <c r="AP29" s="638" t="s">
        <v>215</v>
      </c>
      <c r="AQ29" s="639"/>
      <c r="AR29" s="639"/>
      <c r="AS29" s="639"/>
      <c r="AT29" s="639"/>
      <c r="AU29" s="639"/>
      <c r="AV29" s="639"/>
      <c r="AW29" s="639"/>
      <c r="AX29" s="639"/>
      <c r="AY29" s="639"/>
      <c r="AZ29" s="639"/>
      <c r="BA29" s="639"/>
      <c r="BB29" s="639"/>
      <c r="BC29" s="639"/>
      <c r="BD29" s="639"/>
      <c r="BE29" s="639"/>
      <c r="BF29" s="640"/>
      <c r="BG29" s="638" t="s">
        <v>298</v>
      </c>
      <c r="BH29" s="699"/>
      <c r="BI29" s="699"/>
      <c r="BJ29" s="699"/>
      <c r="BK29" s="699"/>
      <c r="BL29" s="699"/>
      <c r="BM29" s="699"/>
      <c r="BN29" s="699"/>
      <c r="BO29" s="699"/>
      <c r="BP29" s="699"/>
      <c r="BQ29" s="700"/>
      <c r="BR29" s="638" t="s">
        <v>299</v>
      </c>
      <c r="BS29" s="699"/>
      <c r="BT29" s="699"/>
      <c r="BU29" s="699"/>
      <c r="BV29" s="699"/>
      <c r="BW29" s="699"/>
      <c r="BX29" s="699"/>
      <c r="BY29" s="699"/>
      <c r="BZ29" s="699"/>
      <c r="CA29" s="699"/>
      <c r="CB29" s="700"/>
      <c r="CD29" s="722" t="s">
        <v>300</v>
      </c>
      <c r="CE29" s="723"/>
      <c r="CF29" s="674" t="s">
        <v>65</v>
      </c>
      <c r="CG29" s="675"/>
      <c r="CH29" s="675"/>
      <c r="CI29" s="675"/>
      <c r="CJ29" s="675"/>
      <c r="CK29" s="675"/>
      <c r="CL29" s="675"/>
      <c r="CM29" s="675"/>
      <c r="CN29" s="675"/>
      <c r="CO29" s="675"/>
      <c r="CP29" s="675"/>
      <c r="CQ29" s="676"/>
      <c r="CR29" s="659">
        <v>4413449</v>
      </c>
      <c r="CS29" s="695"/>
      <c r="CT29" s="695"/>
      <c r="CU29" s="695"/>
      <c r="CV29" s="695"/>
      <c r="CW29" s="695"/>
      <c r="CX29" s="695"/>
      <c r="CY29" s="696"/>
      <c r="CZ29" s="664">
        <v>6.1</v>
      </c>
      <c r="DA29" s="693"/>
      <c r="DB29" s="693"/>
      <c r="DC29" s="697"/>
      <c r="DD29" s="668">
        <v>4413449</v>
      </c>
      <c r="DE29" s="695"/>
      <c r="DF29" s="695"/>
      <c r="DG29" s="695"/>
      <c r="DH29" s="695"/>
      <c r="DI29" s="695"/>
      <c r="DJ29" s="695"/>
      <c r="DK29" s="696"/>
      <c r="DL29" s="668">
        <v>4358065</v>
      </c>
      <c r="DM29" s="695"/>
      <c r="DN29" s="695"/>
      <c r="DO29" s="695"/>
      <c r="DP29" s="695"/>
      <c r="DQ29" s="695"/>
      <c r="DR29" s="695"/>
      <c r="DS29" s="695"/>
      <c r="DT29" s="695"/>
      <c r="DU29" s="695"/>
      <c r="DV29" s="696"/>
      <c r="DW29" s="664">
        <v>10.4</v>
      </c>
      <c r="DX29" s="693"/>
      <c r="DY29" s="693"/>
      <c r="DZ29" s="693"/>
      <c r="EA29" s="693"/>
      <c r="EB29" s="693"/>
      <c r="EC29" s="694"/>
    </row>
    <row r="30" spans="2:133" ht="11.25" customHeight="1" x14ac:dyDescent="0.2">
      <c r="B30" s="656" t="s">
        <v>301</v>
      </c>
      <c r="C30" s="657"/>
      <c r="D30" s="657"/>
      <c r="E30" s="657"/>
      <c r="F30" s="657"/>
      <c r="G30" s="657"/>
      <c r="H30" s="657"/>
      <c r="I30" s="657"/>
      <c r="J30" s="657"/>
      <c r="K30" s="657"/>
      <c r="L30" s="657"/>
      <c r="M30" s="657"/>
      <c r="N30" s="657"/>
      <c r="O30" s="657"/>
      <c r="P30" s="657"/>
      <c r="Q30" s="658"/>
      <c r="R30" s="659">
        <v>711890</v>
      </c>
      <c r="S30" s="660"/>
      <c r="T30" s="660"/>
      <c r="U30" s="660"/>
      <c r="V30" s="660"/>
      <c r="W30" s="660"/>
      <c r="X30" s="660"/>
      <c r="Y30" s="661"/>
      <c r="Z30" s="662">
        <v>0.9</v>
      </c>
      <c r="AA30" s="662"/>
      <c r="AB30" s="662"/>
      <c r="AC30" s="662"/>
      <c r="AD30" s="663">
        <v>9488</v>
      </c>
      <c r="AE30" s="663"/>
      <c r="AF30" s="663"/>
      <c r="AG30" s="663"/>
      <c r="AH30" s="663"/>
      <c r="AI30" s="663"/>
      <c r="AJ30" s="663"/>
      <c r="AK30" s="663"/>
      <c r="AL30" s="664">
        <v>0</v>
      </c>
      <c r="AM30" s="665"/>
      <c r="AN30" s="665"/>
      <c r="AO30" s="666"/>
      <c r="AP30" s="707" t="s">
        <v>302</v>
      </c>
      <c r="AQ30" s="708"/>
      <c r="AR30" s="708"/>
      <c r="AS30" s="708"/>
      <c r="AT30" s="713" t="s">
        <v>303</v>
      </c>
      <c r="AU30" s="210"/>
      <c r="AV30" s="210"/>
      <c r="AW30" s="210"/>
      <c r="AX30" s="645" t="s">
        <v>179</v>
      </c>
      <c r="AY30" s="646"/>
      <c r="AZ30" s="646"/>
      <c r="BA30" s="646"/>
      <c r="BB30" s="646"/>
      <c r="BC30" s="646"/>
      <c r="BD30" s="646"/>
      <c r="BE30" s="646"/>
      <c r="BF30" s="647"/>
      <c r="BG30" s="719">
        <v>99.2</v>
      </c>
      <c r="BH30" s="720"/>
      <c r="BI30" s="720"/>
      <c r="BJ30" s="720"/>
      <c r="BK30" s="720"/>
      <c r="BL30" s="720"/>
      <c r="BM30" s="654">
        <v>97.5</v>
      </c>
      <c r="BN30" s="720"/>
      <c r="BO30" s="720"/>
      <c r="BP30" s="720"/>
      <c r="BQ30" s="721"/>
      <c r="BR30" s="719">
        <v>99.1</v>
      </c>
      <c r="BS30" s="720"/>
      <c r="BT30" s="720"/>
      <c r="BU30" s="720"/>
      <c r="BV30" s="720"/>
      <c r="BW30" s="720"/>
      <c r="BX30" s="654">
        <v>97</v>
      </c>
      <c r="BY30" s="720"/>
      <c r="BZ30" s="720"/>
      <c r="CA30" s="720"/>
      <c r="CB30" s="721"/>
      <c r="CD30" s="724"/>
      <c r="CE30" s="725"/>
      <c r="CF30" s="674" t="s">
        <v>304</v>
      </c>
      <c r="CG30" s="675"/>
      <c r="CH30" s="675"/>
      <c r="CI30" s="675"/>
      <c r="CJ30" s="675"/>
      <c r="CK30" s="675"/>
      <c r="CL30" s="675"/>
      <c r="CM30" s="675"/>
      <c r="CN30" s="675"/>
      <c r="CO30" s="675"/>
      <c r="CP30" s="675"/>
      <c r="CQ30" s="676"/>
      <c r="CR30" s="659">
        <v>4007225</v>
      </c>
      <c r="CS30" s="660"/>
      <c r="CT30" s="660"/>
      <c r="CU30" s="660"/>
      <c r="CV30" s="660"/>
      <c r="CW30" s="660"/>
      <c r="CX30" s="660"/>
      <c r="CY30" s="661"/>
      <c r="CZ30" s="664">
        <v>5.5</v>
      </c>
      <c r="DA30" s="693"/>
      <c r="DB30" s="693"/>
      <c r="DC30" s="697"/>
      <c r="DD30" s="668">
        <v>4007225</v>
      </c>
      <c r="DE30" s="660"/>
      <c r="DF30" s="660"/>
      <c r="DG30" s="660"/>
      <c r="DH30" s="660"/>
      <c r="DI30" s="660"/>
      <c r="DJ30" s="660"/>
      <c r="DK30" s="661"/>
      <c r="DL30" s="668">
        <v>3951857</v>
      </c>
      <c r="DM30" s="660"/>
      <c r="DN30" s="660"/>
      <c r="DO30" s="660"/>
      <c r="DP30" s="660"/>
      <c r="DQ30" s="660"/>
      <c r="DR30" s="660"/>
      <c r="DS30" s="660"/>
      <c r="DT30" s="660"/>
      <c r="DU30" s="660"/>
      <c r="DV30" s="661"/>
      <c r="DW30" s="664">
        <v>9.4</v>
      </c>
      <c r="DX30" s="693"/>
      <c r="DY30" s="693"/>
      <c r="DZ30" s="693"/>
      <c r="EA30" s="693"/>
      <c r="EB30" s="693"/>
      <c r="EC30" s="694"/>
    </row>
    <row r="31" spans="2:133" ht="11.25" customHeight="1" x14ac:dyDescent="0.2">
      <c r="B31" s="656" t="s">
        <v>305</v>
      </c>
      <c r="C31" s="657"/>
      <c r="D31" s="657"/>
      <c r="E31" s="657"/>
      <c r="F31" s="657"/>
      <c r="G31" s="657"/>
      <c r="H31" s="657"/>
      <c r="I31" s="657"/>
      <c r="J31" s="657"/>
      <c r="K31" s="657"/>
      <c r="L31" s="657"/>
      <c r="M31" s="657"/>
      <c r="N31" s="657"/>
      <c r="O31" s="657"/>
      <c r="P31" s="657"/>
      <c r="Q31" s="658"/>
      <c r="R31" s="659">
        <v>80513</v>
      </c>
      <c r="S31" s="660"/>
      <c r="T31" s="660"/>
      <c r="U31" s="660"/>
      <c r="V31" s="660"/>
      <c r="W31" s="660"/>
      <c r="X31" s="660"/>
      <c r="Y31" s="661"/>
      <c r="Z31" s="662">
        <v>0.1</v>
      </c>
      <c r="AA31" s="662"/>
      <c r="AB31" s="662"/>
      <c r="AC31" s="662"/>
      <c r="AD31" s="663" t="s">
        <v>123</v>
      </c>
      <c r="AE31" s="663"/>
      <c r="AF31" s="663"/>
      <c r="AG31" s="663"/>
      <c r="AH31" s="663"/>
      <c r="AI31" s="663"/>
      <c r="AJ31" s="663"/>
      <c r="AK31" s="663"/>
      <c r="AL31" s="664" t="s">
        <v>123</v>
      </c>
      <c r="AM31" s="665"/>
      <c r="AN31" s="665"/>
      <c r="AO31" s="666"/>
      <c r="AP31" s="709"/>
      <c r="AQ31" s="710"/>
      <c r="AR31" s="710"/>
      <c r="AS31" s="710"/>
      <c r="AT31" s="714"/>
      <c r="AU31" s="209" t="s">
        <v>306</v>
      </c>
      <c r="AV31" s="209"/>
      <c r="AW31" s="209"/>
      <c r="AX31" s="656" t="s">
        <v>307</v>
      </c>
      <c r="AY31" s="657"/>
      <c r="AZ31" s="657"/>
      <c r="BA31" s="657"/>
      <c r="BB31" s="657"/>
      <c r="BC31" s="657"/>
      <c r="BD31" s="657"/>
      <c r="BE31" s="657"/>
      <c r="BF31" s="658"/>
      <c r="BG31" s="716">
        <v>99.1</v>
      </c>
      <c r="BH31" s="695"/>
      <c r="BI31" s="695"/>
      <c r="BJ31" s="695"/>
      <c r="BK31" s="695"/>
      <c r="BL31" s="695"/>
      <c r="BM31" s="665">
        <v>96.7</v>
      </c>
      <c r="BN31" s="717"/>
      <c r="BO31" s="717"/>
      <c r="BP31" s="717"/>
      <c r="BQ31" s="718"/>
      <c r="BR31" s="716">
        <v>99</v>
      </c>
      <c r="BS31" s="695"/>
      <c r="BT31" s="695"/>
      <c r="BU31" s="695"/>
      <c r="BV31" s="695"/>
      <c r="BW31" s="695"/>
      <c r="BX31" s="665">
        <v>96.1</v>
      </c>
      <c r="BY31" s="717"/>
      <c r="BZ31" s="717"/>
      <c r="CA31" s="717"/>
      <c r="CB31" s="718"/>
      <c r="CD31" s="724"/>
      <c r="CE31" s="725"/>
      <c r="CF31" s="674" t="s">
        <v>308</v>
      </c>
      <c r="CG31" s="675"/>
      <c r="CH31" s="675"/>
      <c r="CI31" s="675"/>
      <c r="CJ31" s="675"/>
      <c r="CK31" s="675"/>
      <c r="CL31" s="675"/>
      <c r="CM31" s="675"/>
      <c r="CN31" s="675"/>
      <c r="CO31" s="675"/>
      <c r="CP31" s="675"/>
      <c r="CQ31" s="676"/>
      <c r="CR31" s="659">
        <v>406224</v>
      </c>
      <c r="CS31" s="695"/>
      <c r="CT31" s="695"/>
      <c r="CU31" s="695"/>
      <c r="CV31" s="695"/>
      <c r="CW31" s="695"/>
      <c r="CX31" s="695"/>
      <c r="CY31" s="696"/>
      <c r="CZ31" s="664">
        <v>0.6</v>
      </c>
      <c r="DA31" s="693"/>
      <c r="DB31" s="693"/>
      <c r="DC31" s="697"/>
      <c r="DD31" s="668">
        <v>406224</v>
      </c>
      <c r="DE31" s="695"/>
      <c r="DF31" s="695"/>
      <c r="DG31" s="695"/>
      <c r="DH31" s="695"/>
      <c r="DI31" s="695"/>
      <c r="DJ31" s="695"/>
      <c r="DK31" s="696"/>
      <c r="DL31" s="668">
        <v>406208</v>
      </c>
      <c r="DM31" s="695"/>
      <c r="DN31" s="695"/>
      <c r="DO31" s="695"/>
      <c r="DP31" s="695"/>
      <c r="DQ31" s="695"/>
      <c r="DR31" s="695"/>
      <c r="DS31" s="695"/>
      <c r="DT31" s="695"/>
      <c r="DU31" s="695"/>
      <c r="DV31" s="696"/>
      <c r="DW31" s="664">
        <v>1</v>
      </c>
      <c r="DX31" s="693"/>
      <c r="DY31" s="693"/>
      <c r="DZ31" s="693"/>
      <c r="EA31" s="693"/>
      <c r="EB31" s="693"/>
      <c r="EC31" s="694"/>
    </row>
    <row r="32" spans="2:133" ht="11.25" customHeight="1" x14ac:dyDescent="0.2">
      <c r="B32" s="656" t="s">
        <v>309</v>
      </c>
      <c r="C32" s="657"/>
      <c r="D32" s="657"/>
      <c r="E32" s="657"/>
      <c r="F32" s="657"/>
      <c r="G32" s="657"/>
      <c r="H32" s="657"/>
      <c r="I32" s="657"/>
      <c r="J32" s="657"/>
      <c r="K32" s="657"/>
      <c r="L32" s="657"/>
      <c r="M32" s="657"/>
      <c r="N32" s="657"/>
      <c r="O32" s="657"/>
      <c r="P32" s="657"/>
      <c r="Q32" s="658"/>
      <c r="R32" s="659">
        <v>138775</v>
      </c>
      <c r="S32" s="660"/>
      <c r="T32" s="660"/>
      <c r="U32" s="660"/>
      <c r="V32" s="660"/>
      <c r="W32" s="660"/>
      <c r="X32" s="660"/>
      <c r="Y32" s="661"/>
      <c r="Z32" s="662">
        <v>0.2</v>
      </c>
      <c r="AA32" s="662"/>
      <c r="AB32" s="662"/>
      <c r="AC32" s="662"/>
      <c r="AD32" s="663" t="s">
        <v>227</v>
      </c>
      <c r="AE32" s="663"/>
      <c r="AF32" s="663"/>
      <c r="AG32" s="663"/>
      <c r="AH32" s="663"/>
      <c r="AI32" s="663"/>
      <c r="AJ32" s="663"/>
      <c r="AK32" s="663"/>
      <c r="AL32" s="664" t="s">
        <v>227</v>
      </c>
      <c r="AM32" s="665"/>
      <c r="AN32" s="665"/>
      <c r="AO32" s="666"/>
      <c r="AP32" s="711"/>
      <c r="AQ32" s="712"/>
      <c r="AR32" s="712"/>
      <c r="AS32" s="712"/>
      <c r="AT32" s="715"/>
      <c r="AU32" s="211"/>
      <c r="AV32" s="211"/>
      <c r="AW32" s="211"/>
      <c r="AX32" s="704" t="s">
        <v>310</v>
      </c>
      <c r="AY32" s="705"/>
      <c r="AZ32" s="705"/>
      <c r="BA32" s="705"/>
      <c r="BB32" s="705"/>
      <c r="BC32" s="705"/>
      <c r="BD32" s="705"/>
      <c r="BE32" s="705"/>
      <c r="BF32" s="706"/>
      <c r="BG32" s="728">
        <v>99.2</v>
      </c>
      <c r="BH32" s="729"/>
      <c r="BI32" s="729"/>
      <c r="BJ32" s="729"/>
      <c r="BK32" s="729"/>
      <c r="BL32" s="729"/>
      <c r="BM32" s="730">
        <v>98.2</v>
      </c>
      <c r="BN32" s="729"/>
      <c r="BO32" s="729"/>
      <c r="BP32" s="729"/>
      <c r="BQ32" s="731"/>
      <c r="BR32" s="728">
        <v>99.3</v>
      </c>
      <c r="BS32" s="729"/>
      <c r="BT32" s="729"/>
      <c r="BU32" s="729"/>
      <c r="BV32" s="729"/>
      <c r="BW32" s="729"/>
      <c r="BX32" s="730">
        <v>97.8</v>
      </c>
      <c r="BY32" s="729"/>
      <c r="BZ32" s="729"/>
      <c r="CA32" s="729"/>
      <c r="CB32" s="731"/>
      <c r="CD32" s="726"/>
      <c r="CE32" s="727"/>
      <c r="CF32" s="674" t="s">
        <v>311</v>
      </c>
      <c r="CG32" s="675"/>
      <c r="CH32" s="675"/>
      <c r="CI32" s="675"/>
      <c r="CJ32" s="675"/>
      <c r="CK32" s="675"/>
      <c r="CL32" s="675"/>
      <c r="CM32" s="675"/>
      <c r="CN32" s="675"/>
      <c r="CO32" s="675"/>
      <c r="CP32" s="675"/>
      <c r="CQ32" s="676"/>
      <c r="CR32" s="659">
        <v>97</v>
      </c>
      <c r="CS32" s="660"/>
      <c r="CT32" s="660"/>
      <c r="CU32" s="660"/>
      <c r="CV32" s="660"/>
      <c r="CW32" s="660"/>
      <c r="CX32" s="660"/>
      <c r="CY32" s="661"/>
      <c r="CZ32" s="664">
        <v>0</v>
      </c>
      <c r="DA32" s="693"/>
      <c r="DB32" s="693"/>
      <c r="DC32" s="697"/>
      <c r="DD32" s="668">
        <v>97</v>
      </c>
      <c r="DE32" s="660"/>
      <c r="DF32" s="660"/>
      <c r="DG32" s="660"/>
      <c r="DH32" s="660"/>
      <c r="DI32" s="660"/>
      <c r="DJ32" s="660"/>
      <c r="DK32" s="661"/>
      <c r="DL32" s="668">
        <v>97</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2">
      <c r="B33" s="656" t="s">
        <v>312</v>
      </c>
      <c r="C33" s="657"/>
      <c r="D33" s="657"/>
      <c r="E33" s="657"/>
      <c r="F33" s="657"/>
      <c r="G33" s="657"/>
      <c r="H33" s="657"/>
      <c r="I33" s="657"/>
      <c r="J33" s="657"/>
      <c r="K33" s="657"/>
      <c r="L33" s="657"/>
      <c r="M33" s="657"/>
      <c r="N33" s="657"/>
      <c r="O33" s="657"/>
      <c r="P33" s="657"/>
      <c r="Q33" s="658"/>
      <c r="R33" s="659">
        <v>2784620</v>
      </c>
      <c r="S33" s="660"/>
      <c r="T33" s="660"/>
      <c r="U33" s="660"/>
      <c r="V33" s="660"/>
      <c r="W33" s="660"/>
      <c r="X33" s="660"/>
      <c r="Y33" s="661"/>
      <c r="Z33" s="662">
        <v>3.6</v>
      </c>
      <c r="AA33" s="662"/>
      <c r="AB33" s="662"/>
      <c r="AC33" s="662"/>
      <c r="AD33" s="663" t="s">
        <v>123</v>
      </c>
      <c r="AE33" s="663"/>
      <c r="AF33" s="663"/>
      <c r="AG33" s="663"/>
      <c r="AH33" s="663"/>
      <c r="AI33" s="663"/>
      <c r="AJ33" s="663"/>
      <c r="AK33" s="663"/>
      <c r="AL33" s="664" t="s">
        <v>123</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313</v>
      </c>
      <c r="CE33" s="675"/>
      <c r="CF33" s="675"/>
      <c r="CG33" s="675"/>
      <c r="CH33" s="675"/>
      <c r="CI33" s="675"/>
      <c r="CJ33" s="675"/>
      <c r="CK33" s="675"/>
      <c r="CL33" s="675"/>
      <c r="CM33" s="675"/>
      <c r="CN33" s="675"/>
      <c r="CO33" s="675"/>
      <c r="CP33" s="675"/>
      <c r="CQ33" s="676"/>
      <c r="CR33" s="659">
        <v>26022436</v>
      </c>
      <c r="CS33" s="695"/>
      <c r="CT33" s="695"/>
      <c r="CU33" s="695"/>
      <c r="CV33" s="695"/>
      <c r="CW33" s="695"/>
      <c r="CX33" s="695"/>
      <c r="CY33" s="696"/>
      <c r="CZ33" s="664">
        <v>36</v>
      </c>
      <c r="DA33" s="693"/>
      <c r="DB33" s="693"/>
      <c r="DC33" s="697"/>
      <c r="DD33" s="668">
        <v>20230570</v>
      </c>
      <c r="DE33" s="695"/>
      <c r="DF33" s="695"/>
      <c r="DG33" s="695"/>
      <c r="DH33" s="695"/>
      <c r="DI33" s="695"/>
      <c r="DJ33" s="695"/>
      <c r="DK33" s="696"/>
      <c r="DL33" s="668">
        <v>17566156</v>
      </c>
      <c r="DM33" s="695"/>
      <c r="DN33" s="695"/>
      <c r="DO33" s="695"/>
      <c r="DP33" s="695"/>
      <c r="DQ33" s="695"/>
      <c r="DR33" s="695"/>
      <c r="DS33" s="695"/>
      <c r="DT33" s="695"/>
      <c r="DU33" s="695"/>
      <c r="DV33" s="696"/>
      <c r="DW33" s="664">
        <v>41.7</v>
      </c>
      <c r="DX33" s="693"/>
      <c r="DY33" s="693"/>
      <c r="DZ33" s="693"/>
      <c r="EA33" s="693"/>
      <c r="EB33" s="693"/>
      <c r="EC33" s="694"/>
    </row>
    <row r="34" spans="2:133" ht="11.25" customHeight="1" x14ac:dyDescent="0.2">
      <c r="B34" s="656" t="s">
        <v>314</v>
      </c>
      <c r="C34" s="657"/>
      <c r="D34" s="657"/>
      <c r="E34" s="657"/>
      <c r="F34" s="657"/>
      <c r="G34" s="657"/>
      <c r="H34" s="657"/>
      <c r="I34" s="657"/>
      <c r="J34" s="657"/>
      <c r="K34" s="657"/>
      <c r="L34" s="657"/>
      <c r="M34" s="657"/>
      <c r="N34" s="657"/>
      <c r="O34" s="657"/>
      <c r="P34" s="657"/>
      <c r="Q34" s="658"/>
      <c r="R34" s="659">
        <v>3024220</v>
      </c>
      <c r="S34" s="660"/>
      <c r="T34" s="660"/>
      <c r="U34" s="660"/>
      <c r="V34" s="660"/>
      <c r="W34" s="660"/>
      <c r="X34" s="660"/>
      <c r="Y34" s="661"/>
      <c r="Z34" s="662">
        <v>4</v>
      </c>
      <c r="AA34" s="662"/>
      <c r="AB34" s="662"/>
      <c r="AC34" s="662"/>
      <c r="AD34" s="663">
        <v>18</v>
      </c>
      <c r="AE34" s="663"/>
      <c r="AF34" s="663"/>
      <c r="AG34" s="663"/>
      <c r="AH34" s="663"/>
      <c r="AI34" s="663"/>
      <c r="AJ34" s="663"/>
      <c r="AK34" s="663"/>
      <c r="AL34" s="664">
        <v>0</v>
      </c>
      <c r="AM34" s="665"/>
      <c r="AN34" s="665"/>
      <c r="AO34" s="666"/>
      <c r="AP34" s="214"/>
      <c r="AQ34" s="638" t="s">
        <v>315</v>
      </c>
      <c r="AR34" s="639"/>
      <c r="AS34" s="639"/>
      <c r="AT34" s="639"/>
      <c r="AU34" s="639"/>
      <c r="AV34" s="639"/>
      <c r="AW34" s="639"/>
      <c r="AX34" s="639"/>
      <c r="AY34" s="639"/>
      <c r="AZ34" s="639"/>
      <c r="BA34" s="639"/>
      <c r="BB34" s="639"/>
      <c r="BC34" s="639"/>
      <c r="BD34" s="639"/>
      <c r="BE34" s="639"/>
      <c r="BF34" s="640"/>
      <c r="BG34" s="638" t="s">
        <v>316</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317</v>
      </c>
      <c r="CE34" s="675"/>
      <c r="CF34" s="675"/>
      <c r="CG34" s="675"/>
      <c r="CH34" s="675"/>
      <c r="CI34" s="675"/>
      <c r="CJ34" s="675"/>
      <c r="CK34" s="675"/>
      <c r="CL34" s="675"/>
      <c r="CM34" s="675"/>
      <c r="CN34" s="675"/>
      <c r="CO34" s="675"/>
      <c r="CP34" s="675"/>
      <c r="CQ34" s="676"/>
      <c r="CR34" s="659">
        <v>9687218</v>
      </c>
      <c r="CS34" s="660"/>
      <c r="CT34" s="660"/>
      <c r="CU34" s="660"/>
      <c r="CV34" s="660"/>
      <c r="CW34" s="660"/>
      <c r="CX34" s="660"/>
      <c r="CY34" s="661"/>
      <c r="CZ34" s="664">
        <v>13.4</v>
      </c>
      <c r="DA34" s="693"/>
      <c r="DB34" s="693"/>
      <c r="DC34" s="697"/>
      <c r="DD34" s="668">
        <v>8011431</v>
      </c>
      <c r="DE34" s="660"/>
      <c r="DF34" s="660"/>
      <c r="DG34" s="660"/>
      <c r="DH34" s="660"/>
      <c r="DI34" s="660"/>
      <c r="DJ34" s="660"/>
      <c r="DK34" s="661"/>
      <c r="DL34" s="668">
        <v>7322003</v>
      </c>
      <c r="DM34" s="660"/>
      <c r="DN34" s="660"/>
      <c r="DO34" s="660"/>
      <c r="DP34" s="660"/>
      <c r="DQ34" s="660"/>
      <c r="DR34" s="660"/>
      <c r="DS34" s="660"/>
      <c r="DT34" s="660"/>
      <c r="DU34" s="660"/>
      <c r="DV34" s="661"/>
      <c r="DW34" s="664">
        <v>17.399999999999999</v>
      </c>
      <c r="DX34" s="693"/>
      <c r="DY34" s="693"/>
      <c r="DZ34" s="693"/>
      <c r="EA34" s="693"/>
      <c r="EB34" s="693"/>
      <c r="EC34" s="694"/>
    </row>
    <row r="35" spans="2:133" ht="11.25" customHeight="1" x14ac:dyDescent="0.2">
      <c r="B35" s="656" t="s">
        <v>318</v>
      </c>
      <c r="C35" s="657"/>
      <c r="D35" s="657"/>
      <c r="E35" s="657"/>
      <c r="F35" s="657"/>
      <c r="G35" s="657"/>
      <c r="H35" s="657"/>
      <c r="I35" s="657"/>
      <c r="J35" s="657"/>
      <c r="K35" s="657"/>
      <c r="L35" s="657"/>
      <c r="M35" s="657"/>
      <c r="N35" s="657"/>
      <c r="O35" s="657"/>
      <c r="P35" s="657"/>
      <c r="Q35" s="658"/>
      <c r="R35" s="659">
        <v>7258270</v>
      </c>
      <c r="S35" s="660"/>
      <c r="T35" s="660"/>
      <c r="U35" s="660"/>
      <c r="V35" s="660"/>
      <c r="W35" s="660"/>
      <c r="X35" s="660"/>
      <c r="Y35" s="661"/>
      <c r="Z35" s="662">
        <v>9.5</v>
      </c>
      <c r="AA35" s="662"/>
      <c r="AB35" s="662"/>
      <c r="AC35" s="662"/>
      <c r="AD35" s="663" t="s">
        <v>227</v>
      </c>
      <c r="AE35" s="663"/>
      <c r="AF35" s="663"/>
      <c r="AG35" s="663"/>
      <c r="AH35" s="663"/>
      <c r="AI35" s="663"/>
      <c r="AJ35" s="663"/>
      <c r="AK35" s="663"/>
      <c r="AL35" s="664" t="s">
        <v>227</v>
      </c>
      <c r="AM35" s="665"/>
      <c r="AN35" s="665"/>
      <c r="AO35" s="666"/>
      <c r="AP35" s="214"/>
      <c r="AQ35" s="732" t="s">
        <v>319</v>
      </c>
      <c r="AR35" s="733"/>
      <c r="AS35" s="733"/>
      <c r="AT35" s="733"/>
      <c r="AU35" s="733"/>
      <c r="AV35" s="733"/>
      <c r="AW35" s="733"/>
      <c r="AX35" s="733"/>
      <c r="AY35" s="734"/>
      <c r="AZ35" s="648">
        <v>9340592</v>
      </c>
      <c r="BA35" s="649"/>
      <c r="BB35" s="649"/>
      <c r="BC35" s="649"/>
      <c r="BD35" s="649"/>
      <c r="BE35" s="649"/>
      <c r="BF35" s="735"/>
      <c r="BG35" s="670" t="s">
        <v>320</v>
      </c>
      <c r="BH35" s="671"/>
      <c r="BI35" s="671"/>
      <c r="BJ35" s="671"/>
      <c r="BK35" s="671"/>
      <c r="BL35" s="671"/>
      <c r="BM35" s="671"/>
      <c r="BN35" s="671"/>
      <c r="BO35" s="671"/>
      <c r="BP35" s="671"/>
      <c r="BQ35" s="671"/>
      <c r="BR35" s="671"/>
      <c r="BS35" s="671"/>
      <c r="BT35" s="671"/>
      <c r="BU35" s="672"/>
      <c r="BV35" s="648">
        <v>596466</v>
      </c>
      <c r="BW35" s="649"/>
      <c r="BX35" s="649"/>
      <c r="BY35" s="649"/>
      <c r="BZ35" s="649"/>
      <c r="CA35" s="649"/>
      <c r="CB35" s="735"/>
      <c r="CD35" s="674" t="s">
        <v>321</v>
      </c>
      <c r="CE35" s="675"/>
      <c r="CF35" s="675"/>
      <c r="CG35" s="675"/>
      <c r="CH35" s="675"/>
      <c r="CI35" s="675"/>
      <c r="CJ35" s="675"/>
      <c r="CK35" s="675"/>
      <c r="CL35" s="675"/>
      <c r="CM35" s="675"/>
      <c r="CN35" s="675"/>
      <c r="CO35" s="675"/>
      <c r="CP35" s="675"/>
      <c r="CQ35" s="676"/>
      <c r="CR35" s="659">
        <v>339890</v>
      </c>
      <c r="CS35" s="695"/>
      <c r="CT35" s="695"/>
      <c r="CU35" s="695"/>
      <c r="CV35" s="695"/>
      <c r="CW35" s="695"/>
      <c r="CX35" s="695"/>
      <c r="CY35" s="696"/>
      <c r="CZ35" s="664">
        <v>0.5</v>
      </c>
      <c r="DA35" s="693"/>
      <c r="DB35" s="693"/>
      <c r="DC35" s="697"/>
      <c r="DD35" s="668">
        <v>328459</v>
      </c>
      <c r="DE35" s="695"/>
      <c r="DF35" s="695"/>
      <c r="DG35" s="695"/>
      <c r="DH35" s="695"/>
      <c r="DI35" s="695"/>
      <c r="DJ35" s="695"/>
      <c r="DK35" s="696"/>
      <c r="DL35" s="668">
        <v>326250</v>
      </c>
      <c r="DM35" s="695"/>
      <c r="DN35" s="695"/>
      <c r="DO35" s="695"/>
      <c r="DP35" s="695"/>
      <c r="DQ35" s="695"/>
      <c r="DR35" s="695"/>
      <c r="DS35" s="695"/>
      <c r="DT35" s="695"/>
      <c r="DU35" s="695"/>
      <c r="DV35" s="696"/>
      <c r="DW35" s="664">
        <v>0.8</v>
      </c>
      <c r="DX35" s="693"/>
      <c r="DY35" s="693"/>
      <c r="DZ35" s="693"/>
      <c r="EA35" s="693"/>
      <c r="EB35" s="693"/>
      <c r="EC35" s="694"/>
    </row>
    <row r="36" spans="2:133" ht="11.25" customHeight="1" x14ac:dyDescent="0.2">
      <c r="B36" s="656" t="s">
        <v>322</v>
      </c>
      <c r="C36" s="657"/>
      <c r="D36" s="657"/>
      <c r="E36" s="657"/>
      <c r="F36" s="657"/>
      <c r="G36" s="657"/>
      <c r="H36" s="657"/>
      <c r="I36" s="657"/>
      <c r="J36" s="657"/>
      <c r="K36" s="657"/>
      <c r="L36" s="657"/>
      <c r="M36" s="657"/>
      <c r="N36" s="657"/>
      <c r="O36" s="657"/>
      <c r="P36" s="657"/>
      <c r="Q36" s="658"/>
      <c r="R36" s="659" t="s">
        <v>123</v>
      </c>
      <c r="S36" s="660"/>
      <c r="T36" s="660"/>
      <c r="U36" s="660"/>
      <c r="V36" s="660"/>
      <c r="W36" s="660"/>
      <c r="X36" s="660"/>
      <c r="Y36" s="661"/>
      <c r="Z36" s="662" t="s">
        <v>227</v>
      </c>
      <c r="AA36" s="662"/>
      <c r="AB36" s="662"/>
      <c r="AC36" s="662"/>
      <c r="AD36" s="663" t="s">
        <v>227</v>
      </c>
      <c r="AE36" s="663"/>
      <c r="AF36" s="663"/>
      <c r="AG36" s="663"/>
      <c r="AH36" s="663"/>
      <c r="AI36" s="663"/>
      <c r="AJ36" s="663"/>
      <c r="AK36" s="663"/>
      <c r="AL36" s="664" t="s">
        <v>123</v>
      </c>
      <c r="AM36" s="665"/>
      <c r="AN36" s="665"/>
      <c r="AO36" s="666"/>
      <c r="AQ36" s="736" t="s">
        <v>323</v>
      </c>
      <c r="AR36" s="737"/>
      <c r="AS36" s="737"/>
      <c r="AT36" s="737"/>
      <c r="AU36" s="737"/>
      <c r="AV36" s="737"/>
      <c r="AW36" s="737"/>
      <c r="AX36" s="737"/>
      <c r="AY36" s="738"/>
      <c r="AZ36" s="659">
        <v>2095625</v>
      </c>
      <c r="BA36" s="660"/>
      <c r="BB36" s="660"/>
      <c r="BC36" s="660"/>
      <c r="BD36" s="695"/>
      <c r="BE36" s="695"/>
      <c r="BF36" s="718"/>
      <c r="BG36" s="674" t="s">
        <v>324</v>
      </c>
      <c r="BH36" s="675"/>
      <c r="BI36" s="675"/>
      <c r="BJ36" s="675"/>
      <c r="BK36" s="675"/>
      <c r="BL36" s="675"/>
      <c r="BM36" s="675"/>
      <c r="BN36" s="675"/>
      <c r="BO36" s="675"/>
      <c r="BP36" s="675"/>
      <c r="BQ36" s="675"/>
      <c r="BR36" s="675"/>
      <c r="BS36" s="675"/>
      <c r="BT36" s="675"/>
      <c r="BU36" s="676"/>
      <c r="BV36" s="659">
        <v>111666</v>
      </c>
      <c r="BW36" s="660"/>
      <c r="BX36" s="660"/>
      <c r="BY36" s="660"/>
      <c r="BZ36" s="660"/>
      <c r="CA36" s="660"/>
      <c r="CB36" s="669"/>
      <c r="CD36" s="674" t="s">
        <v>325</v>
      </c>
      <c r="CE36" s="675"/>
      <c r="CF36" s="675"/>
      <c r="CG36" s="675"/>
      <c r="CH36" s="675"/>
      <c r="CI36" s="675"/>
      <c r="CJ36" s="675"/>
      <c r="CK36" s="675"/>
      <c r="CL36" s="675"/>
      <c r="CM36" s="675"/>
      <c r="CN36" s="675"/>
      <c r="CO36" s="675"/>
      <c r="CP36" s="675"/>
      <c r="CQ36" s="676"/>
      <c r="CR36" s="659">
        <v>7192747</v>
      </c>
      <c r="CS36" s="660"/>
      <c r="CT36" s="660"/>
      <c r="CU36" s="660"/>
      <c r="CV36" s="660"/>
      <c r="CW36" s="660"/>
      <c r="CX36" s="660"/>
      <c r="CY36" s="661"/>
      <c r="CZ36" s="664">
        <v>10</v>
      </c>
      <c r="DA36" s="693"/>
      <c r="DB36" s="693"/>
      <c r="DC36" s="697"/>
      <c r="DD36" s="668">
        <v>6002893</v>
      </c>
      <c r="DE36" s="660"/>
      <c r="DF36" s="660"/>
      <c r="DG36" s="660"/>
      <c r="DH36" s="660"/>
      <c r="DI36" s="660"/>
      <c r="DJ36" s="660"/>
      <c r="DK36" s="661"/>
      <c r="DL36" s="668">
        <v>5257009</v>
      </c>
      <c r="DM36" s="660"/>
      <c r="DN36" s="660"/>
      <c r="DO36" s="660"/>
      <c r="DP36" s="660"/>
      <c r="DQ36" s="660"/>
      <c r="DR36" s="660"/>
      <c r="DS36" s="660"/>
      <c r="DT36" s="660"/>
      <c r="DU36" s="660"/>
      <c r="DV36" s="661"/>
      <c r="DW36" s="664">
        <v>12.5</v>
      </c>
      <c r="DX36" s="693"/>
      <c r="DY36" s="693"/>
      <c r="DZ36" s="693"/>
      <c r="EA36" s="693"/>
      <c r="EB36" s="693"/>
      <c r="EC36" s="694"/>
    </row>
    <row r="37" spans="2:133" ht="11.25" customHeight="1" x14ac:dyDescent="0.2">
      <c r="B37" s="656" t="s">
        <v>326</v>
      </c>
      <c r="C37" s="657"/>
      <c r="D37" s="657"/>
      <c r="E37" s="657"/>
      <c r="F37" s="657"/>
      <c r="G37" s="657"/>
      <c r="H37" s="657"/>
      <c r="I37" s="657"/>
      <c r="J37" s="657"/>
      <c r="K37" s="657"/>
      <c r="L37" s="657"/>
      <c r="M37" s="657"/>
      <c r="N37" s="657"/>
      <c r="O37" s="657"/>
      <c r="P37" s="657"/>
      <c r="Q37" s="658"/>
      <c r="R37" s="659">
        <v>2596870</v>
      </c>
      <c r="S37" s="660"/>
      <c r="T37" s="660"/>
      <c r="U37" s="660"/>
      <c r="V37" s="660"/>
      <c r="W37" s="660"/>
      <c r="X37" s="660"/>
      <c r="Y37" s="661"/>
      <c r="Z37" s="662">
        <v>3.4</v>
      </c>
      <c r="AA37" s="662"/>
      <c r="AB37" s="662"/>
      <c r="AC37" s="662"/>
      <c r="AD37" s="663" t="s">
        <v>123</v>
      </c>
      <c r="AE37" s="663"/>
      <c r="AF37" s="663"/>
      <c r="AG37" s="663"/>
      <c r="AH37" s="663"/>
      <c r="AI37" s="663"/>
      <c r="AJ37" s="663"/>
      <c r="AK37" s="663"/>
      <c r="AL37" s="664" t="s">
        <v>123</v>
      </c>
      <c r="AM37" s="665"/>
      <c r="AN37" s="665"/>
      <c r="AO37" s="666"/>
      <c r="AQ37" s="736" t="s">
        <v>327</v>
      </c>
      <c r="AR37" s="737"/>
      <c r="AS37" s="737"/>
      <c r="AT37" s="737"/>
      <c r="AU37" s="737"/>
      <c r="AV37" s="737"/>
      <c r="AW37" s="737"/>
      <c r="AX37" s="737"/>
      <c r="AY37" s="738"/>
      <c r="AZ37" s="659">
        <v>1100000</v>
      </c>
      <c r="BA37" s="660"/>
      <c r="BB37" s="660"/>
      <c r="BC37" s="660"/>
      <c r="BD37" s="695"/>
      <c r="BE37" s="695"/>
      <c r="BF37" s="718"/>
      <c r="BG37" s="674" t="s">
        <v>328</v>
      </c>
      <c r="BH37" s="675"/>
      <c r="BI37" s="675"/>
      <c r="BJ37" s="675"/>
      <c r="BK37" s="675"/>
      <c r="BL37" s="675"/>
      <c r="BM37" s="675"/>
      <c r="BN37" s="675"/>
      <c r="BO37" s="675"/>
      <c r="BP37" s="675"/>
      <c r="BQ37" s="675"/>
      <c r="BR37" s="675"/>
      <c r="BS37" s="675"/>
      <c r="BT37" s="675"/>
      <c r="BU37" s="676"/>
      <c r="BV37" s="659">
        <v>33141</v>
      </c>
      <c r="BW37" s="660"/>
      <c r="BX37" s="660"/>
      <c r="BY37" s="660"/>
      <c r="BZ37" s="660"/>
      <c r="CA37" s="660"/>
      <c r="CB37" s="669"/>
      <c r="CD37" s="674" t="s">
        <v>329</v>
      </c>
      <c r="CE37" s="675"/>
      <c r="CF37" s="675"/>
      <c r="CG37" s="675"/>
      <c r="CH37" s="675"/>
      <c r="CI37" s="675"/>
      <c r="CJ37" s="675"/>
      <c r="CK37" s="675"/>
      <c r="CL37" s="675"/>
      <c r="CM37" s="675"/>
      <c r="CN37" s="675"/>
      <c r="CO37" s="675"/>
      <c r="CP37" s="675"/>
      <c r="CQ37" s="676"/>
      <c r="CR37" s="659">
        <v>11727</v>
      </c>
      <c r="CS37" s="695"/>
      <c r="CT37" s="695"/>
      <c r="CU37" s="695"/>
      <c r="CV37" s="695"/>
      <c r="CW37" s="695"/>
      <c r="CX37" s="695"/>
      <c r="CY37" s="696"/>
      <c r="CZ37" s="664">
        <v>0</v>
      </c>
      <c r="DA37" s="693"/>
      <c r="DB37" s="693"/>
      <c r="DC37" s="697"/>
      <c r="DD37" s="668">
        <v>11727</v>
      </c>
      <c r="DE37" s="695"/>
      <c r="DF37" s="695"/>
      <c r="DG37" s="695"/>
      <c r="DH37" s="695"/>
      <c r="DI37" s="695"/>
      <c r="DJ37" s="695"/>
      <c r="DK37" s="696"/>
      <c r="DL37" s="668">
        <v>11727</v>
      </c>
      <c r="DM37" s="695"/>
      <c r="DN37" s="695"/>
      <c r="DO37" s="695"/>
      <c r="DP37" s="695"/>
      <c r="DQ37" s="695"/>
      <c r="DR37" s="695"/>
      <c r="DS37" s="695"/>
      <c r="DT37" s="695"/>
      <c r="DU37" s="695"/>
      <c r="DV37" s="696"/>
      <c r="DW37" s="664">
        <v>0</v>
      </c>
      <c r="DX37" s="693"/>
      <c r="DY37" s="693"/>
      <c r="DZ37" s="693"/>
      <c r="EA37" s="693"/>
      <c r="EB37" s="693"/>
      <c r="EC37" s="694"/>
    </row>
    <row r="38" spans="2:133" ht="11.25" customHeight="1" x14ac:dyDescent="0.2">
      <c r="B38" s="704" t="s">
        <v>330</v>
      </c>
      <c r="C38" s="705"/>
      <c r="D38" s="705"/>
      <c r="E38" s="705"/>
      <c r="F38" s="705"/>
      <c r="G38" s="705"/>
      <c r="H38" s="705"/>
      <c r="I38" s="705"/>
      <c r="J38" s="705"/>
      <c r="K38" s="705"/>
      <c r="L38" s="705"/>
      <c r="M38" s="705"/>
      <c r="N38" s="705"/>
      <c r="O38" s="705"/>
      <c r="P38" s="705"/>
      <c r="Q38" s="706"/>
      <c r="R38" s="739">
        <v>76560968</v>
      </c>
      <c r="S38" s="740"/>
      <c r="T38" s="740"/>
      <c r="U38" s="740"/>
      <c r="V38" s="740"/>
      <c r="W38" s="740"/>
      <c r="X38" s="740"/>
      <c r="Y38" s="741"/>
      <c r="Z38" s="742">
        <v>100</v>
      </c>
      <c r="AA38" s="742"/>
      <c r="AB38" s="742"/>
      <c r="AC38" s="742"/>
      <c r="AD38" s="743">
        <v>39496453</v>
      </c>
      <c r="AE38" s="743"/>
      <c r="AF38" s="743"/>
      <c r="AG38" s="743"/>
      <c r="AH38" s="743"/>
      <c r="AI38" s="743"/>
      <c r="AJ38" s="743"/>
      <c r="AK38" s="743"/>
      <c r="AL38" s="744">
        <v>100</v>
      </c>
      <c r="AM38" s="730"/>
      <c r="AN38" s="730"/>
      <c r="AO38" s="745"/>
      <c r="AQ38" s="736" t="s">
        <v>331</v>
      </c>
      <c r="AR38" s="737"/>
      <c r="AS38" s="737"/>
      <c r="AT38" s="737"/>
      <c r="AU38" s="737"/>
      <c r="AV38" s="737"/>
      <c r="AW38" s="737"/>
      <c r="AX38" s="737"/>
      <c r="AY38" s="738"/>
      <c r="AZ38" s="659">
        <v>45943</v>
      </c>
      <c r="BA38" s="660"/>
      <c r="BB38" s="660"/>
      <c r="BC38" s="660"/>
      <c r="BD38" s="695"/>
      <c r="BE38" s="695"/>
      <c r="BF38" s="718"/>
      <c r="BG38" s="674" t="s">
        <v>332</v>
      </c>
      <c r="BH38" s="675"/>
      <c r="BI38" s="675"/>
      <c r="BJ38" s="675"/>
      <c r="BK38" s="675"/>
      <c r="BL38" s="675"/>
      <c r="BM38" s="675"/>
      <c r="BN38" s="675"/>
      <c r="BO38" s="675"/>
      <c r="BP38" s="675"/>
      <c r="BQ38" s="675"/>
      <c r="BR38" s="675"/>
      <c r="BS38" s="675"/>
      <c r="BT38" s="675"/>
      <c r="BU38" s="676"/>
      <c r="BV38" s="659">
        <v>53371</v>
      </c>
      <c r="BW38" s="660"/>
      <c r="BX38" s="660"/>
      <c r="BY38" s="660"/>
      <c r="BZ38" s="660"/>
      <c r="CA38" s="660"/>
      <c r="CB38" s="669"/>
      <c r="CD38" s="674" t="s">
        <v>333</v>
      </c>
      <c r="CE38" s="675"/>
      <c r="CF38" s="675"/>
      <c r="CG38" s="675"/>
      <c r="CH38" s="675"/>
      <c r="CI38" s="675"/>
      <c r="CJ38" s="675"/>
      <c r="CK38" s="675"/>
      <c r="CL38" s="675"/>
      <c r="CM38" s="675"/>
      <c r="CN38" s="675"/>
      <c r="CO38" s="675"/>
      <c r="CP38" s="675"/>
      <c r="CQ38" s="676"/>
      <c r="CR38" s="659">
        <v>6144967</v>
      </c>
      <c r="CS38" s="660"/>
      <c r="CT38" s="660"/>
      <c r="CU38" s="660"/>
      <c r="CV38" s="660"/>
      <c r="CW38" s="660"/>
      <c r="CX38" s="660"/>
      <c r="CY38" s="661"/>
      <c r="CZ38" s="664">
        <v>8.5</v>
      </c>
      <c r="DA38" s="693"/>
      <c r="DB38" s="693"/>
      <c r="DC38" s="697"/>
      <c r="DD38" s="668">
        <v>5091194</v>
      </c>
      <c r="DE38" s="660"/>
      <c r="DF38" s="660"/>
      <c r="DG38" s="660"/>
      <c r="DH38" s="660"/>
      <c r="DI38" s="660"/>
      <c r="DJ38" s="660"/>
      <c r="DK38" s="661"/>
      <c r="DL38" s="668">
        <v>4660894</v>
      </c>
      <c r="DM38" s="660"/>
      <c r="DN38" s="660"/>
      <c r="DO38" s="660"/>
      <c r="DP38" s="660"/>
      <c r="DQ38" s="660"/>
      <c r="DR38" s="660"/>
      <c r="DS38" s="660"/>
      <c r="DT38" s="660"/>
      <c r="DU38" s="660"/>
      <c r="DV38" s="661"/>
      <c r="DW38" s="664">
        <v>11.1</v>
      </c>
      <c r="DX38" s="693"/>
      <c r="DY38" s="693"/>
      <c r="DZ38" s="693"/>
      <c r="EA38" s="693"/>
      <c r="EB38" s="693"/>
      <c r="EC38" s="694"/>
    </row>
    <row r="39" spans="2:133" ht="11.25" customHeight="1" x14ac:dyDescent="0.2">
      <c r="AQ39" s="736" t="s">
        <v>334</v>
      </c>
      <c r="AR39" s="737"/>
      <c r="AS39" s="737"/>
      <c r="AT39" s="737"/>
      <c r="AU39" s="737"/>
      <c r="AV39" s="737"/>
      <c r="AW39" s="737"/>
      <c r="AX39" s="737"/>
      <c r="AY39" s="738"/>
      <c r="AZ39" s="659" t="s">
        <v>227</v>
      </c>
      <c r="BA39" s="660"/>
      <c r="BB39" s="660"/>
      <c r="BC39" s="660"/>
      <c r="BD39" s="695"/>
      <c r="BE39" s="695"/>
      <c r="BF39" s="718"/>
      <c r="BG39" s="750" t="s">
        <v>335</v>
      </c>
      <c r="BH39" s="751"/>
      <c r="BI39" s="751"/>
      <c r="BJ39" s="751"/>
      <c r="BK39" s="751"/>
      <c r="BL39" s="215"/>
      <c r="BM39" s="675" t="s">
        <v>336</v>
      </c>
      <c r="BN39" s="675"/>
      <c r="BO39" s="675"/>
      <c r="BP39" s="675"/>
      <c r="BQ39" s="675"/>
      <c r="BR39" s="675"/>
      <c r="BS39" s="675"/>
      <c r="BT39" s="675"/>
      <c r="BU39" s="676"/>
      <c r="BV39" s="659">
        <v>101</v>
      </c>
      <c r="BW39" s="660"/>
      <c r="BX39" s="660"/>
      <c r="BY39" s="660"/>
      <c r="BZ39" s="660"/>
      <c r="CA39" s="660"/>
      <c r="CB39" s="669"/>
      <c r="CD39" s="674" t="s">
        <v>337</v>
      </c>
      <c r="CE39" s="675"/>
      <c r="CF39" s="675"/>
      <c r="CG39" s="675"/>
      <c r="CH39" s="675"/>
      <c r="CI39" s="675"/>
      <c r="CJ39" s="675"/>
      <c r="CK39" s="675"/>
      <c r="CL39" s="675"/>
      <c r="CM39" s="675"/>
      <c r="CN39" s="675"/>
      <c r="CO39" s="675"/>
      <c r="CP39" s="675"/>
      <c r="CQ39" s="676"/>
      <c r="CR39" s="659">
        <v>600068</v>
      </c>
      <c r="CS39" s="695"/>
      <c r="CT39" s="695"/>
      <c r="CU39" s="695"/>
      <c r="CV39" s="695"/>
      <c r="CW39" s="695"/>
      <c r="CX39" s="695"/>
      <c r="CY39" s="696"/>
      <c r="CZ39" s="664">
        <v>0.8</v>
      </c>
      <c r="DA39" s="693"/>
      <c r="DB39" s="693"/>
      <c r="DC39" s="697"/>
      <c r="DD39" s="668">
        <v>547994</v>
      </c>
      <c r="DE39" s="695"/>
      <c r="DF39" s="695"/>
      <c r="DG39" s="695"/>
      <c r="DH39" s="695"/>
      <c r="DI39" s="695"/>
      <c r="DJ39" s="695"/>
      <c r="DK39" s="696"/>
      <c r="DL39" s="668" t="s">
        <v>123</v>
      </c>
      <c r="DM39" s="695"/>
      <c r="DN39" s="695"/>
      <c r="DO39" s="695"/>
      <c r="DP39" s="695"/>
      <c r="DQ39" s="695"/>
      <c r="DR39" s="695"/>
      <c r="DS39" s="695"/>
      <c r="DT39" s="695"/>
      <c r="DU39" s="695"/>
      <c r="DV39" s="696"/>
      <c r="DW39" s="664" t="s">
        <v>123</v>
      </c>
      <c r="DX39" s="693"/>
      <c r="DY39" s="693"/>
      <c r="DZ39" s="693"/>
      <c r="EA39" s="693"/>
      <c r="EB39" s="693"/>
      <c r="EC39" s="694"/>
    </row>
    <row r="40" spans="2:133" ht="11.25" customHeight="1" x14ac:dyDescent="0.2">
      <c r="AQ40" s="736" t="s">
        <v>338</v>
      </c>
      <c r="AR40" s="737"/>
      <c r="AS40" s="737"/>
      <c r="AT40" s="737"/>
      <c r="AU40" s="737"/>
      <c r="AV40" s="737"/>
      <c r="AW40" s="737"/>
      <c r="AX40" s="737"/>
      <c r="AY40" s="738"/>
      <c r="AZ40" s="659">
        <v>1664016</v>
      </c>
      <c r="BA40" s="660"/>
      <c r="BB40" s="660"/>
      <c r="BC40" s="660"/>
      <c r="BD40" s="695"/>
      <c r="BE40" s="695"/>
      <c r="BF40" s="718"/>
      <c r="BG40" s="750"/>
      <c r="BH40" s="751"/>
      <c r="BI40" s="751"/>
      <c r="BJ40" s="751"/>
      <c r="BK40" s="751"/>
      <c r="BL40" s="215"/>
      <c r="BM40" s="675" t="s">
        <v>339</v>
      </c>
      <c r="BN40" s="675"/>
      <c r="BO40" s="675"/>
      <c r="BP40" s="675"/>
      <c r="BQ40" s="675"/>
      <c r="BR40" s="675"/>
      <c r="BS40" s="675"/>
      <c r="BT40" s="675"/>
      <c r="BU40" s="676"/>
      <c r="BV40" s="659">
        <v>89</v>
      </c>
      <c r="BW40" s="660"/>
      <c r="BX40" s="660"/>
      <c r="BY40" s="660"/>
      <c r="BZ40" s="660"/>
      <c r="CA40" s="660"/>
      <c r="CB40" s="669"/>
      <c r="CD40" s="674" t="s">
        <v>340</v>
      </c>
      <c r="CE40" s="675"/>
      <c r="CF40" s="675"/>
      <c r="CG40" s="675"/>
      <c r="CH40" s="675"/>
      <c r="CI40" s="675"/>
      <c r="CJ40" s="675"/>
      <c r="CK40" s="675"/>
      <c r="CL40" s="675"/>
      <c r="CM40" s="675"/>
      <c r="CN40" s="675"/>
      <c r="CO40" s="675"/>
      <c r="CP40" s="675"/>
      <c r="CQ40" s="676"/>
      <c r="CR40" s="659">
        <v>2057546</v>
      </c>
      <c r="CS40" s="660"/>
      <c r="CT40" s="660"/>
      <c r="CU40" s="660"/>
      <c r="CV40" s="660"/>
      <c r="CW40" s="660"/>
      <c r="CX40" s="660"/>
      <c r="CY40" s="661"/>
      <c r="CZ40" s="664">
        <v>2.8</v>
      </c>
      <c r="DA40" s="693"/>
      <c r="DB40" s="693"/>
      <c r="DC40" s="697"/>
      <c r="DD40" s="668">
        <v>248599</v>
      </c>
      <c r="DE40" s="660"/>
      <c r="DF40" s="660"/>
      <c r="DG40" s="660"/>
      <c r="DH40" s="660"/>
      <c r="DI40" s="660"/>
      <c r="DJ40" s="660"/>
      <c r="DK40" s="661"/>
      <c r="DL40" s="668" t="s">
        <v>227</v>
      </c>
      <c r="DM40" s="660"/>
      <c r="DN40" s="660"/>
      <c r="DO40" s="660"/>
      <c r="DP40" s="660"/>
      <c r="DQ40" s="660"/>
      <c r="DR40" s="660"/>
      <c r="DS40" s="660"/>
      <c r="DT40" s="660"/>
      <c r="DU40" s="660"/>
      <c r="DV40" s="661"/>
      <c r="DW40" s="664" t="s">
        <v>227</v>
      </c>
      <c r="DX40" s="693"/>
      <c r="DY40" s="693"/>
      <c r="DZ40" s="693"/>
      <c r="EA40" s="693"/>
      <c r="EB40" s="693"/>
      <c r="EC40" s="694"/>
    </row>
    <row r="41" spans="2:133" ht="11.25" customHeight="1" x14ac:dyDescent="0.2">
      <c r="AQ41" s="746" t="s">
        <v>341</v>
      </c>
      <c r="AR41" s="747"/>
      <c r="AS41" s="747"/>
      <c r="AT41" s="747"/>
      <c r="AU41" s="747"/>
      <c r="AV41" s="747"/>
      <c r="AW41" s="747"/>
      <c r="AX41" s="747"/>
      <c r="AY41" s="748"/>
      <c r="AZ41" s="739">
        <v>4435008</v>
      </c>
      <c r="BA41" s="740"/>
      <c r="BB41" s="740"/>
      <c r="BC41" s="740"/>
      <c r="BD41" s="729"/>
      <c r="BE41" s="729"/>
      <c r="BF41" s="731"/>
      <c r="BG41" s="752"/>
      <c r="BH41" s="753"/>
      <c r="BI41" s="753"/>
      <c r="BJ41" s="753"/>
      <c r="BK41" s="753"/>
      <c r="BL41" s="216"/>
      <c r="BM41" s="684" t="s">
        <v>342</v>
      </c>
      <c r="BN41" s="684"/>
      <c r="BO41" s="684"/>
      <c r="BP41" s="684"/>
      <c r="BQ41" s="684"/>
      <c r="BR41" s="684"/>
      <c r="BS41" s="684"/>
      <c r="BT41" s="684"/>
      <c r="BU41" s="685"/>
      <c r="BV41" s="739">
        <v>284</v>
      </c>
      <c r="BW41" s="740"/>
      <c r="BX41" s="740"/>
      <c r="BY41" s="740"/>
      <c r="BZ41" s="740"/>
      <c r="CA41" s="740"/>
      <c r="CB41" s="749"/>
      <c r="CD41" s="674" t="s">
        <v>343</v>
      </c>
      <c r="CE41" s="675"/>
      <c r="CF41" s="675"/>
      <c r="CG41" s="675"/>
      <c r="CH41" s="675"/>
      <c r="CI41" s="675"/>
      <c r="CJ41" s="675"/>
      <c r="CK41" s="675"/>
      <c r="CL41" s="675"/>
      <c r="CM41" s="675"/>
      <c r="CN41" s="675"/>
      <c r="CO41" s="675"/>
      <c r="CP41" s="675"/>
      <c r="CQ41" s="676"/>
      <c r="CR41" s="659" t="s">
        <v>227</v>
      </c>
      <c r="CS41" s="695"/>
      <c r="CT41" s="695"/>
      <c r="CU41" s="695"/>
      <c r="CV41" s="695"/>
      <c r="CW41" s="695"/>
      <c r="CX41" s="695"/>
      <c r="CY41" s="696"/>
      <c r="CZ41" s="664" t="s">
        <v>123</v>
      </c>
      <c r="DA41" s="693"/>
      <c r="DB41" s="693"/>
      <c r="DC41" s="697"/>
      <c r="DD41" s="668" t="s">
        <v>227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344</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345</v>
      </c>
      <c r="CE42" s="657"/>
      <c r="CF42" s="657"/>
      <c r="CG42" s="657"/>
      <c r="CH42" s="657"/>
      <c r="CI42" s="657"/>
      <c r="CJ42" s="657"/>
      <c r="CK42" s="657"/>
      <c r="CL42" s="657"/>
      <c r="CM42" s="657"/>
      <c r="CN42" s="657"/>
      <c r="CO42" s="657"/>
      <c r="CP42" s="657"/>
      <c r="CQ42" s="658"/>
      <c r="CR42" s="659">
        <v>8537872</v>
      </c>
      <c r="CS42" s="660"/>
      <c r="CT42" s="660"/>
      <c r="CU42" s="660"/>
      <c r="CV42" s="660"/>
      <c r="CW42" s="660"/>
      <c r="CX42" s="660"/>
      <c r="CY42" s="661"/>
      <c r="CZ42" s="664">
        <v>11.8</v>
      </c>
      <c r="DA42" s="665"/>
      <c r="DB42" s="665"/>
      <c r="DC42" s="760"/>
      <c r="DD42" s="668">
        <v>1037522</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346</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347</v>
      </c>
      <c r="CE43" s="657"/>
      <c r="CF43" s="657"/>
      <c r="CG43" s="657"/>
      <c r="CH43" s="657"/>
      <c r="CI43" s="657"/>
      <c r="CJ43" s="657"/>
      <c r="CK43" s="657"/>
      <c r="CL43" s="657"/>
      <c r="CM43" s="657"/>
      <c r="CN43" s="657"/>
      <c r="CO43" s="657"/>
      <c r="CP43" s="657"/>
      <c r="CQ43" s="658"/>
      <c r="CR43" s="659">
        <v>201125</v>
      </c>
      <c r="CS43" s="695"/>
      <c r="CT43" s="695"/>
      <c r="CU43" s="695"/>
      <c r="CV43" s="695"/>
      <c r="CW43" s="695"/>
      <c r="CX43" s="695"/>
      <c r="CY43" s="696"/>
      <c r="CZ43" s="664">
        <v>0.3</v>
      </c>
      <c r="DA43" s="693"/>
      <c r="DB43" s="693"/>
      <c r="DC43" s="697"/>
      <c r="DD43" s="668">
        <v>138325</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348</v>
      </c>
      <c r="CD44" s="771" t="s">
        <v>300</v>
      </c>
      <c r="CE44" s="772"/>
      <c r="CF44" s="656" t="s">
        <v>349</v>
      </c>
      <c r="CG44" s="657"/>
      <c r="CH44" s="657"/>
      <c r="CI44" s="657"/>
      <c r="CJ44" s="657"/>
      <c r="CK44" s="657"/>
      <c r="CL44" s="657"/>
      <c r="CM44" s="657"/>
      <c r="CN44" s="657"/>
      <c r="CO44" s="657"/>
      <c r="CP44" s="657"/>
      <c r="CQ44" s="658"/>
      <c r="CR44" s="659">
        <v>8535877</v>
      </c>
      <c r="CS44" s="660"/>
      <c r="CT44" s="660"/>
      <c r="CU44" s="660"/>
      <c r="CV44" s="660"/>
      <c r="CW44" s="660"/>
      <c r="CX44" s="660"/>
      <c r="CY44" s="661"/>
      <c r="CZ44" s="664">
        <v>11.8</v>
      </c>
      <c r="DA44" s="665"/>
      <c r="DB44" s="665"/>
      <c r="DC44" s="760"/>
      <c r="DD44" s="668">
        <v>1035527</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350</v>
      </c>
      <c r="CG45" s="657"/>
      <c r="CH45" s="657"/>
      <c r="CI45" s="657"/>
      <c r="CJ45" s="657"/>
      <c r="CK45" s="657"/>
      <c r="CL45" s="657"/>
      <c r="CM45" s="657"/>
      <c r="CN45" s="657"/>
      <c r="CO45" s="657"/>
      <c r="CP45" s="657"/>
      <c r="CQ45" s="658"/>
      <c r="CR45" s="659">
        <v>4686497</v>
      </c>
      <c r="CS45" s="695"/>
      <c r="CT45" s="695"/>
      <c r="CU45" s="695"/>
      <c r="CV45" s="695"/>
      <c r="CW45" s="695"/>
      <c r="CX45" s="695"/>
      <c r="CY45" s="696"/>
      <c r="CZ45" s="664">
        <v>6.5</v>
      </c>
      <c r="DA45" s="693"/>
      <c r="DB45" s="693"/>
      <c r="DC45" s="697"/>
      <c r="DD45" s="668">
        <v>107925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351</v>
      </c>
      <c r="CG46" s="657"/>
      <c r="CH46" s="657"/>
      <c r="CI46" s="657"/>
      <c r="CJ46" s="657"/>
      <c r="CK46" s="657"/>
      <c r="CL46" s="657"/>
      <c r="CM46" s="657"/>
      <c r="CN46" s="657"/>
      <c r="CO46" s="657"/>
      <c r="CP46" s="657"/>
      <c r="CQ46" s="658"/>
      <c r="CR46" s="659">
        <v>3848640</v>
      </c>
      <c r="CS46" s="660"/>
      <c r="CT46" s="660"/>
      <c r="CU46" s="660"/>
      <c r="CV46" s="660"/>
      <c r="CW46" s="660"/>
      <c r="CX46" s="660"/>
      <c r="CY46" s="661"/>
      <c r="CZ46" s="664">
        <v>5.3</v>
      </c>
      <c r="DA46" s="665"/>
      <c r="DB46" s="665"/>
      <c r="DC46" s="760"/>
      <c r="DD46" s="668">
        <v>926862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352</v>
      </c>
      <c r="CG47" s="657"/>
      <c r="CH47" s="657"/>
      <c r="CI47" s="657"/>
      <c r="CJ47" s="657"/>
      <c r="CK47" s="657"/>
      <c r="CL47" s="657"/>
      <c r="CM47" s="657"/>
      <c r="CN47" s="657"/>
      <c r="CO47" s="657"/>
      <c r="CP47" s="657"/>
      <c r="CQ47" s="658"/>
      <c r="CR47" s="659">
        <v>1995</v>
      </c>
      <c r="CS47" s="695"/>
      <c r="CT47" s="695"/>
      <c r="CU47" s="695"/>
      <c r="CV47" s="695"/>
      <c r="CW47" s="695"/>
      <c r="CX47" s="695"/>
      <c r="CY47" s="696"/>
      <c r="CZ47" s="664">
        <v>0</v>
      </c>
      <c r="DA47" s="693"/>
      <c r="DB47" s="693"/>
      <c r="DC47" s="697"/>
      <c r="DD47" s="668">
        <v>1995</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353</v>
      </c>
      <c r="CG48" s="657"/>
      <c r="CH48" s="657"/>
      <c r="CI48" s="657"/>
      <c r="CJ48" s="657"/>
      <c r="CK48" s="657"/>
      <c r="CL48" s="657"/>
      <c r="CM48" s="657"/>
      <c r="CN48" s="657"/>
      <c r="CO48" s="657"/>
      <c r="CP48" s="657"/>
      <c r="CQ48" s="658"/>
      <c r="CR48" s="659" t="s">
        <v>123</v>
      </c>
      <c r="CS48" s="660"/>
      <c r="CT48" s="660"/>
      <c r="CU48" s="660"/>
      <c r="CV48" s="660"/>
      <c r="CW48" s="660"/>
      <c r="CX48" s="660"/>
      <c r="CY48" s="661"/>
      <c r="CZ48" s="664" t="s">
        <v>263</v>
      </c>
      <c r="DA48" s="665"/>
      <c r="DB48" s="665"/>
      <c r="DC48" s="760"/>
      <c r="DD48" s="668" t="s">
        <v>123</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354</v>
      </c>
      <c r="CE49" s="705"/>
      <c r="CF49" s="705"/>
      <c r="CG49" s="705"/>
      <c r="CH49" s="705"/>
      <c r="CI49" s="705"/>
      <c r="CJ49" s="705"/>
      <c r="CK49" s="705"/>
      <c r="CL49" s="705"/>
      <c r="CM49" s="705"/>
      <c r="CN49" s="705"/>
      <c r="CO49" s="705"/>
      <c r="CP49" s="705"/>
      <c r="CQ49" s="706"/>
      <c r="CR49" s="739">
        <v>72283128</v>
      </c>
      <c r="CS49" s="729"/>
      <c r="CT49" s="729"/>
      <c r="CU49" s="729"/>
      <c r="CV49" s="729"/>
      <c r="CW49" s="729"/>
      <c r="CX49" s="729"/>
      <c r="CY49" s="761"/>
      <c r="CZ49" s="744">
        <v>100</v>
      </c>
      <c r="DA49" s="762"/>
      <c r="DB49" s="762"/>
      <c r="DC49" s="763"/>
      <c r="DD49" s="764">
        <v>44801969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ofYDyyty7XDwlNvmJJHiNIMr7Nj6fSf2AFO1Dhc8Ow+pPjOzpGdulwHYHbhon5mVzB4PD8+SzS4E46BHa7dqeg==" saltValue="G3+FscY6e9knTGT5c+qur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355</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356</v>
      </c>
      <c r="DK2" s="807"/>
      <c r="DL2" s="807"/>
      <c r="DM2" s="807"/>
      <c r="DN2" s="807"/>
      <c r="DO2" s="808"/>
      <c r="DP2" s="229"/>
      <c r="DQ2" s="806" t="s">
        <v>357</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358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359</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360</v>
      </c>
      <c r="B5" s="801"/>
      <c r="C5" s="801"/>
      <c r="D5" s="801"/>
      <c r="E5" s="801"/>
      <c r="F5" s="801"/>
      <c r="G5" s="801"/>
      <c r="H5" s="801"/>
      <c r="I5" s="801"/>
      <c r="J5" s="801"/>
      <c r="K5" s="801"/>
      <c r="L5" s="801"/>
      <c r="M5" s="801"/>
      <c r="N5" s="801"/>
      <c r="O5" s="801"/>
      <c r="P5" s="802"/>
      <c r="Q5" s="777" t="s">
        <v>361</v>
      </c>
      <c r="R5" s="778"/>
      <c r="S5" s="778"/>
      <c r="T5" s="778"/>
      <c r="U5" s="779"/>
      <c r="V5" s="777" t="s">
        <v>362</v>
      </c>
      <c r="W5" s="778"/>
      <c r="X5" s="778"/>
      <c r="Y5" s="778"/>
      <c r="Z5" s="779"/>
      <c r="AA5" s="777" t="s">
        <v>363</v>
      </c>
      <c r="AB5" s="778"/>
      <c r="AC5" s="778"/>
      <c r="AD5" s="778"/>
      <c r="AE5" s="778"/>
      <c r="AF5" s="810" t="s">
        <v>364</v>
      </c>
      <c r="AG5" s="778"/>
      <c r="AH5" s="778"/>
      <c r="AI5" s="778"/>
      <c r="AJ5" s="789"/>
      <c r="AK5" s="778" t="s">
        <v>365</v>
      </c>
      <c r="AL5" s="778"/>
      <c r="AM5" s="778"/>
      <c r="AN5" s="778"/>
      <c r="AO5" s="779"/>
      <c r="AP5" s="777" t="s">
        <v>366</v>
      </c>
      <c r="AQ5" s="778"/>
      <c r="AR5" s="778"/>
      <c r="AS5" s="778"/>
      <c r="AT5" s="779"/>
      <c r="AU5" s="777" t="s">
        <v>367</v>
      </c>
      <c r="AV5" s="778"/>
      <c r="AW5" s="778"/>
      <c r="AX5" s="778"/>
      <c r="AY5" s="789"/>
      <c r="AZ5" s="236"/>
      <c r="BA5" s="236"/>
      <c r="BB5" s="236"/>
      <c r="BC5" s="236"/>
      <c r="BD5" s="236"/>
      <c r="BE5" s="237"/>
      <c r="BF5" s="237"/>
      <c r="BG5" s="237"/>
      <c r="BH5" s="237"/>
      <c r="BI5" s="237"/>
      <c r="BJ5" s="237"/>
      <c r="BK5" s="237"/>
      <c r="BL5" s="237"/>
      <c r="BM5" s="237"/>
      <c r="BN5" s="237"/>
      <c r="BO5" s="237"/>
      <c r="BP5" s="237"/>
      <c r="BQ5" s="800" t="s">
        <v>368</v>
      </c>
      <c r="BR5" s="801"/>
      <c r="BS5" s="801"/>
      <c r="BT5" s="801"/>
      <c r="BU5" s="801"/>
      <c r="BV5" s="801"/>
      <c r="BW5" s="801"/>
      <c r="BX5" s="801"/>
      <c r="BY5" s="801"/>
      <c r="BZ5" s="801"/>
      <c r="CA5" s="801"/>
      <c r="CB5" s="801"/>
      <c r="CC5" s="801"/>
      <c r="CD5" s="801"/>
      <c r="CE5" s="801"/>
      <c r="CF5" s="801"/>
      <c r="CG5" s="802"/>
      <c r="CH5" s="777" t="s">
        <v>369</v>
      </c>
      <c r="CI5" s="778"/>
      <c r="CJ5" s="778"/>
      <c r="CK5" s="778"/>
      <c r="CL5" s="779"/>
      <c r="CM5" s="777" t="s">
        <v>370</v>
      </c>
      <c r="CN5" s="778"/>
      <c r="CO5" s="778"/>
      <c r="CP5" s="778"/>
      <c r="CQ5" s="779"/>
      <c r="CR5" s="777" t="s">
        <v>371</v>
      </c>
      <c r="CS5" s="778"/>
      <c r="CT5" s="778"/>
      <c r="CU5" s="778"/>
      <c r="CV5" s="779"/>
      <c r="CW5" s="777" t="s">
        <v>372</v>
      </c>
      <c r="CX5" s="778"/>
      <c r="CY5" s="778"/>
      <c r="CZ5" s="778"/>
      <c r="DA5" s="779"/>
      <c r="DB5" s="777" t="s">
        <v>373</v>
      </c>
      <c r="DC5" s="778"/>
      <c r="DD5" s="778"/>
      <c r="DE5" s="778"/>
      <c r="DF5" s="779"/>
      <c r="DG5" s="783" t="s">
        <v>374</v>
      </c>
      <c r="DH5" s="784"/>
      <c r="DI5" s="784"/>
      <c r="DJ5" s="784"/>
      <c r="DK5" s="785"/>
      <c r="DL5" s="783" t="s">
        <v>375</v>
      </c>
      <c r="DM5" s="784"/>
      <c r="DN5" s="784"/>
      <c r="DO5" s="784"/>
      <c r="DP5" s="785"/>
      <c r="DQ5" s="777" t="s">
        <v>376</v>
      </c>
      <c r="DR5" s="778"/>
      <c r="DS5" s="778"/>
      <c r="DT5" s="778"/>
      <c r="DU5" s="779"/>
      <c r="DV5" s="777" t="s">
        <v>367</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377</v>
      </c>
      <c r="C7" s="792"/>
      <c r="D7" s="792"/>
      <c r="E7" s="792"/>
      <c r="F7" s="792"/>
      <c r="G7" s="792"/>
      <c r="H7" s="792"/>
      <c r="I7" s="792"/>
      <c r="J7" s="792"/>
      <c r="K7" s="792"/>
      <c r="L7" s="792"/>
      <c r="M7" s="792"/>
      <c r="N7" s="792"/>
      <c r="O7" s="792"/>
      <c r="P7" s="793"/>
      <c r="Q7" s="794">
        <v>76518</v>
      </c>
      <c r="R7" s="795"/>
      <c r="S7" s="795"/>
      <c r="T7" s="795"/>
      <c r="U7" s="795"/>
      <c r="V7" s="795">
        <v>72241</v>
      </c>
      <c r="W7" s="795"/>
      <c r="X7" s="795"/>
      <c r="Y7" s="795"/>
      <c r="Z7" s="795"/>
      <c r="AA7" s="795">
        <v>4278</v>
      </c>
      <c r="AB7" s="795"/>
      <c r="AC7" s="795"/>
      <c r="AD7" s="795"/>
      <c r="AE7" s="796"/>
      <c r="AF7" s="797">
        <v>3922</v>
      </c>
      <c r="AG7" s="798"/>
      <c r="AH7" s="798"/>
      <c r="AI7" s="798"/>
      <c r="AJ7" s="799"/>
      <c r="AK7" s="834"/>
      <c r="AL7" s="835"/>
      <c r="AM7" s="835"/>
      <c r="AN7" s="835"/>
      <c r="AO7" s="835"/>
      <c r="AP7" s="835">
        <v>57123</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574</v>
      </c>
      <c r="BT7" s="839"/>
      <c r="BU7" s="839"/>
      <c r="BV7" s="839"/>
      <c r="BW7" s="839"/>
      <c r="BX7" s="839"/>
      <c r="BY7" s="839"/>
      <c r="BZ7" s="839"/>
      <c r="CA7" s="839"/>
      <c r="CB7" s="839"/>
      <c r="CC7" s="839"/>
      <c r="CD7" s="839"/>
      <c r="CE7" s="839"/>
      <c r="CF7" s="839"/>
      <c r="CG7" s="840"/>
      <c r="CH7" s="831">
        <v>11</v>
      </c>
      <c r="CI7" s="832"/>
      <c r="CJ7" s="832"/>
      <c r="CK7" s="832"/>
      <c r="CL7" s="833"/>
      <c r="CM7" s="831">
        <v>499</v>
      </c>
      <c r="CN7" s="832"/>
      <c r="CO7" s="832"/>
      <c r="CP7" s="832"/>
      <c r="CQ7" s="833"/>
      <c r="CR7" s="831">
        <v>300</v>
      </c>
      <c r="CS7" s="832"/>
      <c r="CT7" s="832"/>
      <c r="CU7" s="832"/>
      <c r="CV7" s="833"/>
      <c r="CW7" s="831">
        <v>12</v>
      </c>
      <c r="CX7" s="832"/>
      <c r="CY7" s="832"/>
      <c r="CZ7" s="832"/>
      <c r="DA7" s="833"/>
      <c r="DB7" s="831" t="s">
        <v>577</v>
      </c>
      <c r="DC7" s="832"/>
      <c r="DD7" s="832"/>
      <c r="DE7" s="832"/>
      <c r="DF7" s="833"/>
      <c r="DG7" s="831" t="s">
        <v>577</v>
      </c>
      <c r="DH7" s="832"/>
      <c r="DI7" s="832"/>
      <c r="DJ7" s="832"/>
      <c r="DK7" s="833"/>
      <c r="DL7" s="831" t="s">
        <v>577</v>
      </c>
      <c r="DM7" s="832"/>
      <c r="DN7" s="832"/>
      <c r="DO7" s="832"/>
      <c r="DP7" s="833"/>
      <c r="DQ7" s="831" t="s">
        <v>577</v>
      </c>
      <c r="DR7" s="832"/>
      <c r="DS7" s="832"/>
      <c r="DT7" s="832"/>
      <c r="DU7" s="833"/>
      <c r="DV7" s="812"/>
      <c r="DW7" s="813"/>
      <c r="DX7" s="813"/>
      <c r="DY7" s="813"/>
      <c r="DZ7" s="814"/>
      <c r="EA7" s="234"/>
    </row>
    <row r="8" spans="1:131" s="235" customFormat="1" ht="26.25" customHeight="1" x14ac:dyDescent="0.2">
      <c r="A8" s="241">
        <v>2</v>
      </c>
      <c r="B8" s="815" t="s">
        <v>378</v>
      </c>
      <c r="C8" s="816"/>
      <c r="D8" s="816"/>
      <c r="E8" s="816"/>
      <c r="F8" s="816"/>
      <c r="G8" s="816"/>
      <c r="H8" s="816"/>
      <c r="I8" s="816"/>
      <c r="J8" s="816"/>
      <c r="K8" s="816"/>
      <c r="L8" s="816"/>
      <c r="M8" s="816"/>
      <c r="N8" s="816"/>
      <c r="O8" s="816"/>
      <c r="P8" s="817"/>
      <c r="Q8" s="818">
        <v>320</v>
      </c>
      <c r="R8" s="819"/>
      <c r="S8" s="819"/>
      <c r="T8" s="819"/>
      <c r="U8" s="819"/>
      <c r="V8" s="819">
        <v>320</v>
      </c>
      <c r="W8" s="819"/>
      <c r="X8" s="819"/>
      <c r="Y8" s="819"/>
      <c r="Z8" s="819"/>
      <c r="AA8" s="819">
        <v>0</v>
      </c>
      <c r="AB8" s="819"/>
      <c r="AC8" s="819"/>
      <c r="AD8" s="819"/>
      <c r="AE8" s="820"/>
      <c r="AF8" s="821" t="s">
        <v>123</v>
      </c>
      <c r="AG8" s="822"/>
      <c r="AH8" s="822"/>
      <c r="AI8" s="822"/>
      <c r="AJ8" s="823"/>
      <c r="AK8" s="824">
        <v>70</v>
      </c>
      <c r="AL8" s="825"/>
      <c r="AM8" s="825"/>
      <c r="AN8" s="825"/>
      <c r="AO8" s="825"/>
      <c r="AP8" s="825">
        <v>594</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t="s">
        <v>581</v>
      </c>
      <c r="BS8" s="828" t="s">
        <v>575</v>
      </c>
      <c r="BT8" s="829"/>
      <c r="BU8" s="829"/>
      <c r="BV8" s="829"/>
      <c r="BW8" s="829"/>
      <c r="BX8" s="829"/>
      <c r="BY8" s="829"/>
      <c r="BZ8" s="829"/>
      <c r="CA8" s="829"/>
      <c r="CB8" s="829"/>
      <c r="CC8" s="829"/>
      <c r="CD8" s="829"/>
      <c r="CE8" s="829"/>
      <c r="CF8" s="829"/>
      <c r="CG8" s="830"/>
      <c r="CH8" s="841">
        <v>31</v>
      </c>
      <c r="CI8" s="842"/>
      <c r="CJ8" s="842"/>
      <c r="CK8" s="842"/>
      <c r="CL8" s="843"/>
      <c r="CM8" s="841">
        <v>603</v>
      </c>
      <c r="CN8" s="842"/>
      <c r="CO8" s="842"/>
      <c r="CP8" s="842"/>
      <c r="CQ8" s="843"/>
      <c r="CR8" s="841">
        <v>5</v>
      </c>
      <c r="CS8" s="842"/>
      <c r="CT8" s="842"/>
      <c r="CU8" s="842"/>
      <c r="CV8" s="843"/>
      <c r="CW8" s="841" t="s">
        <v>577</v>
      </c>
      <c r="CX8" s="842"/>
      <c r="CY8" s="842"/>
      <c r="CZ8" s="842"/>
      <c r="DA8" s="843"/>
      <c r="DB8" s="841" t="s">
        <v>577</v>
      </c>
      <c r="DC8" s="842"/>
      <c r="DD8" s="842"/>
      <c r="DE8" s="842"/>
      <c r="DF8" s="843"/>
      <c r="DG8" s="841" t="s">
        <v>578</v>
      </c>
      <c r="DH8" s="842"/>
      <c r="DI8" s="842"/>
      <c r="DJ8" s="842"/>
      <c r="DK8" s="843"/>
      <c r="DL8" s="841">
        <v>1960</v>
      </c>
      <c r="DM8" s="842"/>
      <c r="DN8" s="842"/>
      <c r="DO8" s="842"/>
      <c r="DP8" s="843"/>
      <c r="DQ8" s="841" t="s">
        <v>577</v>
      </c>
      <c r="DR8" s="842"/>
      <c r="DS8" s="842"/>
      <c r="DT8" s="842"/>
      <c r="DU8" s="843"/>
      <c r="DV8" s="844"/>
      <c r="DW8" s="845"/>
      <c r="DX8" s="845"/>
      <c r="DY8" s="845"/>
      <c r="DZ8" s="846"/>
      <c r="EA8" s="234"/>
    </row>
    <row r="9" spans="1:131" s="235" customFormat="1" ht="26.25" customHeight="1" x14ac:dyDescent="0.2">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576</v>
      </c>
      <c r="BT9" s="829"/>
      <c r="BU9" s="829"/>
      <c r="BV9" s="829"/>
      <c r="BW9" s="829"/>
      <c r="BX9" s="829"/>
      <c r="BY9" s="829"/>
      <c r="BZ9" s="829"/>
      <c r="CA9" s="829"/>
      <c r="CB9" s="829"/>
      <c r="CC9" s="829"/>
      <c r="CD9" s="829"/>
      <c r="CE9" s="829"/>
      <c r="CF9" s="829"/>
      <c r="CG9" s="830"/>
      <c r="CH9" s="841">
        <v>0</v>
      </c>
      <c r="CI9" s="842"/>
      <c r="CJ9" s="842"/>
      <c r="CK9" s="842"/>
      <c r="CL9" s="843"/>
      <c r="CM9" s="841">
        <v>1835</v>
      </c>
      <c r="CN9" s="842"/>
      <c r="CO9" s="842"/>
      <c r="CP9" s="842"/>
      <c r="CQ9" s="843"/>
      <c r="CR9" s="841">
        <v>26</v>
      </c>
      <c r="CS9" s="842"/>
      <c r="CT9" s="842"/>
      <c r="CU9" s="842"/>
      <c r="CV9" s="843"/>
      <c r="CW9" s="841" t="s">
        <v>579</v>
      </c>
      <c r="CX9" s="842"/>
      <c r="CY9" s="842"/>
      <c r="CZ9" s="842"/>
      <c r="DA9" s="843"/>
      <c r="DB9" s="841" t="s">
        <v>577</v>
      </c>
      <c r="DC9" s="842"/>
      <c r="DD9" s="842"/>
      <c r="DE9" s="842"/>
      <c r="DF9" s="843"/>
      <c r="DG9" s="841" t="s">
        <v>577</v>
      </c>
      <c r="DH9" s="842"/>
      <c r="DI9" s="842"/>
      <c r="DJ9" s="842"/>
      <c r="DK9" s="843"/>
      <c r="DL9" s="841" t="s">
        <v>577</v>
      </c>
      <c r="DM9" s="842"/>
      <c r="DN9" s="842"/>
      <c r="DO9" s="842"/>
      <c r="DP9" s="843"/>
      <c r="DQ9" s="841" t="s">
        <v>580</v>
      </c>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379</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380</v>
      </c>
      <c r="B23" s="850" t="s">
        <v>381</v>
      </c>
      <c r="C23" s="851"/>
      <c r="D23" s="851"/>
      <c r="E23" s="851"/>
      <c r="F23" s="851"/>
      <c r="G23" s="851"/>
      <c r="H23" s="851"/>
      <c r="I23" s="851"/>
      <c r="J23" s="851"/>
      <c r="K23" s="851"/>
      <c r="L23" s="851"/>
      <c r="M23" s="851"/>
      <c r="N23" s="851"/>
      <c r="O23" s="851"/>
      <c r="P23" s="852"/>
      <c r="Q23" s="853">
        <v>76703</v>
      </c>
      <c r="R23" s="854"/>
      <c r="S23" s="854"/>
      <c r="T23" s="854"/>
      <c r="U23" s="854"/>
      <c r="V23" s="854">
        <v>72425</v>
      </c>
      <c r="W23" s="854"/>
      <c r="X23" s="854"/>
      <c r="Y23" s="854"/>
      <c r="Z23" s="854"/>
      <c r="AA23" s="854">
        <v>4278</v>
      </c>
      <c r="AB23" s="854"/>
      <c r="AC23" s="854"/>
      <c r="AD23" s="854"/>
      <c r="AE23" s="855"/>
      <c r="AF23" s="856">
        <v>3922</v>
      </c>
      <c r="AG23" s="854"/>
      <c r="AH23" s="854"/>
      <c r="AI23" s="854"/>
      <c r="AJ23" s="857"/>
      <c r="AK23" s="858"/>
      <c r="AL23" s="859"/>
      <c r="AM23" s="859"/>
      <c r="AN23" s="859"/>
      <c r="AO23" s="859"/>
      <c r="AP23" s="854">
        <v>57717</v>
      </c>
      <c r="AQ23" s="854"/>
      <c r="AR23" s="854"/>
      <c r="AS23" s="854"/>
      <c r="AT23" s="854"/>
      <c r="AU23" s="860"/>
      <c r="AV23" s="860"/>
      <c r="AW23" s="860"/>
      <c r="AX23" s="860"/>
      <c r="AY23" s="861"/>
      <c r="AZ23" s="869" t="s">
        <v>382</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383</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360</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2" t="s">
        <v>388</v>
      </c>
      <c r="AG26" s="873"/>
      <c r="AH26" s="873"/>
      <c r="AI26" s="873"/>
      <c r="AJ26" s="874"/>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367</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393</v>
      </c>
      <c r="C28" s="792"/>
      <c r="D28" s="792"/>
      <c r="E28" s="792"/>
      <c r="F28" s="792"/>
      <c r="G28" s="792"/>
      <c r="H28" s="792"/>
      <c r="I28" s="792"/>
      <c r="J28" s="792"/>
      <c r="K28" s="792"/>
      <c r="L28" s="792"/>
      <c r="M28" s="792"/>
      <c r="N28" s="792"/>
      <c r="O28" s="792"/>
      <c r="P28" s="793"/>
      <c r="Q28" s="882">
        <v>26231</v>
      </c>
      <c r="R28" s="883"/>
      <c r="S28" s="883"/>
      <c r="T28" s="883"/>
      <c r="U28" s="883"/>
      <c r="V28" s="883">
        <v>25635</v>
      </c>
      <c r="W28" s="883"/>
      <c r="X28" s="883"/>
      <c r="Y28" s="883"/>
      <c r="Z28" s="883"/>
      <c r="AA28" s="883">
        <v>596</v>
      </c>
      <c r="AB28" s="883"/>
      <c r="AC28" s="883"/>
      <c r="AD28" s="883"/>
      <c r="AE28" s="884"/>
      <c r="AF28" s="885">
        <v>596</v>
      </c>
      <c r="AG28" s="883"/>
      <c r="AH28" s="883"/>
      <c r="AI28" s="883"/>
      <c r="AJ28" s="886"/>
      <c r="AK28" s="887">
        <v>1763</v>
      </c>
      <c r="AL28" s="878"/>
      <c r="AM28" s="878"/>
      <c r="AN28" s="878"/>
      <c r="AO28" s="878"/>
      <c r="AP28" s="878" t="s">
        <v>568</v>
      </c>
      <c r="AQ28" s="878"/>
      <c r="AR28" s="878"/>
      <c r="AS28" s="878"/>
      <c r="AT28" s="878"/>
      <c r="AU28" s="878" t="s">
        <v>569</v>
      </c>
      <c r="AV28" s="878"/>
      <c r="AW28" s="878"/>
      <c r="AX28" s="878"/>
      <c r="AY28" s="878"/>
      <c r="AZ28" s="879" t="s">
        <v>568</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394</v>
      </c>
      <c r="C29" s="816"/>
      <c r="D29" s="816"/>
      <c r="E29" s="816"/>
      <c r="F29" s="816"/>
      <c r="G29" s="816"/>
      <c r="H29" s="816"/>
      <c r="I29" s="816"/>
      <c r="J29" s="816"/>
      <c r="K29" s="816"/>
      <c r="L29" s="816"/>
      <c r="M29" s="816"/>
      <c r="N29" s="816"/>
      <c r="O29" s="816"/>
      <c r="P29" s="817"/>
      <c r="Q29" s="818">
        <v>3433</v>
      </c>
      <c r="R29" s="819"/>
      <c r="S29" s="819"/>
      <c r="T29" s="819"/>
      <c r="U29" s="819"/>
      <c r="V29" s="819">
        <v>3426</v>
      </c>
      <c r="W29" s="819"/>
      <c r="X29" s="819"/>
      <c r="Y29" s="819"/>
      <c r="Z29" s="819"/>
      <c r="AA29" s="819">
        <v>7</v>
      </c>
      <c r="AB29" s="819"/>
      <c r="AC29" s="819"/>
      <c r="AD29" s="819"/>
      <c r="AE29" s="820"/>
      <c r="AF29" s="821">
        <v>7</v>
      </c>
      <c r="AG29" s="822"/>
      <c r="AH29" s="822"/>
      <c r="AI29" s="822"/>
      <c r="AJ29" s="823"/>
      <c r="AK29" s="890">
        <v>432</v>
      </c>
      <c r="AL29" s="891"/>
      <c r="AM29" s="891"/>
      <c r="AN29" s="891"/>
      <c r="AO29" s="891"/>
      <c r="AP29" s="891" t="s">
        <v>568</v>
      </c>
      <c r="AQ29" s="891"/>
      <c r="AR29" s="891"/>
      <c r="AS29" s="891"/>
      <c r="AT29" s="891"/>
      <c r="AU29" s="891" t="s">
        <v>569</v>
      </c>
      <c r="AV29" s="891"/>
      <c r="AW29" s="891"/>
      <c r="AX29" s="891"/>
      <c r="AY29" s="891"/>
      <c r="AZ29" s="892" t="s">
        <v>568</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395</v>
      </c>
      <c r="C30" s="816"/>
      <c r="D30" s="816"/>
      <c r="E30" s="816"/>
      <c r="F30" s="816"/>
      <c r="G30" s="816"/>
      <c r="H30" s="816"/>
      <c r="I30" s="816"/>
      <c r="J30" s="816"/>
      <c r="K30" s="816"/>
      <c r="L30" s="816"/>
      <c r="M30" s="816"/>
      <c r="N30" s="816"/>
      <c r="O30" s="816"/>
      <c r="P30" s="817"/>
      <c r="Q30" s="818">
        <v>15029</v>
      </c>
      <c r="R30" s="819"/>
      <c r="S30" s="819"/>
      <c r="T30" s="819"/>
      <c r="U30" s="819"/>
      <c r="V30" s="819">
        <v>14372</v>
      </c>
      <c r="W30" s="819"/>
      <c r="X30" s="819"/>
      <c r="Y30" s="819"/>
      <c r="Z30" s="819"/>
      <c r="AA30" s="819">
        <v>657</v>
      </c>
      <c r="AB30" s="819"/>
      <c r="AC30" s="819"/>
      <c r="AD30" s="819"/>
      <c r="AE30" s="820"/>
      <c r="AF30" s="821">
        <v>657</v>
      </c>
      <c r="AG30" s="822"/>
      <c r="AH30" s="822"/>
      <c r="AI30" s="822"/>
      <c r="AJ30" s="823"/>
      <c r="AK30" s="890">
        <v>2185</v>
      </c>
      <c r="AL30" s="891"/>
      <c r="AM30" s="891"/>
      <c r="AN30" s="891"/>
      <c r="AO30" s="891"/>
      <c r="AP30" s="891" t="s">
        <v>568</v>
      </c>
      <c r="AQ30" s="891"/>
      <c r="AR30" s="891"/>
      <c r="AS30" s="891"/>
      <c r="AT30" s="891"/>
      <c r="AU30" s="891" t="s">
        <v>570</v>
      </c>
      <c r="AV30" s="891"/>
      <c r="AW30" s="891"/>
      <c r="AX30" s="891"/>
      <c r="AY30" s="891"/>
      <c r="AZ30" s="892" t="s">
        <v>571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396</v>
      </c>
      <c r="C31" s="816"/>
      <c r="D31" s="816"/>
      <c r="E31" s="816"/>
      <c r="F31" s="816"/>
      <c r="G31" s="816"/>
      <c r="H31" s="816"/>
      <c r="I31" s="816"/>
      <c r="J31" s="816"/>
      <c r="K31" s="816"/>
      <c r="L31" s="816"/>
      <c r="M31" s="816"/>
      <c r="N31" s="816"/>
      <c r="O31" s="816"/>
      <c r="P31" s="817"/>
      <c r="Q31" s="818">
        <v>6097</v>
      </c>
      <c r="R31" s="819"/>
      <c r="S31" s="819"/>
      <c r="T31" s="819"/>
      <c r="U31" s="819"/>
      <c r="V31" s="819">
        <v>5676</v>
      </c>
      <c r="W31" s="819"/>
      <c r="X31" s="819"/>
      <c r="Y31" s="819"/>
      <c r="Z31" s="819"/>
      <c r="AA31" s="819">
        <v>421</v>
      </c>
      <c r="AB31" s="819"/>
      <c r="AC31" s="819"/>
      <c r="AD31" s="819"/>
      <c r="AE31" s="820"/>
      <c r="AF31" s="821">
        <v>1388</v>
      </c>
      <c r="AG31" s="822"/>
      <c r="AH31" s="822"/>
      <c r="AI31" s="822"/>
      <c r="AJ31" s="823"/>
      <c r="AK31" s="890">
        <v>2096</v>
      </c>
      <c r="AL31" s="891"/>
      <c r="AM31" s="891"/>
      <c r="AN31" s="891"/>
      <c r="AO31" s="891"/>
      <c r="AP31" s="891">
        <v>32158</v>
      </c>
      <c r="AQ31" s="891"/>
      <c r="AR31" s="891"/>
      <c r="AS31" s="891"/>
      <c r="AT31" s="891"/>
      <c r="AU31" s="891">
        <v>14278</v>
      </c>
      <c r="AV31" s="891"/>
      <c r="AW31" s="891"/>
      <c r="AX31" s="891"/>
      <c r="AY31" s="891"/>
      <c r="AZ31" s="892" t="s">
        <v>570</v>
      </c>
      <c r="BA31" s="892"/>
      <c r="BB31" s="892"/>
      <c r="BC31" s="892"/>
      <c r="BD31" s="892"/>
      <c r="BE31" s="888" t="s">
        <v>397</v>
      </c>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398</v>
      </c>
      <c r="C32" s="816"/>
      <c r="D32" s="816"/>
      <c r="E32" s="816"/>
      <c r="F32" s="816"/>
      <c r="G32" s="816"/>
      <c r="H32" s="816"/>
      <c r="I32" s="816"/>
      <c r="J32" s="816"/>
      <c r="K32" s="816"/>
      <c r="L32" s="816"/>
      <c r="M32" s="816"/>
      <c r="N32" s="816"/>
      <c r="O32" s="816"/>
      <c r="P32" s="817"/>
      <c r="Q32" s="818">
        <v>10596</v>
      </c>
      <c r="R32" s="819"/>
      <c r="S32" s="819"/>
      <c r="T32" s="819"/>
      <c r="U32" s="819"/>
      <c r="V32" s="819">
        <v>11596</v>
      </c>
      <c r="W32" s="819"/>
      <c r="X32" s="819"/>
      <c r="Y32" s="819"/>
      <c r="Z32" s="819"/>
      <c r="AA32" s="819">
        <v>-1000</v>
      </c>
      <c r="AB32" s="819"/>
      <c r="AC32" s="819"/>
      <c r="AD32" s="819"/>
      <c r="AE32" s="820"/>
      <c r="AF32" s="821">
        <v>3173</v>
      </c>
      <c r="AG32" s="822"/>
      <c r="AH32" s="822"/>
      <c r="AI32" s="822"/>
      <c r="AJ32" s="823"/>
      <c r="AK32" s="890">
        <v>1114</v>
      </c>
      <c r="AL32" s="891"/>
      <c r="AM32" s="891"/>
      <c r="AN32" s="891"/>
      <c r="AO32" s="891"/>
      <c r="AP32" s="891">
        <v>8803</v>
      </c>
      <c r="AQ32" s="891"/>
      <c r="AR32" s="891"/>
      <c r="AS32" s="891"/>
      <c r="AT32" s="891"/>
      <c r="AU32" s="891">
        <v>6083</v>
      </c>
      <c r="AV32" s="891"/>
      <c r="AW32" s="891"/>
      <c r="AX32" s="891"/>
      <c r="AY32" s="891"/>
      <c r="AZ32" s="892" t="s">
        <v>568</v>
      </c>
      <c r="BA32" s="892"/>
      <c r="BB32" s="892"/>
      <c r="BC32" s="892"/>
      <c r="BD32" s="892"/>
      <c r="BE32" s="888" t="s">
        <v>399</v>
      </c>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c r="C33" s="816"/>
      <c r="D33" s="816"/>
      <c r="E33" s="816"/>
      <c r="F33" s="816"/>
      <c r="G33" s="816"/>
      <c r="H33" s="816"/>
      <c r="I33" s="816"/>
      <c r="J33" s="816"/>
      <c r="K33" s="816"/>
      <c r="L33" s="816"/>
      <c r="M33" s="816"/>
      <c r="N33" s="816"/>
      <c r="O33" s="816"/>
      <c r="P33" s="817"/>
      <c r="Q33" s="818"/>
      <c r="R33" s="819"/>
      <c r="S33" s="819"/>
      <c r="T33" s="819"/>
      <c r="U33" s="819"/>
      <c r="V33" s="819"/>
      <c r="W33" s="819"/>
      <c r="X33" s="819"/>
      <c r="Y33" s="819"/>
      <c r="Z33" s="819"/>
      <c r="AA33" s="819"/>
      <c r="AB33" s="819"/>
      <c r="AC33" s="819"/>
      <c r="AD33" s="819"/>
      <c r="AE33" s="820"/>
      <c r="AF33" s="821"/>
      <c r="AG33" s="822"/>
      <c r="AH33" s="822"/>
      <c r="AI33" s="822"/>
      <c r="AJ33" s="823"/>
      <c r="AK33" s="890"/>
      <c r="AL33" s="891"/>
      <c r="AM33" s="891"/>
      <c r="AN33" s="891"/>
      <c r="AO33" s="891"/>
      <c r="AP33" s="891"/>
      <c r="AQ33" s="891"/>
      <c r="AR33" s="891"/>
      <c r="AS33" s="891"/>
      <c r="AT33" s="891"/>
      <c r="AU33" s="891"/>
      <c r="AV33" s="891"/>
      <c r="AW33" s="891"/>
      <c r="AX33" s="891"/>
      <c r="AY33" s="891"/>
      <c r="AZ33" s="892"/>
      <c r="BA33" s="892"/>
      <c r="BB33" s="892"/>
      <c r="BC33" s="892"/>
      <c r="BD33" s="892"/>
      <c r="BE33" s="888"/>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400</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380</v>
      </c>
      <c r="B63" s="850" t="s">
        <v>401</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5821</v>
      </c>
      <c r="AG63" s="902"/>
      <c r="AH63" s="902"/>
      <c r="AI63" s="902"/>
      <c r="AJ63" s="903"/>
      <c r="AK63" s="904"/>
      <c r="AL63" s="899"/>
      <c r="AM63" s="899"/>
      <c r="AN63" s="899"/>
      <c r="AO63" s="899"/>
      <c r="AP63" s="902">
        <f>AP31+AP32</f>
        <v>40961</v>
      </c>
      <c r="AQ63" s="902"/>
      <c r="AR63" s="902"/>
      <c r="AS63" s="902"/>
      <c r="AT63" s="902"/>
      <c r="AU63" s="902">
        <f>AU31+AU32</f>
        <v>20361</v>
      </c>
      <c r="AV63" s="902"/>
      <c r="AW63" s="902"/>
      <c r="AX63" s="902"/>
      <c r="AY63" s="902"/>
      <c r="AZ63" s="906"/>
      <c r="BA63" s="906"/>
      <c r="BB63" s="906"/>
      <c r="BC63" s="906"/>
      <c r="BD63" s="906"/>
      <c r="BE63" s="907"/>
      <c r="BF63" s="907"/>
      <c r="BG63" s="907"/>
      <c r="BH63" s="907"/>
      <c r="BI63" s="908"/>
      <c r="BJ63" s="909" t="s">
        <v>402</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403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404</v>
      </c>
      <c r="B66" s="801"/>
      <c r="C66" s="801"/>
      <c r="D66" s="801"/>
      <c r="E66" s="801"/>
      <c r="F66" s="801"/>
      <c r="G66" s="801"/>
      <c r="H66" s="801"/>
      <c r="I66" s="801"/>
      <c r="J66" s="801"/>
      <c r="K66" s="801"/>
      <c r="L66" s="801"/>
      <c r="M66" s="801"/>
      <c r="N66" s="801"/>
      <c r="O66" s="801"/>
      <c r="P66" s="802"/>
      <c r="Q66" s="777" t="s">
        <v>405</v>
      </c>
      <c r="R66" s="778"/>
      <c r="S66" s="778"/>
      <c r="T66" s="778"/>
      <c r="U66" s="779"/>
      <c r="V66" s="777" t="s">
        <v>406</v>
      </c>
      <c r="W66" s="778"/>
      <c r="X66" s="778"/>
      <c r="Y66" s="778"/>
      <c r="Z66" s="779"/>
      <c r="AA66" s="777" t="s">
        <v>387</v>
      </c>
      <c r="AB66" s="778"/>
      <c r="AC66" s="778"/>
      <c r="AD66" s="778"/>
      <c r="AE66" s="779"/>
      <c r="AF66" s="912" t="s">
        <v>407</v>
      </c>
      <c r="AG66" s="873"/>
      <c r="AH66" s="873"/>
      <c r="AI66" s="873"/>
      <c r="AJ66" s="913"/>
      <c r="AK66" s="777" t="s">
        <v>408</v>
      </c>
      <c r="AL66" s="801"/>
      <c r="AM66" s="801"/>
      <c r="AN66" s="801"/>
      <c r="AO66" s="802"/>
      <c r="AP66" s="777" t="s">
        <v>409</v>
      </c>
      <c r="AQ66" s="778"/>
      <c r="AR66" s="778"/>
      <c r="AS66" s="778"/>
      <c r="AT66" s="779"/>
      <c r="AU66" s="777" t="s">
        <v>410</v>
      </c>
      <c r="AV66" s="778"/>
      <c r="AW66" s="778"/>
      <c r="AX66" s="778"/>
      <c r="AY66" s="779"/>
      <c r="AZ66" s="777" t="s">
        <v>367</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572</v>
      </c>
      <c r="C68" s="930"/>
      <c r="D68" s="930"/>
      <c r="E68" s="930"/>
      <c r="F68" s="930"/>
      <c r="G68" s="930"/>
      <c r="H68" s="930"/>
      <c r="I68" s="930"/>
      <c r="J68" s="930"/>
      <c r="K68" s="930"/>
      <c r="L68" s="930"/>
      <c r="M68" s="930"/>
      <c r="N68" s="930"/>
      <c r="O68" s="930"/>
      <c r="P68" s="931"/>
      <c r="Q68" s="932">
        <v>3570</v>
      </c>
      <c r="R68" s="926"/>
      <c r="S68" s="926"/>
      <c r="T68" s="926"/>
      <c r="U68" s="926"/>
      <c r="V68" s="926">
        <v>3100</v>
      </c>
      <c r="W68" s="926"/>
      <c r="X68" s="926"/>
      <c r="Y68" s="926"/>
      <c r="Z68" s="926"/>
      <c r="AA68" s="926">
        <v>470</v>
      </c>
      <c r="AB68" s="926"/>
      <c r="AC68" s="926"/>
      <c r="AD68" s="926"/>
      <c r="AE68" s="926"/>
      <c r="AF68" s="926">
        <v>470</v>
      </c>
      <c r="AG68" s="926"/>
      <c r="AH68" s="926"/>
      <c r="AI68" s="926"/>
      <c r="AJ68" s="926"/>
      <c r="AK68" s="926">
        <v>63</v>
      </c>
      <c r="AL68" s="926"/>
      <c r="AM68" s="926"/>
      <c r="AN68" s="926"/>
      <c r="AO68" s="926"/>
      <c r="AP68" s="926"/>
      <c r="AQ68" s="926"/>
      <c r="AR68" s="926"/>
      <c r="AS68" s="926"/>
      <c r="AT68" s="926"/>
      <c r="AU68" s="926"/>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573</v>
      </c>
      <c r="C69" s="934"/>
      <c r="D69" s="934"/>
      <c r="E69" s="934"/>
      <c r="F69" s="934"/>
      <c r="G69" s="934"/>
      <c r="H69" s="934"/>
      <c r="I69" s="934"/>
      <c r="J69" s="934"/>
      <c r="K69" s="934"/>
      <c r="L69" s="934"/>
      <c r="M69" s="934"/>
      <c r="N69" s="934"/>
      <c r="O69" s="934"/>
      <c r="P69" s="935"/>
      <c r="Q69" s="936">
        <v>883572</v>
      </c>
      <c r="R69" s="891"/>
      <c r="S69" s="891"/>
      <c r="T69" s="891"/>
      <c r="U69" s="891"/>
      <c r="V69" s="891">
        <v>863176</v>
      </c>
      <c r="W69" s="891"/>
      <c r="X69" s="891"/>
      <c r="Y69" s="891"/>
      <c r="Z69" s="891"/>
      <c r="AA69" s="891">
        <v>20396</v>
      </c>
      <c r="AB69" s="891"/>
      <c r="AC69" s="891"/>
      <c r="AD69" s="891"/>
      <c r="AE69" s="891"/>
      <c r="AF69" s="891">
        <v>20396</v>
      </c>
      <c r="AG69" s="891"/>
      <c r="AH69" s="891"/>
      <c r="AI69" s="891"/>
      <c r="AJ69" s="891"/>
      <c r="AK69" s="891">
        <v>5429</v>
      </c>
      <c r="AL69" s="891"/>
      <c r="AM69" s="891"/>
      <c r="AN69" s="891"/>
      <c r="AO69" s="891"/>
      <c r="AP69" s="891"/>
      <c r="AQ69" s="891"/>
      <c r="AR69" s="891"/>
      <c r="AS69" s="891"/>
      <c r="AT69" s="891"/>
      <c r="AU69" s="891"/>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c r="C70" s="934"/>
      <c r="D70" s="934"/>
      <c r="E70" s="934"/>
      <c r="F70" s="934"/>
      <c r="G70" s="934"/>
      <c r="H70" s="934"/>
      <c r="I70" s="934"/>
      <c r="J70" s="934"/>
      <c r="K70" s="934"/>
      <c r="L70" s="934"/>
      <c r="M70" s="934"/>
      <c r="N70" s="934"/>
      <c r="O70" s="934"/>
      <c r="P70" s="935"/>
      <c r="Q70" s="936"/>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c r="C71" s="934"/>
      <c r="D71" s="934"/>
      <c r="E71" s="934"/>
      <c r="F71" s="934"/>
      <c r="G71" s="934"/>
      <c r="H71" s="934"/>
      <c r="I71" s="934"/>
      <c r="J71" s="934"/>
      <c r="K71" s="934"/>
      <c r="L71" s="934"/>
      <c r="M71" s="934"/>
      <c r="N71" s="934"/>
      <c r="O71" s="934"/>
      <c r="P71" s="935"/>
      <c r="Q71" s="936"/>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380</v>
      </c>
      <c r="B88" s="850" t="s">
        <v>411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f>AF68+AF69</f>
        <v>20866</v>
      </c>
      <c r="AG88" s="902"/>
      <c r="AH88" s="902"/>
      <c r="AI88" s="902"/>
      <c r="AJ88" s="902"/>
      <c r="AK88" s="899"/>
      <c r="AL88" s="899"/>
      <c r="AM88" s="899"/>
      <c r="AN88" s="899"/>
      <c r="AO88" s="899"/>
      <c r="AP88" s="902"/>
      <c r="AQ88" s="902"/>
      <c r="AR88" s="902"/>
      <c r="AS88" s="902"/>
      <c r="AT88" s="902"/>
      <c r="AU88" s="902"/>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850" t="s">
        <v>412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f>CR7+CR8+CR9</f>
        <v>331</v>
      </c>
      <c r="CS102" s="910"/>
      <c r="CT102" s="910"/>
      <c r="CU102" s="910"/>
      <c r="CV102" s="953"/>
      <c r="CW102" s="952">
        <v>12</v>
      </c>
      <c r="CX102" s="910"/>
      <c r="CY102" s="910"/>
      <c r="CZ102" s="910"/>
      <c r="DA102" s="953"/>
      <c r="DB102" s="952"/>
      <c r="DC102" s="910"/>
      <c r="DD102" s="910"/>
      <c r="DE102" s="910"/>
      <c r="DF102" s="953"/>
      <c r="DG102" s="952"/>
      <c r="DH102" s="910"/>
      <c r="DI102" s="910"/>
      <c r="DJ102" s="910"/>
      <c r="DK102" s="953"/>
      <c r="DL102" s="952">
        <v>1960</v>
      </c>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417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418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419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420</v>
      </c>
      <c r="AB109" s="955"/>
      <c r="AC109" s="955"/>
      <c r="AD109" s="955"/>
      <c r="AE109" s="956"/>
      <c r="AF109" s="954" t="s">
        <v>299</v>
      </c>
      <c r="AG109" s="955"/>
      <c r="AH109" s="955"/>
      <c r="AI109" s="955"/>
      <c r="AJ109" s="956"/>
      <c r="AK109" s="954" t="s">
        <v>298</v>
      </c>
      <c r="AL109" s="955"/>
      <c r="AM109" s="955"/>
      <c r="AN109" s="955"/>
      <c r="AO109" s="956"/>
      <c r="AP109" s="954" t="s">
        <v>421</v>
      </c>
      <c r="AQ109" s="955"/>
      <c r="AR109" s="955"/>
      <c r="AS109" s="955"/>
      <c r="AT109" s="957"/>
      <c r="AU109" s="974" t="s">
        <v>419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420</v>
      </c>
      <c r="BR109" s="955"/>
      <c r="BS109" s="955"/>
      <c r="BT109" s="955"/>
      <c r="BU109" s="956"/>
      <c r="BV109" s="954" t="s">
        <v>299</v>
      </c>
      <c r="BW109" s="955"/>
      <c r="BX109" s="955"/>
      <c r="BY109" s="955"/>
      <c r="BZ109" s="956"/>
      <c r="CA109" s="954" t="s">
        <v>298</v>
      </c>
      <c r="CB109" s="955"/>
      <c r="CC109" s="955"/>
      <c r="CD109" s="955"/>
      <c r="CE109" s="956"/>
      <c r="CF109" s="975" t="s">
        <v>421</v>
      </c>
      <c r="CG109" s="975"/>
      <c r="CH109" s="975"/>
      <c r="CI109" s="975"/>
      <c r="CJ109" s="975"/>
      <c r="CK109" s="954" t="s">
        <v>422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420</v>
      </c>
      <c r="DH109" s="955"/>
      <c r="DI109" s="955"/>
      <c r="DJ109" s="955"/>
      <c r="DK109" s="956"/>
      <c r="DL109" s="954" t="s">
        <v>299</v>
      </c>
      <c r="DM109" s="955"/>
      <c r="DN109" s="955"/>
      <c r="DO109" s="955"/>
      <c r="DP109" s="956"/>
      <c r="DQ109" s="954" t="s">
        <v>298</v>
      </c>
      <c r="DR109" s="955"/>
      <c r="DS109" s="955"/>
      <c r="DT109" s="955"/>
      <c r="DU109" s="956"/>
      <c r="DV109" s="954" t="s">
        <v>421</v>
      </c>
      <c r="DW109" s="955"/>
      <c r="DX109" s="955"/>
      <c r="DY109" s="955"/>
      <c r="DZ109" s="957"/>
    </row>
    <row r="110" spans="1:131" s="226" customFormat="1" ht="26.25" customHeight="1" x14ac:dyDescent="0.2">
      <c r="A110" s="958" t="s">
        <v>423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4389059</v>
      </c>
      <c r="AB110" s="962"/>
      <c r="AC110" s="962"/>
      <c r="AD110" s="962"/>
      <c r="AE110" s="963"/>
      <c r="AF110" s="964">
        <v>4273019</v>
      </c>
      <c r="AG110" s="962"/>
      <c r="AH110" s="962"/>
      <c r="AI110" s="962"/>
      <c r="AJ110" s="963"/>
      <c r="AK110" s="964">
        <v>4404345</v>
      </c>
      <c r="AL110" s="962"/>
      <c r="AM110" s="962"/>
      <c r="AN110" s="962"/>
      <c r="AO110" s="963"/>
      <c r="AP110" s="965">
        <v>11.9</v>
      </c>
      <c r="AQ110" s="966"/>
      <c r="AR110" s="966"/>
      <c r="AS110" s="966"/>
      <c r="AT110" s="967"/>
      <c r="AU110" s="968" t="s">
        <v>68</v>
      </c>
      <c r="AV110" s="969"/>
      <c r="AW110" s="969"/>
      <c r="AX110" s="969"/>
      <c r="AY110" s="969"/>
      <c r="AZ110" s="1010" t="s">
        <v>424</v>
      </c>
      <c r="BA110" s="959"/>
      <c r="BB110" s="959"/>
      <c r="BC110" s="959"/>
      <c r="BD110" s="959"/>
      <c r="BE110" s="959"/>
      <c r="BF110" s="959"/>
      <c r="BG110" s="959"/>
      <c r="BH110" s="959"/>
      <c r="BI110" s="959"/>
      <c r="BJ110" s="959"/>
      <c r="BK110" s="959"/>
      <c r="BL110" s="959"/>
      <c r="BM110" s="959"/>
      <c r="BN110" s="959"/>
      <c r="BO110" s="959"/>
      <c r="BP110" s="960"/>
      <c r="BQ110" s="996">
        <v>52413791</v>
      </c>
      <c r="BR110" s="997"/>
      <c r="BS110" s="997"/>
      <c r="BT110" s="997"/>
      <c r="BU110" s="997"/>
      <c r="BV110" s="997">
        <v>54502614</v>
      </c>
      <c r="BW110" s="997"/>
      <c r="BX110" s="997"/>
      <c r="BY110" s="997"/>
      <c r="BZ110" s="997"/>
      <c r="CA110" s="997">
        <v>57716853</v>
      </c>
      <c r="CB110" s="997"/>
      <c r="CC110" s="997"/>
      <c r="CD110" s="997"/>
      <c r="CE110" s="997"/>
      <c r="CF110" s="1011">
        <v>155.4</v>
      </c>
      <c r="CG110" s="1012"/>
      <c r="CH110" s="1012"/>
      <c r="CI110" s="1012"/>
      <c r="CJ110" s="1012"/>
      <c r="CK110" s="1013" t="s">
        <v>425</v>
      </c>
      <c r="CL110" s="1014"/>
      <c r="CM110" s="993" t="s">
        <v>426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v>4762937</v>
      </c>
      <c r="DH110" s="997"/>
      <c r="DI110" s="997"/>
      <c r="DJ110" s="997"/>
      <c r="DK110" s="997"/>
      <c r="DL110" s="997">
        <v>3472015</v>
      </c>
      <c r="DM110" s="997"/>
      <c r="DN110" s="997"/>
      <c r="DO110" s="997"/>
      <c r="DP110" s="997"/>
      <c r="DQ110" s="997">
        <v>1933867</v>
      </c>
      <c r="DR110" s="997"/>
      <c r="DS110" s="997"/>
      <c r="DT110" s="997"/>
      <c r="DU110" s="997"/>
      <c r="DV110" s="998">
        <v>5.2</v>
      </c>
      <c r="DW110" s="998"/>
      <c r="DX110" s="998"/>
      <c r="DY110" s="998"/>
      <c r="DZ110" s="999"/>
    </row>
    <row r="111" spans="1:131" s="226" customFormat="1" ht="26.25" customHeight="1" x14ac:dyDescent="0.2">
      <c r="A111" s="1000" t="s">
        <v>427</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428</v>
      </c>
      <c r="AB111" s="1004"/>
      <c r="AC111" s="1004"/>
      <c r="AD111" s="1004"/>
      <c r="AE111" s="1005"/>
      <c r="AF111" s="1006" t="s">
        <v>428</v>
      </c>
      <c r="AG111" s="1004"/>
      <c r="AH111" s="1004"/>
      <c r="AI111" s="1004"/>
      <c r="AJ111" s="1005"/>
      <c r="AK111" s="1006" t="s">
        <v>428</v>
      </c>
      <c r="AL111" s="1004"/>
      <c r="AM111" s="1004"/>
      <c r="AN111" s="1004"/>
      <c r="AO111" s="1005"/>
      <c r="AP111" s="1007" t="s">
        <v>428</v>
      </c>
      <c r="AQ111" s="1008"/>
      <c r="AR111" s="1008"/>
      <c r="AS111" s="1008"/>
      <c r="AT111" s="1009"/>
      <c r="AU111" s="970"/>
      <c r="AV111" s="971"/>
      <c r="AW111" s="971"/>
      <c r="AX111" s="971"/>
      <c r="AY111" s="971"/>
      <c r="AZ111" s="1019" t="s">
        <v>429</v>
      </c>
      <c r="BA111" s="1020"/>
      <c r="BB111" s="1020"/>
      <c r="BC111" s="1020"/>
      <c r="BD111" s="1020"/>
      <c r="BE111" s="1020"/>
      <c r="BF111" s="1020"/>
      <c r="BG111" s="1020"/>
      <c r="BH111" s="1020"/>
      <c r="BI111" s="1020"/>
      <c r="BJ111" s="1020"/>
      <c r="BK111" s="1020"/>
      <c r="BL111" s="1020"/>
      <c r="BM111" s="1020"/>
      <c r="BN111" s="1020"/>
      <c r="BO111" s="1020"/>
      <c r="BP111" s="1021"/>
      <c r="BQ111" s="989">
        <v>7295852</v>
      </c>
      <c r="BR111" s="990"/>
      <c r="BS111" s="990"/>
      <c r="BT111" s="990"/>
      <c r="BU111" s="990"/>
      <c r="BV111" s="990">
        <v>6010351</v>
      </c>
      <c r="BW111" s="990"/>
      <c r="BX111" s="990"/>
      <c r="BY111" s="990"/>
      <c r="BZ111" s="990"/>
      <c r="CA111" s="990">
        <v>4477516</v>
      </c>
      <c r="CB111" s="990"/>
      <c r="CC111" s="990"/>
      <c r="CD111" s="990"/>
      <c r="CE111" s="990"/>
      <c r="CF111" s="984">
        <v>12.1</v>
      </c>
      <c r="CG111" s="985"/>
      <c r="CH111" s="985"/>
      <c r="CI111" s="985"/>
      <c r="CJ111" s="985"/>
      <c r="CK111" s="1015"/>
      <c r="CL111" s="1016"/>
      <c r="CM111" s="986" t="s">
        <v>430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428</v>
      </c>
      <c r="DH111" s="990"/>
      <c r="DI111" s="990"/>
      <c r="DJ111" s="990"/>
      <c r="DK111" s="990"/>
      <c r="DL111" s="990" t="s">
        <v>428</v>
      </c>
      <c r="DM111" s="990"/>
      <c r="DN111" s="990"/>
      <c r="DO111" s="990"/>
      <c r="DP111" s="990"/>
      <c r="DQ111" s="990" t="s">
        <v>428</v>
      </c>
      <c r="DR111" s="990"/>
      <c r="DS111" s="990"/>
      <c r="DT111" s="990"/>
      <c r="DU111" s="990"/>
      <c r="DV111" s="991" t="s">
        <v>428</v>
      </c>
      <c r="DW111" s="991"/>
      <c r="DX111" s="991"/>
      <c r="DY111" s="991"/>
      <c r="DZ111" s="992"/>
    </row>
    <row r="112" spans="1:131" s="226" customFormat="1" ht="26.25" customHeight="1" x14ac:dyDescent="0.2">
      <c r="A112" s="1022" t="s">
        <v>431</v>
      </c>
      <c r="B112" s="1023"/>
      <c r="C112" s="1020" t="s">
        <v>432</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428</v>
      </c>
      <c r="AB112" s="1029"/>
      <c r="AC112" s="1029"/>
      <c r="AD112" s="1029"/>
      <c r="AE112" s="1030"/>
      <c r="AF112" s="1031" t="s">
        <v>428</v>
      </c>
      <c r="AG112" s="1029"/>
      <c r="AH112" s="1029"/>
      <c r="AI112" s="1029"/>
      <c r="AJ112" s="1030"/>
      <c r="AK112" s="1031" t="s">
        <v>428</v>
      </c>
      <c r="AL112" s="1029"/>
      <c r="AM112" s="1029"/>
      <c r="AN112" s="1029"/>
      <c r="AO112" s="1030"/>
      <c r="AP112" s="1032" t="s">
        <v>428</v>
      </c>
      <c r="AQ112" s="1033"/>
      <c r="AR112" s="1033"/>
      <c r="AS112" s="1033"/>
      <c r="AT112" s="1034"/>
      <c r="AU112" s="970"/>
      <c r="AV112" s="971"/>
      <c r="AW112" s="971"/>
      <c r="AX112" s="971"/>
      <c r="AY112" s="971"/>
      <c r="AZ112" s="1019" t="s">
        <v>433</v>
      </c>
      <c r="BA112" s="1020"/>
      <c r="BB112" s="1020"/>
      <c r="BC112" s="1020"/>
      <c r="BD112" s="1020"/>
      <c r="BE112" s="1020"/>
      <c r="BF112" s="1020"/>
      <c r="BG112" s="1020"/>
      <c r="BH112" s="1020"/>
      <c r="BI112" s="1020"/>
      <c r="BJ112" s="1020"/>
      <c r="BK112" s="1020"/>
      <c r="BL112" s="1020"/>
      <c r="BM112" s="1020"/>
      <c r="BN112" s="1020"/>
      <c r="BO112" s="1020"/>
      <c r="BP112" s="1021"/>
      <c r="BQ112" s="989">
        <v>22175258</v>
      </c>
      <c r="BR112" s="990"/>
      <c r="BS112" s="990"/>
      <c r="BT112" s="990"/>
      <c r="BU112" s="990"/>
      <c r="BV112" s="990">
        <v>21554696</v>
      </c>
      <c r="BW112" s="990"/>
      <c r="BX112" s="990"/>
      <c r="BY112" s="990"/>
      <c r="BZ112" s="990"/>
      <c r="CA112" s="990">
        <v>20361471</v>
      </c>
      <c r="CB112" s="990"/>
      <c r="CC112" s="990"/>
      <c r="CD112" s="990"/>
      <c r="CE112" s="990"/>
      <c r="CF112" s="984">
        <v>54.8</v>
      </c>
      <c r="CG112" s="985"/>
      <c r="CH112" s="985"/>
      <c r="CI112" s="985"/>
      <c r="CJ112" s="985"/>
      <c r="CK112" s="1015"/>
      <c r="CL112" s="1016"/>
      <c r="CM112" s="986" t="s">
        <v>434</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435</v>
      </c>
      <c r="DH112" s="990"/>
      <c r="DI112" s="990"/>
      <c r="DJ112" s="990"/>
      <c r="DK112" s="990"/>
      <c r="DL112" s="990" t="s">
        <v>428</v>
      </c>
      <c r="DM112" s="990"/>
      <c r="DN112" s="990"/>
      <c r="DO112" s="990"/>
      <c r="DP112" s="990"/>
      <c r="DQ112" s="990" t="s">
        <v>435</v>
      </c>
      <c r="DR112" s="990"/>
      <c r="DS112" s="990"/>
      <c r="DT112" s="990"/>
      <c r="DU112" s="990"/>
      <c r="DV112" s="991" t="s">
        <v>428</v>
      </c>
      <c r="DW112" s="991"/>
      <c r="DX112" s="991"/>
      <c r="DY112" s="991"/>
      <c r="DZ112" s="992"/>
    </row>
    <row r="113" spans="1:130" s="226" customFormat="1" ht="26.25" customHeight="1" x14ac:dyDescent="0.2">
      <c r="A113" s="1024"/>
      <c r="B113" s="1025"/>
      <c r="C113" s="1020" t="s">
        <v>436</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1794506</v>
      </c>
      <c r="AB113" s="1004"/>
      <c r="AC113" s="1004"/>
      <c r="AD113" s="1004"/>
      <c r="AE113" s="1005"/>
      <c r="AF113" s="1006">
        <v>1731676</v>
      </c>
      <c r="AG113" s="1004"/>
      <c r="AH113" s="1004"/>
      <c r="AI113" s="1004"/>
      <c r="AJ113" s="1005"/>
      <c r="AK113" s="1006">
        <v>1631541</v>
      </c>
      <c r="AL113" s="1004"/>
      <c r="AM113" s="1004"/>
      <c r="AN113" s="1004"/>
      <c r="AO113" s="1005"/>
      <c r="AP113" s="1007">
        <v>4.4000000000000004</v>
      </c>
      <c r="AQ113" s="1008"/>
      <c r="AR113" s="1008"/>
      <c r="AS113" s="1008"/>
      <c r="AT113" s="1009"/>
      <c r="AU113" s="970"/>
      <c r="AV113" s="971"/>
      <c r="AW113" s="971"/>
      <c r="AX113" s="971"/>
      <c r="AY113" s="971"/>
      <c r="AZ113" s="1019" t="s">
        <v>437</v>
      </c>
      <c r="BA113" s="1020"/>
      <c r="BB113" s="1020"/>
      <c r="BC113" s="1020"/>
      <c r="BD113" s="1020"/>
      <c r="BE113" s="1020"/>
      <c r="BF113" s="1020"/>
      <c r="BG113" s="1020"/>
      <c r="BH113" s="1020"/>
      <c r="BI113" s="1020"/>
      <c r="BJ113" s="1020"/>
      <c r="BK113" s="1020"/>
      <c r="BL113" s="1020"/>
      <c r="BM113" s="1020"/>
      <c r="BN113" s="1020"/>
      <c r="BO113" s="1020"/>
      <c r="BP113" s="1021"/>
      <c r="BQ113" s="989" t="s">
        <v>435</v>
      </c>
      <c r="BR113" s="990"/>
      <c r="BS113" s="990"/>
      <c r="BT113" s="990"/>
      <c r="BU113" s="990"/>
      <c r="BV113" s="990" t="s">
        <v>428</v>
      </c>
      <c r="BW113" s="990"/>
      <c r="BX113" s="990"/>
      <c r="BY113" s="990"/>
      <c r="BZ113" s="990"/>
      <c r="CA113" s="990" t="s">
        <v>428</v>
      </c>
      <c r="CB113" s="990"/>
      <c r="CC113" s="990"/>
      <c r="CD113" s="990"/>
      <c r="CE113" s="990"/>
      <c r="CF113" s="984" t="s">
        <v>428</v>
      </c>
      <c r="CG113" s="985"/>
      <c r="CH113" s="985"/>
      <c r="CI113" s="985"/>
      <c r="CJ113" s="985"/>
      <c r="CK113" s="1015"/>
      <c r="CL113" s="1016"/>
      <c r="CM113" s="986" t="s">
        <v>438</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428</v>
      </c>
      <c r="DH113" s="1029"/>
      <c r="DI113" s="1029"/>
      <c r="DJ113" s="1029"/>
      <c r="DK113" s="1030"/>
      <c r="DL113" s="1031" t="s">
        <v>428</v>
      </c>
      <c r="DM113" s="1029"/>
      <c r="DN113" s="1029"/>
      <c r="DO113" s="1029"/>
      <c r="DP113" s="1030"/>
      <c r="DQ113" s="1031" t="s">
        <v>435</v>
      </c>
      <c r="DR113" s="1029"/>
      <c r="DS113" s="1029"/>
      <c r="DT113" s="1029"/>
      <c r="DU113" s="1030"/>
      <c r="DV113" s="1032" t="s">
        <v>428</v>
      </c>
      <c r="DW113" s="1033"/>
      <c r="DX113" s="1033"/>
      <c r="DY113" s="1033"/>
      <c r="DZ113" s="1034"/>
    </row>
    <row r="114" spans="1:130" s="226" customFormat="1" ht="26.25" customHeight="1" x14ac:dyDescent="0.2">
      <c r="A114" s="1024"/>
      <c r="B114" s="1025"/>
      <c r="C114" s="1020" t="s">
        <v>439</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428</v>
      </c>
      <c r="AB114" s="1029"/>
      <c r="AC114" s="1029"/>
      <c r="AD114" s="1029"/>
      <c r="AE114" s="1030"/>
      <c r="AF114" s="1031" t="s">
        <v>428</v>
      </c>
      <c r="AG114" s="1029"/>
      <c r="AH114" s="1029"/>
      <c r="AI114" s="1029"/>
      <c r="AJ114" s="1030"/>
      <c r="AK114" s="1031" t="s">
        <v>428</v>
      </c>
      <c r="AL114" s="1029"/>
      <c r="AM114" s="1029"/>
      <c r="AN114" s="1029"/>
      <c r="AO114" s="1030"/>
      <c r="AP114" s="1032" t="s">
        <v>428</v>
      </c>
      <c r="AQ114" s="1033"/>
      <c r="AR114" s="1033"/>
      <c r="AS114" s="1033"/>
      <c r="AT114" s="1034"/>
      <c r="AU114" s="970"/>
      <c r="AV114" s="971"/>
      <c r="AW114" s="971"/>
      <c r="AX114" s="971"/>
      <c r="AY114" s="971"/>
      <c r="AZ114" s="1019" t="s">
        <v>440</v>
      </c>
      <c r="BA114" s="1020"/>
      <c r="BB114" s="1020"/>
      <c r="BC114" s="1020"/>
      <c r="BD114" s="1020"/>
      <c r="BE114" s="1020"/>
      <c r="BF114" s="1020"/>
      <c r="BG114" s="1020"/>
      <c r="BH114" s="1020"/>
      <c r="BI114" s="1020"/>
      <c r="BJ114" s="1020"/>
      <c r="BK114" s="1020"/>
      <c r="BL114" s="1020"/>
      <c r="BM114" s="1020"/>
      <c r="BN114" s="1020"/>
      <c r="BO114" s="1020"/>
      <c r="BP114" s="1021"/>
      <c r="BQ114" s="989">
        <v>9900678</v>
      </c>
      <c r="BR114" s="990"/>
      <c r="BS114" s="990"/>
      <c r="BT114" s="990"/>
      <c r="BU114" s="990"/>
      <c r="BV114" s="990">
        <v>9667479</v>
      </c>
      <c r="BW114" s="990"/>
      <c r="BX114" s="990"/>
      <c r="BY114" s="990"/>
      <c r="BZ114" s="990"/>
      <c r="CA114" s="990">
        <v>9434513</v>
      </c>
      <c r="CB114" s="990"/>
      <c r="CC114" s="990"/>
      <c r="CD114" s="990"/>
      <c r="CE114" s="990"/>
      <c r="CF114" s="984">
        <v>25.4</v>
      </c>
      <c r="CG114" s="985"/>
      <c r="CH114" s="985"/>
      <c r="CI114" s="985"/>
      <c r="CJ114" s="985"/>
      <c r="CK114" s="1015"/>
      <c r="CL114" s="1016"/>
      <c r="CM114" s="986" t="s">
        <v>441</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428</v>
      </c>
      <c r="DH114" s="1029"/>
      <c r="DI114" s="1029"/>
      <c r="DJ114" s="1029"/>
      <c r="DK114" s="1030"/>
      <c r="DL114" s="1031" t="s">
        <v>428</v>
      </c>
      <c r="DM114" s="1029"/>
      <c r="DN114" s="1029"/>
      <c r="DO114" s="1029"/>
      <c r="DP114" s="1030"/>
      <c r="DQ114" s="1031" t="s">
        <v>428</v>
      </c>
      <c r="DR114" s="1029"/>
      <c r="DS114" s="1029"/>
      <c r="DT114" s="1029"/>
      <c r="DU114" s="1030"/>
      <c r="DV114" s="1032" t="s">
        <v>435</v>
      </c>
      <c r="DW114" s="1033"/>
      <c r="DX114" s="1033"/>
      <c r="DY114" s="1033"/>
      <c r="DZ114" s="1034"/>
    </row>
    <row r="115" spans="1:130" s="226" customFormat="1" ht="26.25" customHeight="1" x14ac:dyDescent="0.2">
      <c r="A115" s="1024"/>
      <c r="B115" s="1025"/>
      <c r="C115" s="1020" t="s">
        <v>442</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4010</v>
      </c>
      <c r="AB115" s="1004"/>
      <c r="AC115" s="1004"/>
      <c r="AD115" s="1004"/>
      <c r="AE115" s="1005"/>
      <c r="AF115" s="1006">
        <v>257535</v>
      </c>
      <c r="AG115" s="1004"/>
      <c r="AH115" s="1004"/>
      <c r="AI115" s="1004"/>
      <c r="AJ115" s="1005"/>
      <c r="AK115" s="1006">
        <v>31056</v>
      </c>
      <c r="AL115" s="1004"/>
      <c r="AM115" s="1004"/>
      <c r="AN115" s="1004"/>
      <c r="AO115" s="1005"/>
      <c r="AP115" s="1007">
        <v>0.1</v>
      </c>
      <c r="AQ115" s="1008"/>
      <c r="AR115" s="1008"/>
      <c r="AS115" s="1008"/>
      <c r="AT115" s="1009"/>
      <c r="AU115" s="970"/>
      <c r="AV115" s="971"/>
      <c r="AW115" s="971"/>
      <c r="AX115" s="971"/>
      <c r="AY115" s="971"/>
      <c r="AZ115" s="1019" t="s">
        <v>443</v>
      </c>
      <c r="BA115" s="1020"/>
      <c r="BB115" s="1020"/>
      <c r="BC115" s="1020"/>
      <c r="BD115" s="1020"/>
      <c r="BE115" s="1020"/>
      <c r="BF115" s="1020"/>
      <c r="BG115" s="1020"/>
      <c r="BH115" s="1020"/>
      <c r="BI115" s="1020"/>
      <c r="BJ115" s="1020"/>
      <c r="BK115" s="1020"/>
      <c r="BL115" s="1020"/>
      <c r="BM115" s="1020"/>
      <c r="BN115" s="1020"/>
      <c r="BO115" s="1020"/>
      <c r="BP115" s="1021"/>
      <c r="BQ115" s="989" t="s">
        <v>428</v>
      </c>
      <c r="BR115" s="990"/>
      <c r="BS115" s="990"/>
      <c r="BT115" s="990"/>
      <c r="BU115" s="990"/>
      <c r="BV115" s="990" t="s">
        <v>428</v>
      </c>
      <c r="BW115" s="990"/>
      <c r="BX115" s="990"/>
      <c r="BY115" s="990"/>
      <c r="BZ115" s="990"/>
      <c r="CA115" s="990" t="s">
        <v>428</v>
      </c>
      <c r="CB115" s="990"/>
      <c r="CC115" s="990"/>
      <c r="CD115" s="990"/>
      <c r="CE115" s="990"/>
      <c r="CF115" s="984" t="s">
        <v>428</v>
      </c>
      <c r="CG115" s="985"/>
      <c r="CH115" s="985"/>
      <c r="CI115" s="985"/>
      <c r="CJ115" s="985"/>
      <c r="CK115" s="1015"/>
      <c r="CL115" s="1016"/>
      <c r="CM115" s="1019" t="s">
        <v>444</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v>2530452</v>
      </c>
      <c r="DH115" s="1029"/>
      <c r="DI115" s="1029"/>
      <c r="DJ115" s="1029"/>
      <c r="DK115" s="1030"/>
      <c r="DL115" s="1031">
        <v>2536586</v>
      </c>
      <c r="DM115" s="1029"/>
      <c r="DN115" s="1029"/>
      <c r="DO115" s="1029"/>
      <c r="DP115" s="1030"/>
      <c r="DQ115" s="1031">
        <v>2542612</v>
      </c>
      <c r="DR115" s="1029"/>
      <c r="DS115" s="1029"/>
      <c r="DT115" s="1029"/>
      <c r="DU115" s="1030"/>
      <c r="DV115" s="1032">
        <v>6.8</v>
      </c>
      <c r="DW115" s="1033"/>
      <c r="DX115" s="1033"/>
      <c r="DY115" s="1033"/>
      <c r="DZ115" s="1034"/>
    </row>
    <row r="116" spans="1:130" s="226" customFormat="1" ht="26.25" customHeight="1" x14ac:dyDescent="0.2">
      <c r="A116" s="1026"/>
      <c r="B116" s="1027"/>
      <c r="C116" s="1035" t="s">
        <v>445</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35</v>
      </c>
      <c r="AB116" s="1029"/>
      <c r="AC116" s="1029"/>
      <c r="AD116" s="1029"/>
      <c r="AE116" s="1030"/>
      <c r="AF116" s="1031">
        <v>35</v>
      </c>
      <c r="AG116" s="1029"/>
      <c r="AH116" s="1029"/>
      <c r="AI116" s="1029"/>
      <c r="AJ116" s="1030"/>
      <c r="AK116" s="1031" t="s">
        <v>428</v>
      </c>
      <c r="AL116" s="1029"/>
      <c r="AM116" s="1029"/>
      <c r="AN116" s="1029"/>
      <c r="AO116" s="1030"/>
      <c r="AP116" s="1032" t="s">
        <v>428</v>
      </c>
      <c r="AQ116" s="1033"/>
      <c r="AR116" s="1033"/>
      <c r="AS116" s="1033"/>
      <c r="AT116" s="1034"/>
      <c r="AU116" s="970"/>
      <c r="AV116" s="971"/>
      <c r="AW116" s="971"/>
      <c r="AX116" s="971"/>
      <c r="AY116" s="971"/>
      <c r="AZ116" s="1037" t="s">
        <v>446</v>
      </c>
      <c r="BA116" s="1038"/>
      <c r="BB116" s="1038"/>
      <c r="BC116" s="1038"/>
      <c r="BD116" s="1038"/>
      <c r="BE116" s="1038"/>
      <c r="BF116" s="1038"/>
      <c r="BG116" s="1038"/>
      <c r="BH116" s="1038"/>
      <c r="BI116" s="1038"/>
      <c r="BJ116" s="1038"/>
      <c r="BK116" s="1038"/>
      <c r="BL116" s="1038"/>
      <c r="BM116" s="1038"/>
      <c r="BN116" s="1038"/>
      <c r="BO116" s="1038"/>
      <c r="BP116" s="1039"/>
      <c r="BQ116" s="989" t="s">
        <v>428</v>
      </c>
      <c r="BR116" s="990"/>
      <c r="BS116" s="990"/>
      <c r="BT116" s="990"/>
      <c r="BU116" s="990"/>
      <c r="BV116" s="990" t="s">
        <v>428</v>
      </c>
      <c r="BW116" s="990"/>
      <c r="BX116" s="990"/>
      <c r="BY116" s="990"/>
      <c r="BZ116" s="990"/>
      <c r="CA116" s="990" t="s">
        <v>428</v>
      </c>
      <c r="CB116" s="990"/>
      <c r="CC116" s="990"/>
      <c r="CD116" s="990"/>
      <c r="CE116" s="990"/>
      <c r="CF116" s="984" t="s">
        <v>435</v>
      </c>
      <c r="CG116" s="985"/>
      <c r="CH116" s="985"/>
      <c r="CI116" s="985"/>
      <c r="CJ116" s="985"/>
      <c r="CK116" s="1015"/>
      <c r="CL116" s="1016"/>
      <c r="CM116" s="986" t="s">
        <v>447</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v>2463</v>
      </c>
      <c r="DH116" s="1029"/>
      <c r="DI116" s="1029"/>
      <c r="DJ116" s="1029"/>
      <c r="DK116" s="1030"/>
      <c r="DL116" s="1031">
        <v>1750</v>
      </c>
      <c r="DM116" s="1029"/>
      <c r="DN116" s="1029"/>
      <c r="DO116" s="1029"/>
      <c r="DP116" s="1030"/>
      <c r="DQ116" s="1031">
        <v>1037</v>
      </c>
      <c r="DR116" s="1029"/>
      <c r="DS116" s="1029"/>
      <c r="DT116" s="1029"/>
      <c r="DU116" s="1030"/>
      <c r="DV116" s="1032">
        <v>0</v>
      </c>
      <c r="DW116" s="1033"/>
      <c r="DX116" s="1033"/>
      <c r="DY116" s="1033"/>
      <c r="DZ116" s="1034"/>
    </row>
    <row r="117" spans="1:130" s="226" customFormat="1" ht="26.25" customHeight="1" x14ac:dyDescent="0.2">
      <c r="A117" s="974" t="s">
        <v>179</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448</v>
      </c>
      <c r="Z117" s="956"/>
      <c r="AA117" s="1046">
        <v>6187610</v>
      </c>
      <c r="AB117" s="1047"/>
      <c r="AC117" s="1047"/>
      <c r="AD117" s="1047"/>
      <c r="AE117" s="1048"/>
      <c r="AF117" s="1049">
        <v>6262265</v>
      </c>
      <c r="AG117" s="1047"/>
      <c r="AH117" s="1047"/>
      <c r="AI117" s="1047"/>
      <c r="AJ117" s="1048"/>
      <c r="AK117" s="1049">
        <v>6066942</v>
      </c>
      <c r="AL117" s="1047"/>
      <c r="AM117" s="1047"/>
      <c r="AN117" s="1047"/>
      <c r="AO117" s="1048"/>
      <c r="AP117" s="1050"/>
      <c r="AQ117" s="1051"/>
      <c r="AR117" s="1051"/>
      <c r="AS117" s="1051"/>
      <c r="AT117" s="1052"/>
      <c r="AU117" s="970"/>
      <c r="AV117" s="971"/>
      <c r="AW117" s="971"/>
      <c r="AX117" s="971"/>
      <c r="AY117" s="971"/>
      <c r="AZ117" s="1037" t="s">
        <v>449</v>
      </c>
      <c r="BA117" s="1038"/>
      <c r="BB117" s="1038"/>
      <c r="BC117" s="1038"/>
      <c r="BD117" s="1038"/>
      <c r="BE117" s="1038"/>
      <c r="BF117" s="1038"/>
      <c r="BG117" s="1038"/>
      <c r="BH117" s="1038"/>
      <c r="BI117" s="1038"/>
      <c r="BJ117" s="1038"/>
      <c r="BK117" s="1038"/>
      <c r="BL117" s="1038"/>
      <c r="BM117" s="1038"/>
      <c r="BN117" s="1038"/>
      <c r="BO117" s="1038"/>
      <c r="BP117" s="1039"/>
      <c r="BQ117" s="989" t="s">
        <v>450</v>
      </c>
      <c r="BR117" s="990"/>
      <c r="BS117" s="990"/>
      <c r="BT117" s="990"/>
      <c r="BU117" s="990"/>
      <c r="BV117" s="990" t="s">
        <v>450</v>
      </c>
      <c r="BW117" s="990"/>
      <c r="BX117" s="990"/>
      <c r="BY117" s="990"/>
      <c r="BZ117" s="990"/>
      <c r="CA117" s="990" t="s">
        <v>450</v>
      </c>
      <c r="CB117" s="990"/>
      <c r="CC117" s="990"/>
      <c r="CD117" s="990"/>
      <c r="CE117" s="990"/>
      <c r="CF117" s="984" t="s">
        <v>450</v>
      </c>
      <c r="CG117" s="985"/>
      <c r="CH117" s="985"/>
      <c r="CI117" s="985"/>
      <c r="CJ117" s="985"/>
      <c r="CK117" s="1015"/>
      <c r="CL117" s="1016"/>
      <c r="CM117" s="986" t="s">
        <v>451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450</v>
      </c>
      <c r="DH117" s="1029"/>
      <c r="DI117" s="1029"/>
      <c r="DJ117" s="1029"/>
      <c r="DK117" s="1030"/>
      <c r="DL117" s="1031" t="s">
        <v>450</v>
      </c>
      <c r="DM117" s="1029"/>
      <c r="DN117" s="1029"/>
      <c r="DO117" s="1029"/>
      <c r="DP117" s="1030"/>
      <c r="DQ117" s="1031" t="s">
        <v>450</v>
      </c>
      <c r="DR117" s="1029"/>
      <c r="DS117" s="1029"/>
      <c r="DT117" s="1029"/>
      <c r="DU117" s="1030"/>
      <c r="DV117" s="1032" t="s">
        <v>450</v>
      </c>
      <c r="DW117" s="1033"/>
      <c r="DX117" s="1033"/>
      <c r="DY117" s="1033"/>
      <c r="DZ117" s="1034"/>
    </row>
    <row r="118" spans="1:130" s="226" customFormat="1" ht="26.25" customHeight="1" x14ac:dyDescent="0.2">
      <c r="A118" s="974" t="s">
        <v>422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420</v>
      </c>
      <c r="AB118" s="955"/>
      <c r="AC118" s="955"/>
      <c r="AD118" s="955"/>
      <c r="AE118" s="956"/>
      <c r="AF118" s="954" t="s">
        <v>299</v>
      </c>
      <c r="AG118" s="955"/>
      <c r="AH118" s="955"/>
      <c r="AI118" s="955"/>
      <c r="AJ118" s="956"/>
      <c r="AK118" s="954" t="s">
        <v>298</v>
      </c>
      <c r="AL118" s="955"/>
      <c r="AM118" s="955"/>
      <c r="AN118" s="955"/>
      <c r="AO118" s="956"/>
      <c r="AP118" s="1041" t="s">
        <v>421</v>
      </c>
      <c r="AQ118" s="1042"/>
      <c r="AR118" s="1042"/>
      <c r="AS118" s="1042"/>
      <c r="AT118" s="1043"/>
      <c r="AU118" s="970"/>
      <c r="AV118" s="971"/>
      <c r="AW118" s="971"/>
      <c r="AX118" s="971"/>
      <c r="AY118" s="971"/>
      <c r="AZ118" s="1044" t="s">
        <v>452</v>
      </c>
      <c r="BA118" s="1035"/>
      <c r="BB118" s="1035"/>
      <c r="BC118" s="1035"/>
      <c r="BD118" s="1035"/>
      <c r="BE118" s="1035"/>
      <c r="BF118" s="1035"/>
      <c r="BG118" s="1035"/>
      <c r="BH118" s="1035"/>
      <c r="BI118" s="1035"/>
      <c r="BJ118" s="1035"/>
      <c r="BK118" s="1035"/>
      <c r="BL118" s="1035"/>
      <c r="BM118" s="1035"/>
      <c r="BN118" s="1035"/>
      <c r="BO118" s="1035"/>
      <c r="BP118" s="1036"/>
      <c r="BQ118" s="1067" t="s">
        <v>453</v>
      </c>
      <c r="BR118" s="1068"/>
      <c r="BS118" s="1068"/>
      <c r="BT118" s="1068"/>
      <c r="BU118" s="1068"/>
      <c r="BV118" s="1068" t="s">
        <v>428</v>
      </c>
      <c r="BW118" s="1068"/>
      <c r="BX118" s="1068"/>
      <c r="BY118" s="1068"/>
      <c r="BZ118" s="1068"/>
      <c r="CA118" s="1068" t="s">
        <v>453</v>
      </c>
      <c r="CB118" s="1068"/>
      <c r="CC118" s="1068"/>
      <c r="CD118" s="1068"/>
      <c r="CE118" s="1068"/>
      <c r="CF118" s="984" t="s">
        <v>428</v>
      </c>
      <c r="CG118" s="985"/>
      <c r="CH118" s="985"/>
      <c r="CI118" s="985"/>
      <c r="CJ118" s="985"/>
      <c r="CK118" s="1015"/>
      <c r="CL118" s="1016"/>
      <c r="CM118" s="986" t="s">
        <v>454</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453</v>
      </c>
      <c r="DH118" s="1029"/>
      <c r="DI118" s="1029"/>
      <c r="DJ118" s="1029"/>
      <c r="DK118" s="1030"/>
      <c r="DL118" s="1031" t="s">
        <v>453</v>
      </c>
      <c r="DM118" s="1029"/>
      <c r="DN118" s="1029"/>
      <c r="DO118" s="1029"/>
      <c r="DP118" s="1030"/>
      <c r="DQ118" s="1031" t="s">
        <v>453</v>
      </c>
      <c r="DR118" s="1029"/>
      <c r="DS118" s="1029"/>
      <c r="DT118" s="1029"/>
      <c r="DU118" s="1030"/>
      <c r="DV118" s="1032" t="s">
        <v>453</v>
      </c>
      <c r="DW118" s="1033"/>
      <c r="DX118" s="1033"/>
      <c r="DY118" s="1033"/>
      <c r="DZ118" s="1034"/>
    </row>
    <row r="119" spans="1:130" s="226" customFormat="1" ht="26.25" customHeight="1" x14ac:dyDescent="0.2">
      <c r="A119" s="1128" t="s">
        <v>425</v>
      </c>
      <c r="B119" s="1014"/>
      <c r="C119" s="993" t="s">
        <v>426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v>3297</v>
      </c>
      <c r="AB119" s="962"/>
      <c r="AC119" s="962"/>
      <c r="AD119" s="962"/>
      <c r="AE119" s="963"/>
      <c r="AF119" s="964">
        <v>256822</v>
      </c>
      <c r="AG119" s="962"/>
      <c r="AH119" s="962"/>
      <c r="AI119" s="962"/>
      <c r="AJ119" s="963"/>
      <c r="AK119" s="964">
        <v>30852</v>
      </c>
      <c r="AL119" s="962"/>
      <c r="AM119" s="962"/>
      <c r="AN119" s="962"/>
      <c r="AO119" s="963"/>
      <c r="AP119" s="965">
        <v>0.1</v>
      </c>
      <c r="AQ119" s="966"/>
      <c r="AR119" s="966"/>
      <c r="AS119" s="966"/>
      <c r="AT119" s="967"/>
      <c r="AU119" s="972"/>
      <c r="AV119" s="973"/>
      <c r="AW119" s="973"/>
      <c r="AX119" s="973"/>
      <c r="AY119" s="973"/>
      <c r="AZ119" s="257" t="s">
        <v>179</v>
      </c>
      <c r="BA119" s="257"/>
      <c r="BB119" s="257"/>
      <c r="BC119" s="257"/>
      <c r="BD119" s="257"/>
      <c r="BE119" s="257"/>
      <c r="BF119" s="257"/>
      <c r="BG119" s="257"/>
      <c r="BH119" s="257"/>
      <c r="BI119" s="257"/>
      <c r="BJ119" s="257"/>
      <c r="BK119" s="257"/>
      <c r="BL119" s="257"/>
      <c r="BM119" s="257"/>
      <c r="BN119" s="257"/>
      <c r="BO119" s="1045" t="s">
        <v>455</v>
      </c>
      <c r="BP119" s="1076"/>
      <c r="BQ119" s="1067">
        <v>91785579</v>
      </c>
      <c r="BR119" s="1068"/>
      <c r="BS119" s="1068"/>
      <c r="BT119" s="1068"/>
      <c r="BU119" s="1068"/>
      <c r="BV119" s="1068">
        <v>91735140</v>
      </c>
      <c r="BW119" s="1068"/>
      <c r="BX119" s="1068"/>
      <c r="BY119" s="1068"/>
      <c r="BZ119" s="1068"/>
      <c r="CA119" s="1068">
        <v>91990353</v>
      </c>
      <c r="CB119" s="1068"/>
      <c r="CC119" s="1068"/>
      <c r="CD119" s="1068"/>
      <c r="CE119" s="1068"/>
      <c r="CF119" s="1069"/>
      <c r="CG119" s="1070"/>
      <c r="CH119" s="1070"/>
      <c r="CI119" s="1070"/>
      <c r="CJ119" s="1071"/>
      <c r="CK119" s="1017"/>
      <c r="CL119" s="1018"/>
      <c r="CM119" s="1072" t="s">
        <v>456</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428</v>
      </c>
      <c r="DH119" s="1054"/>
      <c r="DI119" s="1054"/>
      <c r="DJ119" s="1054"/>
      <c r="DK119" s="1055"/>
      <c r="DL119" s="1053" t="s">
        <v>428</v>
      </c>
      <c r="DM119" s="1054"/>
      <c r="DN119" s="1054"/>
      <c r="DO119" s="1054"/>
      <c r="DP119" s="1055"/>
      <c r="DQ119" s="1053" t="s">
        <v>428</v>
      </c>
      <c r="DR119" s="1054"/>
      <c r="DS119" s="1054"/>
      <c r="DT119" s="1054"/>
      <c r="DU119" s="1055"/>
      <c r="DV119" s="1056" t="s">
        <v>428</v>
      </c>
      <c r="DW119" s="1057"/>
      <c r="DX119" s="1057"/>
      <c r="DY119" s="1057"/>
      <c r="DZ119" s="1058"/>
    </row>
    <row r="120" spans="1:130" s="226" customFormat="1" ht="26.25" customHeight="1" x14ac:dyDescent="0.2">
      <c r="A120" s="1129"/>
      <c r="B120" s="1016"/>
      <c r="C120" s="986" t="s">
        <v>430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428</v>
      </c>
      <c r="AB120" s="1029"/>
      <c r="AC120" s="1029"/>
      <c r="AD120" s="1029"/>
      <c r="AE120" s="1030"/>
      <c r="AF120" s="1031" t="s">
        <v>453</v>
      </c>
      <c r="AG120" s="1029"/>
      <c r="AH120" s="1029"/>
      <c r="AI120" s="1029"/>
      <c r="AJ120" s="1030"/>
      <c r="AK120" s="1031" t="s">
        <v>428</v>
      </c>
      <c r="AL120" s="1029"/>
      <c r="AM120" s="1029"/>
      <c r="AN120" s="1029"/>
      <c r="AO120" s="1030"/>
      <c r="AP120" s="1032" t="s">
        <v>453</v>
      </c>
      <c r="AQ120" s="1033"/>
      <c r="AR120" s="1033"/>
      <c r="AS120" s="1033"/>
      <c r="AT120" s="1034"/>
      <c r="AU120" s="1059" t="s">
        <v>457</v>
      </c>
      <c r="AV120" s="1060"/>
      <c r="AW120" s="1060"/>
      <c r="AX120" s="1060"/>
      <c r="AY120" s="1061"/>
      <c r="AZ120" s="1010" t="s">
        <v>458</v>
      </c>
      <c r="BA120" s="959"/>
      <c r="BB120" s="959"/>
      <c r="BC120" s="959"/>
      <c r="BD120" s="959"/>
      <c r="BE120" s="959"/>
      <c r="BF120" s="959"/>
      <c r="BG120" s="959"/>
      <c r="BH120" s="959"/>
      <c r="BI120" s="959"/>
      <c r="BJ120" s="959"/>
      <c r="BK120" s="959"/>
      <c r="BL120" s="959"/>
      <c r="BM120" s="959"/>
      <c r="BN120" s="959"/>
      <c r="BO120" s="959"/>
      <c r="BP120" s="960"/>
      <c r="BQ120" s="996">
        <v>7135021</v>
      </c>
      <c r="BR120" s="997"/>
      <c r="BS120" s="997"/>
      <c r="BT120" s="997"/>
      <c r="BU120" s="997"/>
      <c r="BV120" s="997">
        <v>7278933</v>
      </c>
      <c r="BW120" s="997"/>
      <c r="BX120" s="997"/>
      <c r="BY120" s="997"/>
      <c r="BZ120" s="997"/>
      <c r="CA120" s="997">
        <v>7757426</v>
      </c>
      <c r="CB120" s="997"/>
      <c r="CC120" s="997"/>
      <c r="CD120" s="997"/>
      <c r="CE120" s="997"/>
      <c r="CF120" s="1011">
        <v>20.9</v>
      </c>
      <c r="CG120" s="1012"/>
      <c r="CH120" s="1012"/>
      <c r="CI120" s="1012"/>
      <c r="CJ120" s="1012"/>
      <c r="CK120" s="1077" t="s">
        <v>459</v>
      </c>
      <c r="CL120" s="1078"/>
      <c r="CM120" s="1078"/>
      <c r="CN120" s="1078"/>
      <c r="CO120" s="1079"/>
      <c r="CP120" s="1085" t="s">
        <v>460</v>
      </c>
      <c r="CQ120" s="1086"/>
      <c r="CR120" s="1086"/>
      <c r="CS120" s="1086"/>
      <c r="CT120" s="1086"/>
      <c r="CU120" s="1086"/>
      <c r="CV120" s="1086"/>
      <c r="CW120" s="1086"/>
      <c r="CX120" s="1086"/>
      <c r="CY120" s="1086"/>
      <c r="CZ120" s="1086"/>
      <c r="DA120" s="1086"/>
      <c r="DB120" s="1086"/>
      <c r="DC120" s="1086"/>
      <c r="DD120" s="1086"/>
      <c r="DE120" s="1086"/>
      <c r="DF120" s="1087"/>
      <c r="DG120" s="996">
        <v>15358382</v>
      </c>
      <c r="DH120" s="997"/>
      <c r="DI120" s="997"/>
      <c r="DJ120" s="997"/>
      <c r="DK120" s="997"/>
      <c r="DL120" s="997">
        <v>15142877</v>
      </c>
      <c r="DM120" s="997"/>
      <c r="DN120" s="997"/>
      <c r="DO120" s="997"/>
      <c r="DP120" s="997"/>
      <c r="DQ120" s="997">
        <v>14278302</v>
      </c>
      <c r="DR120" s="997"/>
      <c r="DS120" s="997"/>
      <c r="DT120" s="997"/>
      <c r="DU120" s="997"/>
      <c r="DV120" s="998">
        <v>38.4</v>
      </c>
      <c r="DW120" s="998"/>
      <c r="DX120" s="998"/>
      <c r="DY120" s="998"/>
      <c r="DZ120" s="999"/>
    </row>
    <row r="121" spans="1:130" s="226" customFormat="1" ht="26.25" customHeight="1" x14ac:dyDescent="0.2">
      <c r="A121" s="1129"/>
      <c r="B121" s="1016"/>
      <c r="C121" s="1037" t="s">
        <v>461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453</v>
      </c>
      <c r="AB121" s="1029"/>
      <c r="AC121" s="1029"/>
      <c r="AD121" s="1029"/>
      <c r="AE121" s="1030"/>
      <c r="AF121" s="1031" t="s">
        <v>428</v>
      </c>
      <c r="AG121" s="1029"/>
      <c r="AH121" s="1029"/>
      <c r="AI121" s="1029"/>
      <c r="AJ121" s="1030"/>
      <c r="AK121" s="1031" t="s">
        <v>428</v>
      </c>
      <c r="AL121" s="1029"/>
      <c r="AM121" s="1029"/>
      <c r="AN121" s="1029"/>
      <c r="AO121" s="1030"/>
      <c r="AP121" s="1032" t="s">
        <v>428</v>
      </c>
      <c r="AQ121" s="1033"/>
      <c r="AR121" s="1033"/>
      <c r="AS121" s="1033"/>
      <c r="AT121" s="1034"/>
      <c r="AU121" s="1062"/>
      <c r="AV121" s="1063"/>
      <c r="AW121" s="1063"/>
      <c r="AX121" s="1063"/>
      <c r="AY121" s="1064"/>
      <c r="AZ121" s="1019" t="s">
        <v>462</v>
      </c>
      <c r="BA121" s="1020"/>
      <c r="BB121" s="1020"/>
      <c r="BC121" s="1020"/>
      <c r="BD121" s="1020"/>
      <c r="BE121" s="1020"/>
      <c r="BF121" s="1020"/>
      <c r="BG121" s="1020"/>
      <c r="BH121" s="1020"/>
      <c r="BI121" s="1020"/>
      <c r="BJ121" s="1020"/>
      <c r="BK121" s="1020"/>
      <c r="BL121" s="1020"/>
      <c r="BM121" s="1020"/>
      <c r="BN121" s="1020"/>
      <c r="BO121" s="1020"/>
      <c r="BP121" s="1021"/>
      <c r="BQ121" s="989">
        <v>17206624</v>
      </c>
      <c r="BR121" s="990"/>
      <c r="BS121" s="990"/>
      <c r="BT121" s="990"/>
      <c r="BU121" s="990"/>
      <c r="BV121" s="990">
        <v>17111266</v>
      </c>
      <c r="BW121" s="990"/>
      <c r="BX121" s="990"/>
      <c r="BY121" s="990"/>
      <c r="BZ121" s="990"/>
      <c r="CA121" s="990">
        <v>20020751</v>
      </c>
      <c r="CB121" s="990"/>
      <c r="CC121" s="990"/>
      <c r="CD121" s="990"/>
      <c r="CE121" s="990"/>
      <c r="CF121" s="984">
        <v>53.9</v>
      </c>
      <c r="CG121" s="985"/>
      <c r="CH121" s="985"/>
      <c r="CI121" s="985"/>
      <c r="CJ121" s="985"/>
      <c r="CK121" s="1080"/>
      <c r="CL121" s="1081"/>
      <c r="CM121" s="1081"/>
      <c r="CN121" s="1081"/>
      <c r="CO121" s="1082"/>
      <c r="CP121" s="1090" t="s">
        <v>463</v>
      </c>
      <c r="CQ121" s="1091"/>
      <c r="CR121" s="1091"/>
      <c r="CS121" s="1091"/>
      <c r="CT121" s="1091"/>
      <c r="CU121" s="1091"/>
      <c r="CV121" s="1091"/>
      <c r="CW121" s="1091"/>
      <c r="CX121" s="1091"/>
      <c r="CY121" s="1091"/>
      <c r="CZ121" s="1091"/>
      <c r="DA121" s="1091"/>
      <c r="DB121" s="1091"/>
      <c r="DC121" s="1091"/>
      <c r="DD121" s="1091"/>
      <c r="DE121" s="1091"/>
      <c r="DF121" s="1092"/>
      <c r="DG121" s="989">
        <v>6816876</v>
      </c>
      <c r="DH121" s="990"/>
      <c r="DI121" s="990"/>
      <c r="DJ121" s="990"/>
      <c r="DK121" s="990"/>
      <c r="DL121" s="990">
        <v>6411819</v>
      </c>
      <c r="DM121" s="990"/>
      <c r="DN121" s="990"/>
      <c r="DO121" s="990"/>
      <c r="DP121" s="990"/>
      <c r="DQ121" s="990">
        <v>6083169</v>
      </c>
      <c r="DR121" s="990"/>
      <c r="DS121" s="990"/>
      <c r="DT121" s="990"/>
      <c r="DU121" s="990"/>
      <c r="DV121" s="991">
        <v>16.399999999999999</v>
      </c>
      <c r="DW121" s="991"/>
      <c r="DX121" s="991"/>
      <c r="DY121" s="991"/>
      <c r="DZ121" s="992"/>
    </row>
    <row r="122" spans="1:130" s="226" customFormat="1" ht="26.25" customHeight="1" x14ac:dyDescent="0.2">
      <c r="A122" s="1129"/>
      <c r="B122" s="1016"/>
      <c r="C122" s="986" t="s">
        <v>441</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453</v>
      </c>
      <c r="AB122" s="1029"/>
      <c r="AC122" s="1029"/>
      <c r="AD122" s="1029"/>
      <c r="AE122" s="1030"/>
      <c r="AF122" s="1031" t="s">
        <v>428</v>
      </c>
      <c r="AG122" s="1029"/>
      <c r="AH122" s="1029"/>
      <c r="AI122" s="1029"/>
      <c r="AJ122" s="1030"/>
      <c r="AK122" s="1031" t="s">
        <v>453</v>
      </c>
      <c r="AL122" s="1029"/>
      <c r="AM122" s="1029"/>
      <c r="AN122" s="1029"/>
      <c r="AO122" s="1030"/>
      <c r="AP122" s="1032" t="s">
        <v>428</v>
      </c>
      <c r="AQ122" s="1033"/>
      <c r="AR122" s="1033"/>
      <c r="AS122" s="1033"/>
      <c r="AT122" s="1034"/>
      <c r="AU122" s="1062"/>
      <c r="AV122" s="1063"/>
      <c r="AW122" s="1063"/>
      <c r="AX122" s="1063"/>
      <c r="AY122" s="1064"/>
      <c r="AZ122" s="1044" t="s">
        <v>464</v>
      </c>
      <c r="BA122" s="1035"/>
      <c r="BB122" s="1035"/>
      <c r="BC122" s="1035"/>
      <c r="BD122" s="1035"/>
      <c r="BE122" s="1035"/>
      <c r="BF122" s="1035"/>
      <c r="BG122" s="1035"/>
      <c r="BH122" s="1035"/>
      <c r="BI122" s="1035"/>
      <c r="BJ122" s="1035"/>
      <c r="BK122" s="1035"/>
      <c r="BL122" s="1035"/>
      <c r="BM122" s="1035"/>
      <c r="BN122" s="1035"/>
      <c r="BO122" s="1035"/>
      <c r="BP122" s="1036"/>
      <c r="BQ122" s="1067">
        <v>51687825</v>
      </c>
      <c r="BR122" s="1068"/>
      <c r="BS122" s="1068"/>
      <c r="BT122" s="1068"/>
      <c r="BU122" s="1068"/>
      <c r="BV122" s="1068">
        <v>51248239</v>
      </c>
      <c r="BW122" s="1068"/>
      <c r="BX122" s="1068"/>
      <c r="BY122" s="1068"/>
      <c r="BZ122" s="1068"/>
      <c r="CA122" s="1068">
        <v>51292594</v>
      </c>
      <c r="CB122" s="1068"/>
      <c r="CC122" s="1068"/>
      <c r="CD122" s="1068"/>
      <c r="CE122" s="1068"/>
      <c r="CF122" s="1088">
        <v>138.1</v>
      </c>
      <c r="CG122" s="1089"/>
      <c r="CH122" s="1089"/>
      <c r="CI122" s="1089"/>
      <c r="CJ122" s="1089"/>
      <c r="CK122" s="1080"/>
      <c r="CL122" s="1081"/>
      <c r="CM122" s="1081"/>
      <c r="CN122" s="1081"/>
      <c r="CO122" s="1082"/>
      <c r="CP122" s="1090" t="s">
        <v>465</v>
      </c>
      <c r="CQ122" s="1091"/>
      <c r="CR122" s="1091"/>
      <c r="CS122" s="1091"/>
      <c r="CT122" s="1091"/>
      <c r="CU122" s="1091"/>
      <c r="CV122" s="1091"/>
      <c r="CW122" s="1091"/>
      <c r="CX122" s="1091"/>
      <c r="CY122" s="1091"/>
      <c r="CZ122" s="1091"/>
      <c r="DA122" s="1091"/>
      <c r="DB122" s="1091"/>
      <c r="DC122" s="1091"/>
      <c r="DD122" s="1091"/>
      <c r="DE122" s="1091"/>
      <c r="DF122" s="1092"/>
      <c r="DG122" s="989" t="s">
        <v>466</v>
      </c>
      <c r="DH122" s="990"/>
      <c r="DI122" s="990"/>
      <c r="DJ122" s="990"/>
      <c r="DK122" s="990"/>
      <c r="DL122" s="990" t="s">
        <v>467</v>
      </c>
      <c r="DM122" s="990"/>
      <c r="DN122" s="990"/>
      <c r="DO122" s="990"/>
      <c r="DP122" s="990"/>
      <c r="DQ122" s="990" t="s">
        <v>466</v>
      </c>
      <c r="DR122" s="990"/>
      <c r="DS122" s="990"/>
      <c r="DT122" s="990"/>
      <c r="DU122" s="990"/>
      <c r="DV122" s="991" t="s">
        <v>468</v>
      </c>
      <c r="DW122" s="991"/>
      <c r="DX122" s="991"/>
      <c r="DY122" s="991"/>
      <c r="DZ122" s="992"/>
    </row>
    <row r="123" spans="1:130" s="226" customFormat="1" ht="26.25" customHeight="1" x14ac:dyDescent="0.2">
      <c r="A123" s="1129"/>
      <c r="B123" s="1016"/>
      <c r="C123" s="986" t="s">
        <v>447</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v>713</v>
      </c>
      <c r="AB123" s="1029"/>
      <c r="AC123" s="1029"/>
      <c r="AD123" s="1029"/>
      <c r="AE123" s="1030"/>
      <c r="AF123" s="1031">
        <v>713</v>
      </c>
      <c r="AG123" s="1029"/>
      <c r="AH123" s="1029"/>
      <c r="AI123" s="1029"/>
      <c r="AJ123" s="1030"/>
      <c r="AK123" s="1031">
        <v>204</v>
      </c>
      <c r="AL123" s="1029"/>
      <c r="AM123" s="1029"/>
      <c r="AN123" s="1029"/>
      <c r="AO123" s="1030"/>
      <c r="AP123" s="1032">
        <v>0</v>
      </c>
      <c r="AQ123" s="1033"/>
      <c r="AR123" s="1033"/>
      <c r="AS123" s="1033"/>
      <c r="AT123" s="1034"/>
      <c r="AU123" s="1065"/>
      <c r="AV123" s="1066"/>
      <c r="AW123" s="1066"/>
      <c r="AX123" s="1066"/>
      <c r="AY123" s="1066"/>
      <c r="AZ123" s="257" t="s">
        <v>179</v>
      </c>
      <c r="BA123" s="257"/>
      <c r="BB123" s="257"/>
      <c r="BC123" s="257"/>
      <c r="BD123" s="257"/>
      <c r="BE123" s="257"/>
      <c r="BF123" s="257"/>
      <c r="BG123" s="257"/>
      <c r="BH123" s="257"/>
      <c r="BI123" s="257"/>
      <c r="BJ123" s="257"/>
      <c r="BK123" s="257"/>
      <c r="BL123" s="257"/>
      <c r="BM123" s="257"/>
      <c r="BN123" s="257"/>
      <c r="BO123" s="1045" t="s">
        <v>469</v>
      </c>
      <c r="BP123" s="1076"/>
      <c r="BQ123" s="1135">
        <v>76029470</v>
      </c>
      <c r="BR123" s="1136"/>
      <c r="BS123" s="1136"/>
      <c r="BT123" s="1136"/>
      <c r="BU123" s="1136"/>
      <c r="BV123" s="1136">
        <v>75638438</v>
      </c>
      <c r="BW123" s="1136"/>
      <c r="BX123" s="1136"/>
      <c r="BY123" s="1136"/>
      <c r="BZ123" s="1136"/>
      <c r="CA123" s="1136">
        <v>79070771</v>
      </c>
      <c r="CB123" s="1136"/>
      <c r="CC123" s="1136"/>
      <c r="CD123" s="1136"/>
      <c r="CE123" s="1136"/>
      <c r="CF123" s="1069"/>
      <c r="CG123" s="1070"/>
      <c r="CH123" s="1070"/>
      <c r="CI123" s="1070"/>
      <c r="CJ123" s="1071"/>
      <c r="CK123" s="1080"/>
      <c r="CL123" s="1081"/>
      <c r="CM123" s="1081"/>
      <c r="CN123" s="1081"/>
      <c r="CO123" s="1082"/>
      <c r="CP123" s="1090" t="s">
        <v>470</v>
      </c>
      <c r="CQ123" s="1091"/>
      <c r="CR123" s="1091"/>
      <c r="CS123" s="1091"/>
      <c r="CT123" s="1091"/>
      <c r="CU123" s="1091"/>
      <c r="CV123" s="1091"/>
      <c r="CW123" s="1091"/>
      <c r="CX123" s="1091"/>
      <c r="CY123" s="1091"/>
      <c r="CZ123" s="1091"/>
      <c r="DA123" s="1091"/>
      <c r="DB123" s="1091"/>
      <c r="DC123" s="1091"/>
      <c r="DD123" s="1091"/>
      <c r="DE123" s="1091"/>
      <c r="DF123" s="1092"/>
      <c r="DG123" s="1028" t="s">
        <v>123</v>
      </c>
      <c r="DH123" s="1029"/>
      <c r="DI123" s="1029"/>
      <c r="DJ123" s="1029"/>
      <c r="DK123" s="1030"/>
      <c r="DL123" s="1031" t="s">
        <v>450</v>
      </c>
      <c r="DM123" s="1029"/>
      <c r="DN123" s="1029"/>
      <c r="DO123" s="1029"/>
      <c r="DP123" s="1030"/>
      <c r="DQ123" s="1031" t="s">
        <v>466</v>
      </c>
      <c r="DR123" s="1029"/>
      <c r="DS123" s="1029"/>
      <c r="DT123" s="1029"/>
      <c r="DU123" s="1030"/>
      <c r="DV123" s="1032" t="s">
        <v>467</v>
      </c>
      <c r="DW123" s="1033"/>
      <c r="DX123" s="1033"/>
      <c r="DY123" s="1033"/>
      <c r="DZ123" s="1034"/>
    </row>
    <row r="124" spans="1:130" s="226" customFormat="1" ht="26.25" customHeight="1" thickBot="1" x14ac:dyDescent="0.25">
      <c r="A124" s="1129"/>
      <c r="B124" s="1016"/>
      <c r="C124" s="986" t="s">
        <v>451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466</v>
      </c>
      <c r="AB124" s="1029"/>
      <c r="AC124" s="1029"/>
      <c r="AD124" s="1029"/>
      <c r="AE124" s="1030"/>
      <c r="AF124" s="1031" t="s">
        <v>123</v>
      </c>
      <c r="AG124" s="1029"/>
      <c r="AH124" s="1029"/>
      <c r="AI124" s="1029"/>
      <c r="AJ124" s="1030"/>
      <c r="AK124" s="1031" t="s">
        <v>466</v>
      </c>
      <c r="AL124" s="1029"/>
      <c r="AM124" s="1029"/>
      <c r="AN124" s="1029"/>
      <c r="AO124" s="1030"/>
      <c r="AP124" s="1032" t="s">
        <v>450</v>
      </c>
      <c r="AQ124" s="1033"/>
      <c r="AR124" s="1033"/>
      <c r="AS124" s="1033"/>
      <c r="AT124" s="1034"/>
      <c r="AU124" s="1131" t="s">
        <v>471</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44.1</v>
      </c>
      <c r="BR124" s="1098"/>
      <c r="BS124" s="1098"/>
      <c r="BT124" s="1098"/>
      <c r="BU124" s="1098"/>
      <c r="BV124" s="1098">
        <v>44.5</v>
      </c>
      <c r="BW124" s="1098"/>
      <c r="BX124" s="1098"/>
      <c r="BY124" s="1098"/>
      <c r="BZ124" s="1098"/>
      <c r="CA124" s="1098">
        <v>34.700000000000003</v>
      </c>
      <c r="CB124" s="1098"/>
      <c r="CC124" s="1098"/>
      <c r="CD124" s="1098"/>
      <c r="CE124" s="1098"/>
      <c r="CF124" s="1099"/>
      <c r="CG124" s="1100"/>
      <c r="CH124" s="1100"/>
      <c r="CI124" s="1100"/>
      <c r="CJ124" s="1101"/>
      <c r="CK124" s="1083"/>
      <c r="CL124" s="1083"/>
      <c r="CM124" s="1083"/>
      <c r="CN124" s="1083"/>
      <c r="CO124" s="1084"/>
      <c r="CP124" s="1090" t="s">
        <v>472</v>
      </c>
      <c r="CQ124" s="1091"/>
      <c r="CR124" s="1091"/>
      <c r="CS124" s="1091"/>
      <c r="CT124" s="1091"/>
      <c r="CU124" s="1091"/>
      <c r="CV124" s="1091"/>
      <c r="CW124" s="1091"/>
      <c r="CX124" s="1091"/>
      <c r="CY124" s="1091"/>
      <c r="CZ124" s="1091"/>
      <c r="DA124" s="1091"/>
      <c r="DB124" s="1091"/>
      <c r="DC124" s="1091"/>
      <c r="DD124" s="1091"/>
      <c r="DE124" s="1091"/>
      <c r="DF124" s="1092"/>
      <c r="DG124" s="1075" t="s">
        <v>468</v>
      </c>
      <c r="DH124" s="1054"/>
      <c r="DI124" s="1054"/>
      <c r="DJ124" s="1054"/>
      <c r="DK124" s="1055"/>
      <c r="DL124" s="1053" t="s">
        <v>450</v>
      </c>
      <c r="DM124" s="1054"/>
      <c r="DN124" s="1054"/>
      <c r="DO124" s="1054"/>
      <c r="DP124" s="1055"/>
      <c r="DQ124" s="1053" t="s">
        <v>123</v>
      </c>
      <c r="DR124" s="1054"/>
      <c r="DS124" s="1054"/>
      <c r="DT124" s="1054"/>
      <c r="DU124" s="1055"/>
      <c r="DV124" s="1056" t="s">
        <v>466</v>
      </c>
      <c r="DW124" s="1057"/>
      <c r="DX124" s="1057"/>
      <c r="DY124" s="1057"/>
      <c r="DZ124" s="1058"/>
    </row>
    <row r="125" spans="1:130" s="226" customFormat="1" ht="26.25" customHeight="1" x14ac:dyDescent="0.2">
      <c r="A125" s="1129"/>
      <c r="B125" s="1016"/>
      <c r="C125" s="986" t="s">
        <v>454</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466</v>
      </c>
      <c r="AB125" s="1029"/>
      <c r="AC125" s="1029"/>
      <c r="AD125" s="1029"/>
      <c r="AE125" s="1030"/>
      <c r="AF125" s="1031" t="s">
        <v>466</v>
      </c>
      <c r="AG125" s="1029"/>
      <c r="AH125" s="1029"/>
      <c r="AI125" s="1029"/>
      <c r="AJ125" s="1030"/>
      <c r="AK125" s="1031" t="s">
        <v>466</v>
      </c>
      <c r="AL125" s="1029"/>
      <c r="AM125" s="1029"/>
      <c r="AN125" s="1029"/>
      <c r="AO125" s="1030"/>
      <c r="AP125" s="1032" t="s">
        <v>468</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473</v>
      </c>
      <c r="CL125" s="1078"/>
      <c r="CM125" s="1078"/>
      <c r="CN125" s="1078"/>
      <c r="CO125" s="1079"/>
      <c r="CP125" s="1010" t="s">
        <v>474</v>
      </c>
      <c r="CQ125" s="959"/>
      <c r="CR125" s="959"/>
      <c r="CS125" s="959"/>
      <c r="CT125" s="959"/>
      <c r="CU125" s="959"/>
      <c r="CV125" s="959"/>
      <c r="CW125" s="959"/>
      <c r="CX125" s="959"/>
      <c r="CY125" s="959"/>
      <c r="CZ125" s="959"/>
      <c r="DA125" s="959"/>
      <c r="DB125" s="959"/>
      <c r="DC125" s="959"/>
      <c r="DD125" s="959"/>
      <c r="DE125" s="959"/>
      <c r="DF125" s="960"/>
      <c r="DG125" s="996" t="s">
        <v>466</v>
      </c>
      <c r="DH125" s="997"/>
      <c r="DI125" s="997"/>
      <c r="DJ125" s="997"/>
      <c r="DK125" s="997"/>
      <c r="DL125" s="997" t="s">
        <v>475</v>
      </c>
      <c r="DM125" s="997"/>
      <c r="DN125" s="997"/>
      <c r="DO125" s="997"/>
      <c r="DP125" s="997"/>
      <c r="DQ125" s="997" t="s">
        <v>466</v>
      </c>
      <c r="DR125" s="997"/>
      <c r="DS125" s="997"/>
      <c r="DT125" s="997"/>
      <c r="DU125" s="997"/>
      <c r="DV125" s="998" t="s">
        <v>450</v>
      </c>
      <c r="DW125" s="998"/>
      <c r="DX125" s="998"/>
      <c r="DY125" s="998"/>
      <c r="DZ125" s="999"/>
    </row>
    <row r="126" spans="1:130" s="226" customFormat="1" ht="26.25" customHeight="1" thickBot="1" x14ac:dyDescent="0.25">
      <c r="A126" s="1129"/>
      <c r="B126" s="1016"/>
      <c r="C126" s="986" t="s">
        <v>456</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450</v>
      </c>
      <c r="AB126" s="1029"/>
      <c r="AC126" s="1029"/>
      <c r="AD126" s="1029"/>
      <c r="AE126" s="1030"/>
      <c r="AF126" s="1031" t="s">
        <v>123</v>
      </c>
      <c r="AG126" s="1029"/>
      <c r="AH126" s="1029"/>
      <c r="AI126" s="1029"/>
      <c r="AJ126" s="1030"/>
      <c r="AK126" s="1031" t="s">
        <v>466</v>
      </c>
      <c r="AL126" s="1029"/>
      <c r="AM126" s="1029"/>
      <c r="AN126" s="1029"/>
      <c r="AO126" s="1030"/>
      <c r="AP126" s="1032" t="s">
        <v>466</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476</v>
      </c>
      <c r="CQ126" s="1020"/>
      <c r="CR126" s="1020"/>
      <c r="CS126" s="1020"/>
      <c r="CT126" s="1020"/>
      <c r="CU126" s="1020"/>
      <c r="CV126" s="1020"/>
      <c r="CW126" s="1020"/>
      <c r="CX126" s="1020"/>
      <c r="CY126" s="1020"/>
      <c r="CZ126" s="1020"/>
      <c r="DA126" s="1020"/>
      <c r="DB126" s="1020"/>
      <c r="DC126" s="1020"/>
      <c r="DD126" s="1020"/>
      <c r="DE126" s="1020"/>
      <c r="DF126" s="1021"/>
      <c r="DG126" s="989" t="s">
        <v>450</v>
      </c>
      <c r="DH126" s="990"/>
      <c r="DI126" s="990"/>
      <c r="DJ126" s="990"/>
      <c r="DK126" s="990"/>
      <c r="DL126" s="990" t="s">
        <v>468</v>
      </c>
      <c r="DM126" s="990"/>
      <c r="DN126" s="990"/>
      <c r="DO126" s="990"/>
      <c r="DP126" s="990"/>
      <c r="DQ126" s="990" t="s">
        <v>123</v>
      </c>
      <c r="DR126" s="990"/>
      <c r="DS126" s="990"/>
      <c r="DT126" s="990"/>
      <c r="DU126" s="990"/>
      <c r="DV126" s="991" t="s">
        <v>467</v>
      </c>
      <c r="DW126" s="991"/>
      <c r="DX126" s="991"/>
      <c r="DY126" s="991"/>
      <c r="DZ126" s="992"/>
    </row>
    <row r="127" spans="1:130" s="226" customFormat="1" ht="26.25" customHeight="1" x14ac:dyDescent="0.2">
      <c r="A127" s="1130"/>
      <c r="B127" s="1018"/>
      <c r="C127" s="1072" t="s">
        <v>477</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123</v>
      </c>
      <c r="AB127" s="1029"/>
      <c r="AC127" s="1029"/>
      <c r="AD127" s="1029"/>
      <c r="AE127" s="1030"/>
      <c r="AF127" s="1031" t="s">
        <v>466</v>
      </c>
      <c r="AG127" s="1029"/>
      <c r="AH127" s="1029"/>
      <c r="AI127" s="1029"/>
      <c r="AJ127" s="1030"/>
      <c r="AK127" s="1031" t="s">
        <v>123</v>
      </c>
      <c r="AL127" s="1029"/>
      <c r="AM127" s="1029"/>
      <c r="AN127" s="1029"/>
      <c r="AO127" s="1030"/>
      <c r="AP127" s="1032" t="s">
        <v>123</v>
      </c>
      <c r="AQ127" s="1033"/>
      <c r="AR127" s="1033"/>
      <c r="AS127" s="1033"/>
      <c r="AT127" s="1034"/>
      <c r="AU127" s="262"/>
      <c r="AV127" s="262"/>
      <c r="AW127" s="262"/>
      <c r="AX127" s="1102" t="s">
        <v>478</v>
      </c>
      <c r="AY127" s="1103"/>
      <c r="AZ127" s="1103"/>
      <c r="BA127" s="1103"/>
      <c r="BB127" s="1103"/>
      <c r="BC127" s="1103"/>
      <c r="BD127" s="1103"/>
      <c r="BE127" s="1104"/>
      <c r="BF127" s="1105" t="s">
        <v>479</v>
      </c>
      <c r="BG127" s="1103"/>
      <c r="BH127" s="1103"/>
      <c r="BI127" s="1103"/>
      <c r="BJ127" s="1103"/>
      <c r="BK127" s="1103"/>
      <c r="BL127" s="1104"/>
      <c r="BM127" s="1105" t="s">
        <v>480</v>
      </c>
      <c r="BN127" s="1103"/>
      <c r="BO127" s="1103"/>
      <c r="BP127" s="1103"/>
      <c r="BQ127" s="1103"/>
      <c r="BR127" s="1103"/>
      <c r="BS127" s="1104"/>
      <c r="BT127" s="1105" t="s">
        <v>481</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482</v>
      </c>
      <c r="CQ127" s="1020"/>
      <c r="CR127" s="1020"/>
      <c r="CS127" s="1020"/>
      <c r="CT127" s="1020"/>
      <c r="CU127" s="1020"/>
      <c r="CV127" s="1020"/>
      <c r="CW127" s="1020"/>
      <c r="CX127" s="1020"/>
      <c r="CY127" s="1020"/>
      <c r="CZ127" s="1020"/>
      <c r="DA127" s="1020"/>
      <c r="DB127" s="1020"/>
      <c r="DC127" s="1020"/>
      <c r="DD127" s="1020"/>
      <c r="DE127" s="1020"/>
      <c r="DF127" s="1021"/>
      <c r="DG127" s="989" t="s">
        <v>466</v>
      </c>
      <c r="DH127" s="990"/>
      <c r="DI127" s="990"/>
      <c r="DJ127" s="990"/>
      <c r="DK127" s="990"/>
      <c r="DL127" s="990" t="s">
        <v>466</v>
      </c>
      <c r="DM127" s="990"/>
      <c r="DN127" s="990"/>
      <c r="DO127" s="990"/>
      <c r="DP127" s="990"/>
      <c r="DQ127" s="990" t="s">
        <v>466</v>
      </c>
      <c r="DR127" s="990"/>
      <c r="DS127" s="990"/>
      <c r="DT127" s="990"/>
      <c r="DU127" s="990"/>
      <c r="DV127" s="991" t="s">
        <v>123</v>
      </c>
      <c r="DW127" s="991"/>
      <c r="DX127" s="991"/>
      <c r="DY127" s="991"/>
      <c r="DZ127" s="992"/>
    </row>
    <row r="128" spans="1:130" s="226" customFormat="1" ht="26.25" customHeight="1" thickBot="1" x14ac:dyDescent="0.25">
      <c r="A128" s="1113" t="s">
        <v>483</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484</v>
      </c>
      <c r="X128" s="1115"/>
      <c r="Y128" s="1115"/>
      <c r="Z128" s="1116"/>
      <c r="AA128" s="1117">
        <v>1750240</v>
      </c>
      <c r="AB128" s="1118"/>
      <c r="AC128" s="1118"/>
      <c r="AD128" s="1118"/>
      <c r="AE128" s="1119"/>
      <c r="AF128" s="1120">
        <v>1567508</v>
      </c>
      <c r="AG128" s="1118"/>
      <c r="AH128" s="1118"/>
      <c r="AI128" s="1118"/>
      <c r="AJ128" s="1119"/>
      <c r="AK128" s="1120">
        <v>1549848</v>
      </c>
      <c r="AL128" s="1118"/>
      <c r="AM128" s="1118"/>
      <c r="AN128" s="1118"/>
      <c r="AO128" s="1119"/>
      <c r="AP128" s="1121"/>
      <c r="AQ128" s="1122"/>
      <c r="AR128" s="1122"/>
      <c r="AS128" s="1122"/>
      <c r="AT128" s="1123"/>
      <c r="AU128" s="262"/>
      <c r="AV128" s="262"/>
      <c r="AW128" s="262"/>
      <c r="AX128" s="958" t="s">
        <v>485</v>
      </c>
      <c r="AY128" s="959"/>
      <c r="AZ128" s="959"/>
      <c r="BA128" s="959"/>
      <c r="BB128" s="959"/>
      <c r="BC128" s="959"/>
      <c r="BD128" s="959"/>
      <c r="BE128" s="960"/>
      <c r="BF128" s="1124" t="s">
        <v>450</v>
      </c>
      <c r="BG128" s="1125"/>
      <c r="BH128" s="1125"/>
      <c r="BI128" s="1125"/>
      <c r="BJ128" s="1125"/>
      <c r="BK128" s="1125"/>
      <c r="BL128" s="1126"/>
      <c r="BM128" s="1124">
        <v>11.42</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486</v>
      </c>
      <c r="CQ128" s="1107"/>
      <c r="CR128" s="1107"/>
      <c r="CS128" s="1107"/>
      <c r="CT128" s="1107"/>
      <c r="CU128" s="1107"/>
      <c r="CV128" s="1107"/>
      <c r="CW128" s="1107"/>
      <c r="CX128" s="1107"/>
      <c r="CY128" s="1107"/>
      <c r="CZ128" s="1107"/>
      <c r="DA128" s="1107"/>
      <c r="DB128" s="1107"/>
      <c r="DC128" s="1107"/>
      <c r="DD128" s="1107"/>
      <c r="DE128" s="1107"/>
      <c r="DF128" s="1108"/>
      <c r="DG128" s="1109" t="s">
        <v>450</v>
      </c>
      <c r="DH128" s="1110"/>
      <c r="DI128" s="1110"/>
      <c r="DJ128" s="1110"/>
      <c r="DK128" s="1110"/>
      <c r="DL128" s="1110" t="s">
        <v>466</v>
      </c>
      <c r="DM128" s="1110"/>
      <c r="DN128" s="1110"/>
      <c r="DO128" s="1110"/>
      <c r="DP128" s="1110"/>
      <c r="DQ128" s="1110" t="s">
        <v>466</v>
      </c>
      <c r="DR128" s="1110"/>
      <c r="DS128" s="1110"/>
      <c r="DT128" s="1110"/>
      <c r="DU128" s="1110"/>
      <c r="DV128" s="1111" t="s">
        <v>466</v>
      </c>
      <c r="DW128" s="1111"/>
      <c r="DX128" s="1111"/>
      <c r="DY128" s="1111"/>
      <c r="DZ128" s="1112"/>
    </row>
    <row r="129" spans="1:131" s="226" customFormat="1" ht="26.25" customHeight="1" x14ac:dyDescent="0.2">
      <c r="A129" s="1000" t="s">
        <v>103</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487</v>
      </c>
      <c r="X129" s="1144"/>
      <c r="Y129" s="1144"/>
      <c r="Z129" s="1145"/>
      <c r="AA129" s="1028">
        <v>40032573</v>
      </c>
      <c r="AB129" s="1029"/>
      <c r="AC129" s="1029"/>
      <c r="AD129" s="1029"/>
      <c r="AE129" s="1030"/>
      <c r="AF129" s="1031">
        <v>40522677</v>
      </c>
      <c r="AG129" s="1029"/>
      <c r="AH129" s="1029"/>
      <c r="AI129" s="1029"/>
      <c r="AJ129" s="1030"/>
      <c r="AK129" s="1031">
        <v>41548339</v>
      </c>
      <c r="AL129" s="1029"/>
      <c r="AM129" s="1029"/>
      <c r="AN129" s="1029"/>
      <c r="AO129" s="1030"/>
      <c r="AP129" s="1146"/>
      <c r="AQ129" s="1147"/>
      <c r="AR129" s="1147"/>
      <c r="AS129" s="1147"/>
      <c r="AT129" s="1148"/>
      <c r="AU129" s="264"/>
      <c r="AV129" s="264"/>
      <c r="AW129" s="264"/>
      <c r="AX129" s="1137" t="s">
        <v>488</v>
      </c>
      <c r="AY129" s="1020"/>
      <c r="AZ129" s="1020"/>
      <c r="BA129" s="1020"/>
      <c r="BB129" s="1020"/>
      <c r="BC129" s="1020"/>
      <c r="BD129" s="1020"/>
      <c r="BE129" s="1021"/>
      <c r="BF129" s="1138" t="s">
        <v>123</v>
      </c>
      <c r="BG129" s="1139"/>
      <c r="BH129" s="1139"/>
      <c r="BI129" s="1139"/>
      <c r="BJ129" s="1139"/>
      <c r="BK129" s="1139"/>
      <c r="BL129" s="1140"/>
      <c r="BM129" s="1138">
        <v>16.420000000000002</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489</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490</v>
      </c>
      <c r="X130" s="1144"/>
      <c r="Y130" s="1144"/>
      <c r="Z130" s="1145"/>
      <c r="AA130" s="1028">
        <v>4315430</v>
      </c>
      <c r="AB130" s="1029"/>
      <c r="AC130" s="1029"/>
      <c r="AD130" s="1029"/>
      <c r="AE130" s="1030"/>
      <c r="AF130" s="1031">
        <v>4362559</v>
      </c>
      <c r="AG130" s="1029"/>
      <c r="AH130" s="1029"/>
      <c r="AI130" s="1029"/>
      <c r="AJ130" s="1030"/>
      <c r="AK130" s="1031">
        <v>4398112</v>
      </c>
      <c r="AL130" s="1029"/>
      <c r="AM130" s="1029"/>
      <c r="AN130" s="1029"/>
      <c r="AO130" s="1030"/>
      <c r="AP130" s="1146"/>
      <c r="AQ130" s="1147"/>
      <c r="AR130" s="1147"/>
      <c r="AS130" s="1147"/>
      <c r="AT130" s="1148"/>
      <c r="AU130" s="264"/>
      <c r="AV130" s="264"/>
      <c r="AW130" s="264"/>
      <c r="AX130" s="1137" t="s">
        <v>491</v>
      </c>
      <c r="AY130" s="1020"/>
      <c r="AZ130" s="1020"/>
      <c r="BA130" s="1020"/>
      <c r="BB130" s="1020"/>
      <c r="BC130" s="1020"/>
      <c r="BD130" s="1020"/>
      <c r="BE130" s="1021"/>
      <c r="BF130" s="1174">
        <v>0.5</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492</v>
      </c>
      <c r="X131" s="1182"/>
      <c r="Y131" s="1182"/>
      <c r="Z131" s="1183"/>
      <c r="AA131" s="1075">
        <v>35717143</v>
      </c>
      <c r="AB131" s="1054"/>
      <c r="AC131" s="1054"/>
      <c r="AD131" s="1054"/>
      <c r="AE131" s="1055"/>
      <c r="AF131" s="1053">
        <v>36160118</v>
      </c>
      <c r="AG131" s="1054"/>
      <c r="AH131" s="1054"/>
      <c r="AI131" s="1054"/>
      <c r="AJ131" s="1055"/>
      <c r="AK131" s="1053">
        <v>37150227</v>
      </c>
      <c r="AL131" s="1054"/>
      <c r="AM131" s="1054"/>
      <c r="AN131" s="1054"/>
      <c r="AO131" s="1055"/>
      <c r="AP131" s="1184"/>
      <c r="AQ131" s="1185"/>
      <c r="AR131" s="1185"/>
      <c r="AS131" s="1185"/>
      <c r="AT131" s="1186"/>
      <c r="AU131" s="264"/>
      <c r="AV131" s="264"/>
      <c r="AW131" s="264"/>
      <c r="AX131" s="1156" t="s">
        <v>493</v>
      </c>
      <c r="AY131" s="1107"/>
      <c r="AZ131" s="1107"/>
      <c r="BA131" s="1107"/>
      <c r="BB131" s="1107"/>
      <c r="BC131" s="1107"/>
      <c r="BD131" s="1107"/>
      <c r="BE131" s="1108"/>
      <c r="BF131" s="1157">
        <v>34.700000000000003</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494</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495</v>
      </c>
      <c r="W132" s="1167"/>
      <c r="X132" s="1167"/>
      <c r="Y132" s="1167"/>
      <c r="Z132" s="1168"/>
      <c r="AA132" s="1169">
        <v>0.34140468600000001</v>
      </c>
      <c r="AB132" s="1170"/>
      <c r="AC132" s="1170"/>
      <c r="AD132" s="1170"/>
      <c r="AE132" s="1171"/>
      <c r="AF132" s="1172">
        <v>0.918686161</v>
      </c>
      <c r="AG132" s="1170"/>
      <c r="AH132" s="1170"/>
      <c r="AI132" s="1170"/>
      <c r="AJ132" s="1171"/>
      <c r="AK132" s="1172">
        <v>0.32027260600000002</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496</v>
      </c>
      <c r="W133" s="1150"/>
      <c r="X133" s="1150"/>
      <c r="Y133" s="1150"/>
      <c r="Z133" s="1151"/>
      <c r="AA133" s="1152">
        <v>0.3</v>
      </c>
      <c r="AB133" s="1153"/>
      <c r="AC133" s="1153"/>
      <c r="AD133" s="1153"/>
      <c r="AE133" s="1154"/>
      <c r="AF133" s="1152">
        <v>0.4</v>
      </c>
      <c r="AG133" s="1153"/>
      <c r="AH133" s="1153"/>
      <c r="AI133" s="1153"/>
      <c r="AJ133" s="1154"/>
      <c r="AK133" s="1152">
        <v>0.5</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xcc+LiYTzmro6dvawuVLWpgAzzM9OZ0mOyWlsb8MDe2YILiyIYtvBSVszMY3hYHPrwvihMnqaj6GrgZgh+Y1hw==" saltValue="8qQDawh+Sh0yFmOqFQycu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497</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207V9MO1DtVaJxGGnqv7EKwkcbhQxZrlI+CJVoeGMfV+wjeoKNDFuewvLwTPAEV+0dTVsld1YiaJnj/d7c0wDg==" saltValue="uNaNzOzTkQEBnVAwBW0o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Z+vwII9QNcp4LD+n9F3Fx81DBCWuDc/J1F63K3MbpDSR3Id6RTCgf86WVzL43KwYc2xsiy8NgryPVuvjvKMWDQ==" saltValue="7hZoFctMZU2oJaitl9d5X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500</v>
      </c>
      <c r="AP7" s="283"/>
      <c r="AQ7" s="284" t="s">
        <v>501</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502</v>
      </c>
      <c r="AQ8" s="290" t="s">
        <v>503</v>
      </c>
      <c r="AR8" s="291" t="s">
        <v>504</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505</v>
      </c>
      <c r="AL9" s="1193"/>
      <c r="AM9" s="1193"/>
      <c r="AN9" s="1194"/>
      <c r="AO9" s="292">
        <v>14476848</v>
      </c>
      <c r="AP9" s="292">
        <v>59627</v>
      </c>
      <c r="AQ9" s="293">
        <v>56080</v>
      </c>
      <c r="AR9" s="294">
        <v>6.3</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506</v>
      </c>
      <c r="AL10" s="1193"/>
      <c r="AM10" s="1193"/>
      <c r="AN10" s="1194"/>
      <c r="AO10" s="295">
        <v>258326</v>
      </c>
      <c r="AP10" s="295">
        <v>1064</v>
      </c>
      <c r="AQ10" s="296">
        <v>3754</v>
      </c>
      <c r="AR10" s="297">
        <v>-71.7</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507</v>
      </c>
      <c r="AL11" s="1193"/>
      <c r="AM11" s="1193"/>
      <c r="AN11" s="1194"/>
      <c r="AO11" s="295">
        <v>49</v>
      </c>
      <c r="AP11" s="295">
        <v>0</v>
      </c>
      <c r="AQ11" s="296">
        <v>2189</v>
      </c>
      <c r="AR11" s="297">
        <v>-100</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508</v>
      </c>
      <c r="AL12" s="1193"/>
      <c r="AM12" s="1193"/>
      <c r="AN12" s="1194"/>
      <c r="AO12" s="295">
        <v>829349</v>
      </c>
      <c r="AP12" s="295">
        <v>3416</v>
      </c>
      <c r="AQ12" s="296">
        <v>1449</v>
      </c>
      <c r="AR12" s="297">
        <v>135.69999999999999</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509</v>
      </c>
      <c r="AL13" s="1193"/>
      <c r="AM13" s="1193"/>
      <c r="AN13" s="1194"/>
      <c r="AO13" s="295">
        <v>113367</v>
      </c>
      <c r="AP13" s="295">
        <v>467</v>
      </c>
      <c r="AQ13" s="296">
        <v>54</v>
      </c>
      <c r="AR13" s="297">
        <v>764.8</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510</v>
      </c>
      <c r="AL14" s="1193"/>
      <c r="AM14" s="1193"/>
      <c r="AN14" s="1194"/>
      <c r="AO14" s="295">
        <v>577560</v>
      </c>
      <c r="AP14" s="295">
        <v>2379</v>
      </c>
      <c r="AQ14" s="296">
        <v>1875</v>
      </c>
      <c r="AR14" s="297">
        <v>26.9</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511</v>
      </c>
      <c r="AL15" s="1193"/>
      <c r="AM15" s="1193"/>
      <c r="AN15" s="1194"/>
      <c r="AO15" s="295">
        <v>201125</v>
      </c>
      <c r="AP15" s="295">
        <v>828</v>
      </c>
      <c r="AQ15" s="296">
        <v>1160</v>
      </c>
      <c r="AR15" s="297">
        <v>-28.6</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512</v>
      </c>
      <c r="AL16" s="1196"/>
      <c r="AM16" s="1196"/>
      <c r="AN16" s="1197"/>
      <c r="AO16" s="295">
        <v>-1154958</v>
      </c>
      <c r="AP16" s="295">
        <v>-4757</v>
      </c>
      <c r="AQ16" s="296">
        <v>-3977</v>
      </c>
      <c r="AR16" s="297">
        <v>19.600000000000001</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179</v>
      </c>
      <c r="AL17" s="1196"/>
      <c r="AM17" s="1196"/>
      <c r="AN17" s="1197"/>
      <c r="AO17" s="295">
        <v>15301666</v>
      </c>
      <c r="AP17" s="295">
        <v>63024</v>
      </c>
      <c r="AQ17" s="296">
        <v>62584</v>
      </c>
      <c r="AR17" s="297">
        <v>0.7</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513</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514</v>
      </c>
      <c r="AP20" s="303" t="s">
        <v>515</v>
      </c>
      <c r="AQ20" s="304" t="s">
        <v>516</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517</v>
      </c>
      <c r="AL21" s="1188"/>
      <c r="AM21" s="1188"/>
      <c r="AN21" s="1189"/>
      <c r="AO21" s="307">
        <v>6.3</v>
      </c>
      <c r="AP21" s="308">
        <v>6.17</v>
      </c>
      <c r="AQ21" s="309">
        <v>0.13</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518</v>
      </c>
      <c r="AL22" s="1188"/>
      <c r="AM22" s="1188"/>
      <c r="AN22" s="1189"/>
      <c r="AO22" s="312">
        <v>100.2</v>
      </c>
      <c r="AP22" s="313">
        <v>100.1</v>
      </c>
      <c r="AQ22" s="314">
        <v>0.1</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520</v>
      </c>
      <c r="AO27" s="273"/>
      <c r="AP27" s="273"/>
      <c r="AQ27" s="273"/>
      <c r="AR27" s="273"/>
      <c r="AS27" s="273"/>
      <c r="AT27" s="273"/>
    </row>
    <row r="28" spans="1:46" ht="16.2" x14ac:dyDescent="0.2">
      <c r="A28" s="274" t="s">
        <v>521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522</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500</v>
      </c>
      <c r="AP30" s="283"/>
      <c r="AQ30" s="284" t="s">
        <v>501</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502</v>
      </c>
      <c r="AQ31" s="290" t="s">
        <v>503</v>
      </c>
      <c r="AR31" s="291" t="s">
        <v>504</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523</v>
      </c>
      <c r="AL32" s="1204"/>
      <c r="AM32" s="1204"/>
      <c r="AN32" s="1205"/>
      <c r="AO32" s="322">
        <v>4404345</v>
      </c>
      <c r="AP32" s="322">
        <v>18140</v>
      </c>
      <c r="AQ32" s="323">
        <v>31427</v>
      </c>
      <c r="AR32" s="324">
        <v>-42.3</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524</v>
      </c>
      <c r="AL33" s="1204"/>
      <c r="AM33" s="1204"/>
      <c r="AN33" s="1205"/>
      <c r="AO33" s="322" t="s">
        <v>525</v>
      </c>
      <c r="AP33" s="322" t="s">
        <v>525</v>
      </c>
      <c r="AQ33" s="323">
        <v>3</v>
      </c>
      <c r="AR33" s="324" t="s">
        <v>525</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526</v>
      </c>
      <c r="AL34" s="1204"/>
      <c r="AM34" s="1204"/>
      <c r="AN34" s="1205"/>
      <c r="AO34" s="322" t="s">
        <v>525</v>
      </c>
      <c r="AP34" s="322" t="s">
        <v>525</v>
      </c>
      <c r="AQ34" s="323">
        <v>30</v>
      </c>
      <c r="AR34" s="324" t="s">
        <v>525</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527</v>
      </c>
      <c r="AL35" s="1204"/>
      <c r="AM35" s="1204"/>
      <c r="AN35" s="1205"/>
      <c r="AO35" s="322">
        <v>1631541</v>
      </c>
      <c r="AP35" s="322">
        <v>6720</v>
      </c>
      <c r="AQ35" s="323">
        <v>10730</v>
      </c>
      <c r="AR35" s="324">
        <v>-37.4</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528</v>
      </c>
      <c r="AL36" s="1204"/>
      <c r="AM36" s="1204"/>
      <c r="AN36" s="1205"/>
      <c r="AO36" s="322" t="s">
        <v>525</v>
      </c>
      <c r="AP36" s="322" t="s">
        <v>525</v>
      </c>
      <c r="AQ36" s="323">
        <v>463</v>
      </c>
      <c r="AR36" s="324" t="s">
        <v>525</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529</v>
      </c>
      <c r="AL37" s="1204"/>
      <c r="AM37" s="1204"/>
      <c r="AN37" s="1205"/>
      <c r="AO37" s="322">
        <v>31056</v>
      </c>
      <c r="AP37" s="322">
        <v>128</v>
      </c>
      <c r="AQ37" s="323">
        <v>1052</v>
      </c>
      <c r="AR37" s="324">
        <v>-87.8</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530</v>
      </c>
      <c r="AL38" s="1207"/>
      <c r="AM38" s="1207"/>
      <c r="AN38" s="1208"/>
      <c r="AO38" s="325" t="s">
        <v>525</v>
      </c>
      <c r="AP38" s="325" t="s">
        <v>525</v>
      </c>
      <c r="AQ38" s="326">
        <v>1</v>
      </c>
      <c r="AR38" s="314" t="s">
        <v>525</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531</v>
      </c>
      <c r="AL39" s="1207"/>
      <c r="AM39" s="1207"/>
      <c r="AN39" s="1208"/>
      <c r="AO39" s="322">
        <v>-1549848</v>
      </c>
      <c r="AP39" s="322">
        <v>-6383</v>
      </c>
      <c r="AQ39" s="323">
        <v>-7904</v>
      </c>
      <c r="AR39" s="324">
        <v>-19.2</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532</v>
      </c>
      <c r="AL40" s="1204"/>
      <c r="AM40" s="1204"/>
      <c r="AN40" s="1205"/>
      <c r="AO40" s="322">
        <v>-4398112</v>
      </c>
      <c r="AP40" s="322">
        <v>-18115</v>
      </c>
      <c r="AQ40" s="323">
        <v>-27308</v>
      </c>
      <c r="AR40" s="324">
        <v>-33.700000000000003</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293</v>
      </c>
      <c r="AL41" s="1210"/>
      <c r="AM41" s="1210"/>
      <c r="AN41" s="1211"/>
      <c r="AO41" s="322">
        <v>118982</v>
      </c>
      <c r="AP41" s="322">
        <v>490</v>
      </c>
      <c r="AQ41" s="323">
        <v>8493</v>
      </c>
      <c r="AR41" s="324">
        <v>-94.2</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500</v>
      </c>
      <c r="AN49" s="1200" t="s">
        <v>536</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537</v>
      </c>
      <c r="AO50" s="339" t="s">
        <v>538</v>
      </c>
      <c r="AP50" s="340" t="s">
        <v>539</v>
      </c>
      <c r="AQ50" s="341" t="s">
        <v>540</v>
      </c>
      <c r="AR50" s="342" t="s">
        <v>541</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5071710</v>
      </c>
      <c r="AN51" s="344">
        <v>21146</v>
      </c>
      <c r="AO51" s="345">
        <v>-10.4</v>
      </c>
      <c r="AP51" s="346">
        <v>41235</v>
      </c>
      <c r="AQ51" s="347">
        <v>5.6</v>
      </c>
      <c r="AR51" s="348">
        <v>-16</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2984153</v>
      </c>
      <c r="AN52" s="352">
        <v>12442</v>
      </c>
      <c r="AO52" s="353">
        <v>4.5999999999999996</v>
      </c>
      <c r="AP52" s="354">
        <v>22086</v>
      </c>
      <c r="AQ52" s="355">
        <v>4.2</v>
      </c>
      <c r="AR52" s="356">
        <v>0.4</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7637731</v>
      </c>
      <c r="AN53" s="344">
        <v>31767</v>
      </c>
      <c r="AO53" s="345">
        <v>50.2</v>
      </c>
      <c r="AP53" s="346">
        <v>41862</v>
      </c>
      <c r="AQ53" s="347">
        <v>1.5</v>
      </c>
      <c r="AR53" s="348">
        <v>48.7</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5801903</v>
      </c>
      <c r="AN54" s="352">
        <v>24132</v>
      </c>
      <c r="AO54" s="353">
        <v>94</v>
      </c>
      <c r="AP54" s="354">
        <v>23710</v>
      </c>
      <c r="AQ54" s="355">
        <v>7.4</v>
      </c>
      <c r="AR54" s="356">
        <v>86.6</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10368530</v>
      </c>
      <c r="AN55" s="344">
        <v>42976</v>
      </c>
      <c r="AO55" s="345">
        <v>35.299999999999997</v>
      </c>
      <c r="AP55" s="346">
        <v>43554</v>
      </c>
      <c r="AQ55" s="347">
        <v>4</v>
      </c>
      <c r="AR55" s="348">
        <v>31.3</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8019914</v>
      </c>
      <c r="AN56" s="352">
        <v>33241</v>
      </c>
      <c r="AO56" s="353">
        <v>37.700000000000003</v>
      </c>
      <c r="AP56" s="354">
        <v>24811</v>
      </c>
      <c r="AQ56" s="355">
        <v>4.5999999999999996</v>
      </c>
      <c r="AR56" s="356">
        <v>33.1</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7566985</v>
      </c>
      <c r="AN57" s="344">
        <v>31271</v>
      </c>
      <c r="AO57" s="345">
        <v>-27.2</v>
      </c>
      <c r="AP57" s="346">
        <v>42581</v>
      </c>
      <c r="AQ57" s="347">
        <v>-2.2000000000000002</v>
      </c>
      <c r="AR57" s="348">
        <v>-25</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3220897</v>
      </c>
      <c r="AN58" s="352">
        <v>13311</v>
      </c>
      <c r="AO58" s="353">
        <v>-60</v>
      </c>
      <c r="AP58" s="354">
        <v>24354</v>
      </c>
      <c r="AQ58" s="355">
        <v>-1.8</v>
      </c>
      <c r="AR58" s="356">
        <v>-58.2</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8535877</v>
      </c>
      <c r="AN59" s="344">
        <v>35157</v>
      </c>
      <c r="AO59" s="345">
        <v>12.4</v>
      </c>
      <c r="AP59" s="346">
        <v>45426</v>
      </c>
      <c r="AQ59" s="347">
        <v>6.7</v>
      </c>
      <c r="AR59" s="348">
        <v>5.7</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3848640</v>
      </c>
      <c r="AN60" s="352">
        <v>15852</v>
      </c>
      <c r="AO60" s="353">
        <v>19.100000000000001</v>
      </c>
      <c r="AP60" s="354">
        <v>24508</v>
      </c>
      <c r="AQ60" s="355">
        <v>0.6</v>
      </c>
      <c r="AR60" s="356">
        <v>18.5</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7836167</v>
      </c>
      <c r="AN61" s="359">
        <v>32463</v>
      </c>
      <c r="AO61" s="360">
        <v>12.1</v>
      </c>
      <c r="AP61" s="361">
        <v>42932</v>
      </c>
      <c r="AQ61" s="362">
        <v>3.1</v>
      </c>
      <c r="AR61" s="348">
        <v>9</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4775101</v>
      </c>
      <c r="AN62" s="352">
        <v>19796</v>
      </c>
      <c r="AO62" s="353">
        <v>19.100000000000001</v>
      </c>
      <c r="AP62" s="354">
        <v>23894</v>
      </c>
      <c r="AQ62" s="355">
        <v>3</v>
      </c>
      <c r="AR62" s="356">
        <v>16.100000000000001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qK/HcM5GECZOOcqet4ma1fgHedTDtL8kkxO3iIERI3XqIEUCHfguMl2yBL5X18yqewEY8k07gMmKJZhJfjb+Nw==" saltValue="JT6hSiv9K+qHQoLIvJl+V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550</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QuhuS2306w/5IIhgwt9zfCoII4/qX9K50B1xpRjkA5hjtO9N6BK006oZ4xQm9diR374aF7kkG1oEy1Sf0TNY+A==" saltValue="ZjcBk3pAlXcEXHZiL0UK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551</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8RRP0LUoEm3yFE1/jEpGMyFzY7NNIPTC2k2unpTJVHtvxF3lMqaOq8beWppWi82XBoHBw6dKaCikx5kz5P5tWA==" saltValue="V5VmPbJG8G2Gt/IKJ4o5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2">
      <c r="B47" s="10"/>
      <c r="C47" s="1212" t="s">
        <v>3</v>
      </c>
      <c r="D47" s="1212"/>
      <c r="E47" s="1213"/>
      <c r="F47" s="11">
        <v>13.36</v>
      </c>
      <c r="G47" s="12">
        <v>13.38</v>
      </c>
      <c r="H47" s="12">
        <v>10.77</v>
      </c>
      <c r="I47" s="12">
        <v>10.64</v>
      </c>
      <c r="J47" s="13">
        <v>10.38</v>
      </c>
    </row>
    <row r="48" spans="2:10" ht="57.75" customHeight="1" x14ac:dyDescent="0.2">
      <c r="B48" s="14"/>
      <c r="C48" s="1214" t="s">
        <v>4</v>
      </c>
      <c r="D48" s="1214"/>
      <c r="E48" s="1215"/>
      <c r="F48" s="15">
        <v>7.21</v>
      </c>
      <c r="G48" s="16">
        <v>4.72</v>
      </c>
      <c r="H48" s="16">
        <v>6.57</v>
      </c>
      <c r="I48" s="16">
        <v>6.56</v>
      </c>
      <c r="J48" s="17">
        <v>9.44</v>
      </c>
    </row>
    <row r="49" spans="2:10" ht="57.75" customHeight="1" thickBot="1" x14ac:dyDescent="0.25">
      <c r="B49" s="18"/>
      <c r="C49" s="1216" t="s">
        <v>5</v>
      </c>
      <c r="D49" s="1216"/>
      <c r="E49" s="1217"/>
      <c r="F49" s="19">
        <v>0.88</v>
      </c>
      <c r="G49" s="20" t="s">
        <v>557</v>
      </c>
      <c r="H49" s="20" t="s">
        <v>558</v>
      </c>
      <c r="I49" s="20">
        <v>0.36</v>
      </c>
      <c r="J49" s="21">
        <v>3.18</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t+9duxoiFRCpsRKLMvGDCvqcepGiQSPWwprHl/LttTB/L/jd4dN8LbE+z1bIzu+Oi4WaY12V+/56jUSy24VsLg==" saltValue="o71glHGAGlhP2udJn+ICB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2019-03-14T00:30:11Z</cp:lastPrinted>
  <dcterms:created xsi:type="dcterms:W3CDTF">2019-02-14T02:29:26Z</dcterms:created>
  <dcterms:modified xsi:type="dcterms:W3CDTF">2019-11-06T03:02:19Z</dcterms:modified>
</cp:coreProperties>
</file>