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35" windowWidth="9645" windowHeight="8625" tabRatio="690" activeTab="0"/>
  </bookViews>
  <sheets>
    <sheet name="仕切り(新）" sheetId="1" r:id="rId1"/>
    <sheet name="177" sheetId="2" r:id="rId2"/>
    <sheet name="178" sheetId="3" r:id="rId3"/>
    <sheet name="179" sheetId="4" r:id="rId4"/>
    <sheet name="180" sheetId="5" r:id="rId5"/>
    <sheet name="181" sheetId="6" r:id="rId6"/>
    <sheet name="182" sheetId="7" r:id="rId7"/>
  </sheets>
  <externalReferences>
    <externalReference r:id="rId10"/>
    <externalReference r:id="rId11"/>
    <externalReference r:id="rId12"/>
  </externalReferences>
  <definedNames>
    <definedName name="_xlnm.Print_Area" localSheetId="2">'178'!$A$1:$E$35</definedName>
    <definedName name="_xlnm.Print_Area" localSheetId="4">'180'!$A$1:$G$68</definedName>
    <definedName name="_xlnm.Print_Area" localSheetId="5">'181'!$A$1:$L$55</definedName>
    <definedName name="_xlnm.Print_Area" localSheetId="6">'182'!$A$1:$L$55</definedName>
    <definedName name="_xlnm.Print_Titles" localSheetId="5">'181'!$3:$4</definedName>
    <definedName name="_xlnm.Print_Titles" localSheetId="6">'182'!$3:$4</definedName>
  </definedNames>
  <calcPr fullCalcOnLoad="1"/>
</workbook>
</file>

<file path=xl/comments6.xml><?xml version="1.0" encoding="utf-8"?>
<comments xmlns="http://schemas.openxmlformats.org/spreadsheetml/2006/main">
  <authors>
    <author>茅ヶ崎職員課</author>
  </authors>
  <commentList>
    <comment ref="D5" authorId="0">
      <text>
        <r>
          <rPr>
            <b/>
            <sz val="9"/>
            <rFont val="ＭＳ Ｐゴシック"/>
            <family val="3"/>
          </rPr>
          <t>特別職・交流職員・再任用短時間除く</t>
        </r>
      </text>
    </comment>
  </commentList>
</comments>
</file>

<file path=xl/sharedStrings.xml><?xml version="1.0" encoding="utf-8"?>
<sst xmlns="http://schemas.openxmlformats.org/spreadsheetml/2006/main" count="393" uniqueCount="252">
  <si>
    <t>区分</t>
  </si>
  <si>
    <t>投票区</t>
  </si>
  <si>
    <t>字名</t>
  </si>
  <si>
    <t>総数</t>
  </si>
  <si>
    <t>男</t>
  </si>
  <si>
    <t>女</t>
  </si>
  <si>
    <t>資料：選挙管理委員会事務局</t>
  </si>
  <si>
    <t>執行年月日</t>
  </si>
  <si>
    <t>当日有権者数</t>
  </si>
  <si>
    <t>衆議院議員</t>
  </si>
  <si>
    <t>〃（小選挙区）</t>
  </si>
  <si>
    <t>〃（比例区）</t>
  </si>
  <si>
    <t>参議院議員</t>
  </si>
  <si>
    <t>〃（比例代表）</t>
  </si>
  <si>
    <t>〃（選挙区）</t>
  </si>
  <si>
    <t>〃</t>
  </si>
  <si>
    <t>県知事</t>
  </si>
  <si>
    <t>県議会議員</t>
  </si>
  <si>
    <t>市長</t>
  </si>
  <si>
    <t>市議会議員</t>
  </si>
  <si>
    <t>投票者数</t>
  </si>
  <si>
    <t>投票率（％）</t>
  </si>
  <si>
    <t>医療職</t>
  </si>
  <si>
    <t>本村１丁目・２丁目1～7番・３丁目1～3番・４丁目・５丁目1～17番</t>
  </si>
  <si>
    <t>今宿</t>
  </si>
  <si>
    <t>中島</t>
  </si>
  <si>
    <t>美住町</t>
  </si>
  <si>
    <t>浜竹２丁目・３丁目</t>
  </si>
  <si>
    <t>浜見平</t>
  </si>
  <si>
    <t>都市部</t>
  </si>
  <si>
    <t>都市計画課</t>
  </si>
  <si>
    <t>都市政策課</t>
  </si>
  <si>
    <t>建築指導課　</t>
  </si>
  <si>
    <t>開発審査課</t>
  </si>
  <si>
    <t>建設部</t>
  </si>
  <si>
    <t>建設総務課</t>
  </si>
  <si>
    <t>道路管理課</t>
  </si>
  <si>
    <t>道路建設課</t>
  </si>
  <si>
    <t>建築課</t>
  </si>
  <si>
    <t>会計課</t>
  </si>
  <si>
    <t>議会事務局</t>
  </si>
  <si>
    <t>監査事務局</t>
  </si>
  <si>
    <t>教育総務部</t>
  </si>
  <si>
    <t>教育総務課</t>
  </si>
  <si>
    <t>教育施設課</t>
  </si>
  <si>
    <t>学務課</t>
  </si>
  <si>
    <t>小学校</t>
  </si>
  <si>
    <t>中学校</t>
  </si>
  <si>
    <t>小和田公民館</t>
  </si>
  <si>
    <t>鶴嶺公民館</t>
  </si>
  <si>
    <t>松林公民館</t>
  </si>
  <si>
    <t>南湖公民館</t>
  </si>
  <si>
    <t>香川公民館</t>
  </si>
  <si>
    <t>青少年課</t>
  </si>
  <si>
    <t>海岸青少年会館</t>
  </si>
  <si>
    <t>市立病院</t>
  </si>
  <si>
    <t>消防</t>
  </si>
  <si>
    <t>高田１丁目4～15番・２丁目1～7番・３丁目・４丁目</t>
  </si>
  <si>
    <t>総数</t>
  </si>
  <si>
    <t>第１投票区</t>
  </si>
  <si>
    <t>第２投票区</t>
  </si>
  <si>
    <t>第３投票区</t>
  </si>
  <si>
    <t>第４投票区</t>
  </si>
  <si>
    <t>第５投票区</t>
  </si>
  <si>
    <t>第６投票区</t>
  </si>
  <si>
    <t>第７投票区</t>
  </si>
  <si>
    <t>第８投票区</t>
  </si>
  <si>
    <t>第９投票区</t>
  </si>
  <si>
    <t>第10投票区</t>
  </si>
  <si>
    <t>第11投票区</t>
  </si>
  <si>
    <t>第12投票区</t>
  </si>
  <si>
    <t>第13投票区</t>
  </si>
  <si>
    <t>第14投票区</t>
  </si>
  <si>
    <t>第15投票区</t>
  </si>
  <si>
    <t>第16投票区</t>
  </si>
  <si>
    <t>第17投票区</t>
  </si>
  <si>
    <t>第18投票区</t>
  </si>
  <si>
    <t>第19投票区</t>
  </si>
  <si>
    <t>第20投票区</t>
  </si>
  <si>
    <t>第21投票区</t>
  </si>
  <si>
    <t>第22投票区</t>
  </si>
  <si>
    <t>第23投票区</t>
  </si>
  <si>
    <t>第24投票区</t>
  </si>
  <si>
    <t>第25投票区</t>
  </si>
  <si>
    <t>第26投票区</t>
  </si>
  <si>
    <t>第27投票区</t>
  </si>
  <si>
    <t>第28投票区</t>
  </si>
  <si>
    <t>第29投票区</t>
  </si>
  <si>
    <t>第30投票区</t>
  </si>
  <si>
    <t>第31投票区</t>
  </si>
  <si>
    <t>第32投票区</t>
  </si>
  <si>
    <t>第33投票区</t>
  </si>
  <si>
    <t>第34投票区</t>
  </si>
  <si>
    <t>第35投票区</t>
  </si>
  <si>
    <t>第36投票区</t>
  </si>
  <si>
    <t>第37投票区</t>
  </si>
  <si>
    <t>第38投票区</t>
  </si>
  <si>
    <t>第39投票区</t>
  </si>
  <si>
    <t>第40投票区</t>
  </si>
  <si>
    <t>第41投票区</t>
  </si>
  <si>
    <t>第42投票区</t>
  </si>
  <si>
    <t>第43投票区</t>
  </si>
  <si>
    <t>第44投票区</t>
  </si>
  <si>
    <t>第45投票区</t>
  </si>
  <si>
    <t>〃（選挙区）</t>
  </si>
  <si>
    <t>〃（比例代表）</t>
  </si>
  <si>
    <t>技能労務職</t>
  </si>
  <si>
    <t>消防職</t>
  </si>
  <si>
    <t>総数　　　　　</t>
  </si>
  <si>
    <t>総務部　　</t>
  </si>
  <si>
    <t>行政総務課</t>
  </si>
  <si>
    <t>職員課</t>
  </si>
  <si>
    <t>文書法務課</t>
  </si>
  <si>
    <t>企画部</t>
  </si>
  <si>
    <t>情報推進課</t>
  </si>
  <si>
    <t>財務部</t>
  </si>
  <si>
    <t>財政課</t>
  </si>
  <si>
    <t>用地管財課</t>
  </si>
  <si>
    <t>契約検査課</t>
  </si>
  <si>
    <t>市民税課</t>
  </si>
  <si>
    <t>資産税課</t>
  </si>
  <si>
    <t>産業振興課</t>
  </si>
  <si>
    <t>市民課</t>
  </si>
  <si>
    <t>小出支所</t>
  </si>
  <si>
    <t>防災対策課</t>
  </si>
  <si>
    <t>安全対策課</t>
  </si>
  <si>
    <t>保険年金課</t>
  </si>
  <si>
    <t>障害福祉課</t>
  </si>
  <si>
    <t>高齢福祉介護課</t>
  </si>
  <si>
    <t>子育て支援課</t>
  </si>
  <si>
    <t>保育課</t>
  </si>
  <si>
    <t>環境部</t>
  </si>
  <si>
    <t>環境政策課</t>
  </si>
  <si>
    <t>環境保全課</t>
  </si>
  <si>
    <t>環境事業センター</t>
  </si>
  <si>
    <t>一般行政職</t>
  </si>
  <si>
    <t>教育政策課</t>
  </si>
  <si>
    <t>（平成２０年１２月２日現在）</t>
  </si>
  <si>
    <t>秘書広報課</t>
  </si>
  <si>
    <t>市民相談課</t>
  </si>
  <si>
    <t>施設再編整備課</t>
  </si>
  <si>
    <t>市民安全部</t>
  </si>
  <si>
    <t>経済部</t>
  </si>
  <si>
    <t>文化生涯学習部</t>
  </si>
  <si>
    <t>こども育成部</t>
  </si>
  <si>
    <t>景観みどり課</t>
  </si>
  <si>
    <t>公園緑地課</t>
  </si>
  <si>
    <t>下水道河川部</t>
  </si>
  <si>
    <t>下水道河川総務課</t>
  </si>
  <si>
    <t>下水道河川建設課</t>
  </si>
  <si>
    <t>下水道河川管理課</t>
  </si>
  <si>
    <t>教育推進部</t>
  </si>
  <si>
    <t>学校教育指導課</t>
  </si>
  <si>
    <t>社会教育課</t>
  </si>
  <si>
    <t>青少年会館</t>
  </si>
  <si>
    <t>教育センター</t>
  </si>
  <si>
    <t>市民自治推進課</t>
  </si>
  <si>
    <t>企画経営課</t>
  </si>
  <si>
    <t>広域事業政策課</t>
  </si>
  <si>
    <t>収納課</t>
  </si>
  <si>
    <t>農業水産課</t>
  </si>
  <si>
    <t>雇用労働課</t>
  </si>
  <si>
    <t>拠点整備課</t>
  </si>
  <si>
    <t>文化生涯学習課</t>
  </si>
  <si>
    <t>スポーツ健康課</t>
  </si>
  <si>
    <t>生活支援課</t>
  </si>
  <si>
    <t>こども育成相談課</t>
  </si>
  <si>
    <t>資源循環課</t>
  </si>
  <si>
    <t>資料：職員課</t>
  </si>
  <si>
    <t>第46投票区</t>
  </si>
  <si>
    <t>第47投票区</t>
  </si>
  <si>
    <t>図書館分館</t>
  </si>
  <si>
    <t>男女共同参画課</t>
  </si>
  <si>
    <t>選挙管理委員会事務局</t>
  </si>
  <si>
    <t>農業委員会事務局</t>
  </si>
  <si>
    <t>東海岸南２丁目・３丁目・４丁目・６丁目</t>
  </si>
  <si>
    <t>（注）１　※比例代表については、在外選挙人を含みます。</t>
  </si>
  <si>
    <t>（平成29年4月1日現在）</t>
  </si>
  <si>
    <t>常盤町3～5番・6番31～55号、富士見町5番30号～・6番11号～・7番・8番、浜須賀1～6番・9～18番、緑が浜、汐見台</t>
  </si>
  <si>
    <t>〃</t>
  </si>
  <si>
    <t>〃（小選挙区）</t>
  </si>
  <si>
    <t>〃（比例区）</t>
  </si>
  <si>
    <t>※</t>
  </si>
  <si>
    <t>〃（補欠選挙）</t>
  </si>
  <si>
    <t>〃</t>
  </si>
  <si>
    <t>　　　２　平成19年以降の選挙は、在外選挙人を含みます。</t>
  </si>
  <si>
    <t>(平成29年12月31日）</t>
  </si>
  <si>
    <t>行政改革推進室</t>
  </si>
  <si>
    <t>福祉政策課</t>
  </si>
  <si>
    <t>保健所</t>
  </si>
  <si>
    <t>保健企画課</t>
  </si>
  <si>
    <t>地域保健課</t>
  </si>
  <si>
    <t>保健予防課</t>
  </si>
  <si>
    <t>環境衛生課</t>
  </si>
  <si>
    <t>食品衛生課</t>
  </si>
  <si>
    <t>健康増進課</t>
  </si>
  <si>
    <t>福祉部</t>
  </si>
  <si>
    <t>図書館</t>
  </si>
  <si>
    <t>１９８　投票区別有権者数</t>
  </si>
  <si>
    <t>１９９　主要選挙投票結果</t>
  </si>
  <si>
    <t>１９９　主要選挙投票結果（つづき）</t>
  </si>
  <si>
    <t>２００　市職員数</t>
  </si>
  <si>
    <t>２００　市職員数（つづき）</t>
  </si>
  <si>
    <t>茅ヶ崎１丁目・２丁目・３丁目、元町、新栄町、矢畑(地番)782-3・897-1・-9、浜之郷(地番)1239-1・-3</t>
  </si>
  <si>
    <t>十間坂１丁目・２丁目・３丁目</t>
  </si>
  <si>
    <t>幸町1～3番・4番1～11号・4番24号～・5番・17～24番、共恵１丁目・２丁目、
中海岸１丁目</t>
  </si>
  <si>
    <t>南湖１丁目1～6番・２丁目・３丁目・４丁目1～9番・５丁目1番・7～10番・18～20番</t>
  </si>
  <si>
    <t>南湖４丁目10番・５丁目2～6番・11～17番・６丁目・７丁目、
柳島海岸1～3番・9番</t>
  </si>
  <si>
    <t>中海岸２丁目・３丁目・４丁目、東海岸南１丁目</t>
  </si>
  <si>
    <t>東海岸北１丁目・２丁目・３丁目1～4番</t>
  </si>
  <si>
    <t>東海岸北４丁目7～11番・14～16番・５丁目、東海岸南５丁目</t>
  </si>
  <si>
    <t>萩園(地番)1～463・1376～1426・1642～2558・2560～2570・2598～2604・2696</t>
  </si>
  <si>
    <t>茅ヶ崎(地番)228～552・843～1149、
円蔵１丁目・２丁目、高田５丁目</t>
  </si>
  <si>
    <t>矢畑(地番)1～352・381～418・538～781・782-1・-2・783～896・897-2～-8・-10～・898～1445</t>
  </si>
  <si>
    <t>平成19年７月29日</t>
  </si>
  <si>
    <t>平成 17年10月23日</t>
  </si>
  <si>
    <t>平成22年7月11日</t>
  </si>
  <si>
    <t>平成 21年10月25日</t>
  </si>
  <si>
    <t>平  成   15   年  11  月   ９  日</t>
  </si>
  <si>
    <t>平  成   19   年  4   月   ８   日</t>
  </si>
  <si>
    <t>平  成   19   年  4   月   ８   日</t>
  </si>
  <si>
    <t>西久保(地番)１～768・775-2・-13・777～794・797-2・798-2・-9・826～829・830-2・834・1519～1526・1528-2・-4・1529～1617・1619～1628・1633～1748、円蔵(地番)（飛地）2613～2617・2622～2683、浜之郷(地番)１～343</t>
  </si>
  <si>
    <t>西久保(地番)769～774・775-1・-8・-9・-11・-12・776・795・796・797-1・-6・
-8・798-1・-8・799～825・830-1・831～833・835～1273・1422・1438～1518・1527・1528-1・-5・-8・-13・-14・1618・1629・2000～2024・2609、
円蔵(地番)（飛地）1～1289・1395～2612・2618～2621・2684</t>
  </si>
  <si>
    <t>香川２丁目23～26番・３丁目・４丁目・５丁目・６丁目1～13番・15～23番</t>
  </si>
  <si>
    <t>平和町5番・6番、菱沼海岸、白浜町、浜須賀7番・8番、松が丘１丁目8番21号～・9～11番・２丁目8番25～42号・9番・10番1～19号・30号～・12番1～19号・41号～・13番1～14号・56号～</t>
  </si>
  <si>
    <t>富士見町1～4番・5番1～29号・6番1～10号・9～16番、
松浪１丁目1～8番・２丁目1～7番・9番</t>
  </si>
  <si>
    <t>旭が丘9～13番、平和町1～4番・7～13番、松が丘１丁目1～7番・8番1～20号・２丁目1～7番・8番1～24号・43号～・10番20～29号・11番・12番20～40号・13番15～55号</t>
  </si>
  <si>
    <t>常盤町1番・2番・6番1～30号・56号～・7番・8番、浜竹４丁目、松浪１丁目9～12番・２丁目8番</t>
  </si>
  <si>
    <t>香川２丁目6～10番・香川６丁目14番・24～34番・７丁目、みずき１丁目・２丁目・３丁目・４丁目、松風台10番22～44号・13～15番・17番9～21号・18番8～20号・19番6～15号・20番18～34号・21～25番</t>
  </si>
  <si>
    <t>（平成29年12月1日現在）</t>
  </si>
  <si>
    <t>高田１丁目1～3番・２丁目8～14番、室田１丁目・２丁目・３丁目12番</t>
  </si>
  <si>
    <t>小和田１丁目・２丁目、小桜町4～8番、代官町</t>
  </si>
  <si>
    <t>本宿町、赤松町</t>
  </si>
  <si>
    <t>小桜町1～3番、ひばりが丘、旭が丘1～8番</t>
  </si>
  <si>
    <t>出口町、浜竹１丁目</t>
  </si>
  <si>
    <t>行谷、下寺尾</t>
  </si>
  <si>
    <t>本村２丁目8番・３丁目4～20番・５丁目18～20番、室田３丁目1～11番、
松林１丁目・２丁目1番・2番・7～10番・17～19番</t>
  </si>
  <si>
    <t>第48投票区</t>
  </si>
  <si>
    <t>若松町、幸町4番12～23号・6～16番、東海岸北３丁目5～15番・４丁目1～6番・12番・13番</t>
  </si>
  <si>
    <t>甘沼(地番)１～1027・1029～1460</t>
  </si>
  <si>
    <t>赤羽根(地番)2324～3038・3771～4056・4246～4305、
菱沼３丁目、小和田３丁目</t>
  </si>
  <si>
    <t>堤(地番)１～110・388</t>
  </si>
  <si>
    <t>芹沢、堤(地番)389～4334</t>
  </si>
  <si>
    <t>西久保(地番)1274～1279、円蔵(地番)（飛地）1290～1394、鶴が台</t>
  </si>
  <si>
    <t>萩園(地番)464～1375・1427～1641・2559・2571～2597・2605～2695・2697～、平太夫新田</t>
  </si>
  <si>
    <t>赤羽根(地番)1～1408・3166～3390</t>
  </si>
  <si>
    <t>茅ヶ崎(地番)3394・3470、南湖１丁目7～10番、矢畑(地番)353～380・419～537、浜之郷(地番)709～1238・1239-2・-4～・1240～1273</t>
  </si>
  <si>
    <t>赤羽根(地番)1409～2323・3039～3165・3391～3770・4057～4245、
松林２丁目3～6番・11～16番・３丁目、菱沼１丁目・２丁目</t>
  </si>
  <si>
    <t>１９８　投票区別有権者数（つづき）</t>
  </si>
  <si>
    <t>松尾、柳島(地番)104～1900、
柳島１丁目・２丁目、柳島海岸(地番)976～1284・1588・1592・4～8番・10～19番</t>
  </si>
  <si>
    <t>浜之郷(地番)344～708、
下町屋１丁目・２丁目・３丁目</t>
  </si>
  <si>
    <t>西久保(地番)1280～1421・1423～1437
香川１丁目・２丁目1～5番・11～22番・27～31番、甘沼(地番)1028
松風台1～9番・10番1～21号・11番・12番・16番・17番1～8号・22～31号・18番1～7号・21～29号・19番1～5号・16～20号・20番1～17号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</si>
</sst>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0_ "/>
    <numFmt numFmtId="179" formatCode="#,##0_);[Red]\(#,##0\)"/>
    <numFmt numFmtId="180" formatCode="#,##0_);\(#,##0\)"/>
    <numFmt numFmtId="181" formatCode="0.0%"/>
    <numFmt numFmtId="182" formatCode="0.0_ "/>
    <numFmt numFmtId="183" formatCode="#,##0.0_ "/>
    <numFmt numFmtId="184" formatCode="#,##0.0_);\(#,##0.0\)"/>
    <numFmt numFmtId="185" formatCode="#,##0.00_ "/>
    <numFmt numFmtId="186" formatCode="0_);[Red]\(0\)"/>
    <numFmt numFmtId="187" formatCode="#,##0;[Red]#,##0"/>
    <numFmt numFmtId="188" formatCode="0_);\(0\)"/>
    <numFmt numFmtId="189" formatCode="#,##0.0;&quot;△ &quot;#,##0.0"/>
    <numFmt numFmtId="190" formatCode="0.00_);[Red]\(0.00\)"/>
    <numFmt numFmtId="191" formatCode="yyyy"/>
    <numFmt numFmtId="192" formatCode="0.E+00"/>
    <numFmt numFmtId="193" formatCode="&quot;¥&quot;#,##0_);[Red]\(&quot;¥&quot;#,##0\)"/>
    <numFmt numFmtId="194" formatCode="#,##0_ ;[Red]\-#,##0\ "/>
    <numFmt numFmtId="195" formatCode="mmm\-yyyy"/>
    <numFmt numFmtId="196" formatCode="[$-411]ggge&quot;年&quot;m&quot;月&quot;d&quot;日&quot;;@"/>
  </numFmts>
  <fonts count="67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6"/>
      <name val="ＭＳ 明朝"/>
      <family val="1"/>
    </font>
    <font>
      <sz val="10"/>
      <name val="HG丸ｺﾞｼｯｸM-PRO"/>
      <family val="3"/>
    </font>
    <font>
      <b/>
      <sz val="10"/>
      <name val="ＭＳ Ｐ明朝"/>
      <family val="1"/>
    </font>
    <font>
      <b/>
      <sz val="9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b/>
      <sz val="10"/>
      <color indexed="8"/>
      <name val="ＭＳ Ｐ明朝"/>
      <family val="1"/>
    </font>
    <font>
      <sz val="24"/>
      <color indexed="8"/>
      <name val="HGS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sz val="11"/>
      <name val="Cambria"/>
      <family val="3"/>
    </font>
    <font>
      <sz val="11"/>
      <name val="Calibri"/>
      <family val="3"/>
    </font>
    <font>
      <sz val="10"/>
      <color rgb="FFFF0000"/>
      <name val="ＭＳ Ｐ明朝"/>
      <family val="1"/>
    </font>
    <font>
      <sz val="12"/>
      <color indexed="10"/>
      <name val="Cambria"/>
      <family val="3"/>
    </font>
    <font>
      <sz val="9"/>
      <color theme="1"/>
      <name val="ＭＳ Ｐ明朝"/>
      <family val="1"/>
    </font>
    <font>
      <sz val="11"/>
      <color theme="1"/>
      <name val="ＭＳ Ｐゴシック"/>
      <family val="3"/>
    </font>
    <font>
      <sz val="10"/>
      <color theme="1"/>
      <name val="ＭＳ Ｐ明朝"/>
      <family val="1"/>
    </font>
    <font>
      <sz val="10"/>
      <color theme="1"/>
      <name val="ＭＳ Ｐゴシック"/>
      <family val="3"/>
    </font>
    <font>
      <sz val="9"/>
      <name val="Calibri"/>
      <family val="3"/>
    </font>
    <font>
      <b/>
      <sz val="10"/>
      <color theme="1"/>
      <name val="ＭＳ Ｐ明朝"/>
      <family val="1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 vertical="center"/>
      <protection/>
    </xf>
    <xf numFmtId="0" fontId="1" fillId="0" borderId="0">
      <alignment/>
      <protection/>
    </xf>
    <xf numFmtId="0" fontId="54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1" fillId="0" borderId="0" xfId="65">
      <alignment vertical="center"/>
      <protection/>
    </xf>
    <xf numFmtId="0" fontId="11" fillId="33" borderId="0" xfId="65" applyFill="1">
      <alignment vertical="center"/>
      <protection/>
    </xf>
    <xf numFmtId="0" fontId="11" fillId="0" borderId="10" xfId="65" applyBorder="1">
      <alignment vertical="center"/>
      <protection/>
    </xf>
    <xf numFmtId="0" fontId="11" fillId="33" borderId="10" xfId="65" applyFill="1" applyBorder="1">
      <alignment vertical="center"/>
      <protection/>
    </xf>
    <xf numFmtId="0" fontId="11" fillId="0" borderId="0" xfId="65" applyBorder="1">
      <alignment vertical="center"/>
      <protection/>
    </xf>
    <xf numFmtId="0" fontId="11" fillId="33" borderId="0" xfId="65" applyFill="1" applyBorder="1">
      <alignment vertical="center"/>
      <protection/>
    </xf>
    <xf numFmtId="0" fontId="11" fillId="0" borderId="11" xfId="65" applyBorder="1">
      <alignment vertical="center"/>
      <protection/>
    </xf>
    <xf numFmtId="0" fontId="11" fillId="33" borderId="11" xfId="65" applyFill="1" applyBorder="1">
      <alignment vertical="center"/>
      <protection/>
    </xf>
    <xf numFmtId="0" fontId="55" fillId="0" borderId="0" xfId="66" applyFont="1" applyFill="1" applyAlignment="1">
      <alignment vertical="center"/>
      <protection/>
    </xf>
    <xf numFmtId="0" fontId="1" fillId="0" borderId="0" xfId="66" applyFill="1">
      <alignment/>
      <protection/>
    </xf>
    <xf numFmtId="0" fontId="3" fillId="0" borderId="0" xfId="66" applyFont="1" applyFill="1">
      <alignment/>
      <protection/>
    </xf>
    <xf numFmtId="0" fontId="5" fillId="0" borderId="0" xfId="66" applyFont="1" applyFill="1" applyAlignment="1">
      <alignment vertical="center"/>
      <protection/>
    </xf>
    <xf numFmtId="0" fontId="0" fillId="0" borderId="0" xfId="0" applyFill="1" applyBorder="1" applyAlignment="1">
      <alignment vertical="center"/>
    </xf>
    <xf numFmtId="0" fontId="1" fillId="0" borderId="0" xfId="66" applyFill="1" applyBorder="1">
      <alignment/>
      <protection/>
    </xf>
    <xf numFmtId="0" fontId="1" fillId="0" borderId="0" xfId="66" applyFont="1" applyFill="1">
      <alignment/>
      <protection/>
    </xf>
    <xf numFmtId="0" fontId="7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9" fillId="0" borderId="0" xfId="66" applyFont="1" applyFill="1">
      <alignment/>
      <protection/>
    </xf>
    <xf numFmtId="0" fontId="7" fillId="0" borderId="11" xfId="66" applyFont="1" applyFill="1" applyBorder="1">
      <alignment/>
      <protection/>
    </xf>
    <xf numFmtId="0" fontId="4" fillId="0" borderId="0" xfId="66" applyFont="1" applyFill="1" applyBorder="1">
      <alignment/>
      <protection/>
    </xf>
    <xf numFmtId="0" fontId="56" fillId="0" borderId="0" xfId="66" applyFont="1" applyFill="1">
      <alignment/>
      <protection/>
    </xf>
    <xf numFmtId="0" fontId="4" fillId="0" borderId="0" xfId="66" applyFont="1" applyFill="1" applyBorder="1" applyAlignment="1">
      <alignment horizontal="right"/>
      <protection/>
    </xf>
    <xf numFmtId="0" fontId="57" fillId="0" borderId="0" xfId="66" applyFont="1" applyFill="1">
      <alignment/>
      <protection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5" fillId="0" borderId="0" xfId="0" applyFont="1" applyFill="1" applyAlignment="1">
      <alignment vertical="center"/>
    </xf>
    <xf numFmtId="0" fontId="6" fillId="0" borderId="0" xfId="66" applyFont="1" applyFill="1">
      <alignment/>
      <protection/>
    </xf>
    <xf numFmtId="0" fontId="0" fillId="0" borderId="0" xfId="62" applyFill="1" applyAlignment="1">
      <alignment/>
      <protection/>
    </xf>
    <xf numFmtId="176" fontId="58" fillId="0" borderId="0" xfId="66" applyNumberFormat="1" applyFont="1" applyFill="1" applyBorder="1" applyAlignment="1">
      <alignment vertical="center"/>
      <protection/>
    </xf>
    <xf numFmtId="190" fontId="58" fillId="0" borderId="0" xfId="66" applyNumberFormat="1" applyFont="1" applyFill="1" applyAlignment="1">
      <alignment vertical="center"/>
      <protection/>
    </xf>
    <xf numFmtId="0" fontId="59" fillId="0" borderId="0" xfId="0" applyFont="1" applyFill="1" applyAlignment="1">
      <alignment vertical="center"/>
    </xf>
    <xf numFmtId="0" fontId="60" fillId="0" borderId="0" xfId="66" applyFont="1" applyFill="1">
      <alignment/>
      <protection/>
    </xf>
    <xf numFmtId="0" fontId="61" fillId="0" borderId="0" xfId="66" applyFont="1" applyFill="1">
      <alignment/>
      <protection/>
    </xf>
    <xf numFmtId="0" fontId="61" fillId="0" borderId="10" xfId="66" applyFont="1" applyFill="1" applyBorder="1">
      <alignment/>
      <protection/>
    </xf>
    <xf numFmtId="0" fontId="0" fillId="0" borderId="0" xfId="62" applyFill="1" applyBorder="1" applyAlignment="1">
      <alignment/>
      <protection/>
    </xf>
    <xf numFmtId="0" fontId="4" fillId="0" borderId="11" xfId="66" applyFont="1" applyFill="1" applyBorder="1" applyAlignment="1">
      <alignment/>
      <protection/>
    </xf>
    <xf numFmtId="0" fontId="3" fillId="0" borderId="0" xfId="66" applyFont="1" applyFill="1" applyBorder="1" applyAlignment="1">
      <alignment horizontal="distributed" vertical="center"/>
      <protection/>
    </xf>
    <xf numFmtId="0" fontId="3" fillId="0" borderId="12" xfId="66" applyFont="1" applyFill="1" applyBorder="1" applyAlignment="1">
      <alignment horizontal="distributed" vertical="center"/>
      <protection/>
    </xf>
    <xf numFmtId="0" fontId="3" fillId="0" borderId="0" xfId="66" applyFont="1" applyFill="1" applyBorder="1" applyAlignment="1">
      <alignment vertical="center"/>
      <protection/>
    </xf>
    <xf numFmtId="0" fontId="3" fillId="0" borderId="12" xfId="63" applyFont="1" applyFill="1" applyBorder="1" applyAlignment="1">
      <alignment horizontal="distributed" vertical="center"/>
      <protection/>
    </xf>
    <xf numFmtId="0" fontId="6" fillId="0" borderId="0" xfId="66" applyFont="1" applyFill="1" applyBorder="1">
      <alignment/>
      <protection/>
    </xf>
    <xf numFmtId="0" fontId="3" fillId="0" borderId="0" xfId="63" applyFont="1" applyFill="1" applyBorder="1" applyAlignment="1">
      <alignment vertical="center"/>
      <protection/>
    </xf>
    <xf numFmtId="176" fontId="1" fillId="0" borderId="0" xfId="66" applyNumberFormat="1" applyFill="1">
      <alignment/>
      <protection/>
    </xf>
    <xf numFmtId="179" fontId="1" fillId="0" borderId="0" xfId="66" applyNumberFormat="1" applyFill="1">
      <alignment/>
      <protection/>
    </xf>
    <xf numFmtId="0" fontId="3" fillId="0" borderId="11" xfId="66" applyFont="1" applyFill="1" applyBorder="1" applyAlignment="1">
      <alignment vertical="center"/>
      <protection/>
    </xf>
    <xf numFmtId="0" fontId="6" fillId="0" borderId="0" xfId="0" applyFont="1" applyFill="1" applyBorder="1" applyAlignment="1">
      <alignment vertical="center"/>
    </xf>
    <xf numFmtId="0" fontId="4" fillId="0" borderId="0" xfId="66" applyFont="1" applyFill="1">
      <alignment/>
      <protection/>
    </xf>
    <xf numFmtId="0" fontId="4" fillId="0" borderId="10" xfId="66" applyFont="1" applyFill="1" applyBorder="1">
      <alignment/>
      <protection/>
    </xf>
    <xf numFmtId="0" fontId="4" fillId="0" borderId="10" xfId="66" applyFont="1" applyFill="1" applyBorder="1" applyAlignment="1">
      <alignment horizontal="distributed" vertical="center"/>
      <protection/>
    </xf>
    <xf numFmtId="0" fontId="4" fillId="0" borderId="13" xfId="66" applyFont="1" applyFill="1" applyBorder="1" applyAlignment="1">
      <alignment horizontal="distributed" vertical="center"/>
      <protection/>
    </xf>
    <xf numFmtId="0" fontId="4" fillId="0" borderId="14" xfId="66" applyFont="1" applyFill="1" applyBorder="1">
      <alignment/>
      <protection/>
    </xf>
    <xf numFmtId="0" fontId="4" fillId="0" borderId="14" xfId="66" applyFont="1" applyFill="1" applyBorder="1" applyAlignment="1">
      <alignment horizontal="distributed" vertical="center"/>
      <protection/>
    </xf>
    <xf numFmtId="0" fontId="4" fillId="0" borderId="15" xfId="66" applyFont="1" applyFill="1" applyBorder="1" applyAlignment="1">
      <alignment horizontal="distributed" vertical="center"/>
      <protection/>
    </xf>
    <xf numFmtId="0" fontId="4" fillId="0" borderId="16" xfId="66" applyFont="1" applyFill="1" applyBorder="1" applyAlignment="1">
      <alignment horizontal="distributed" vertical="center"/>
      <protection/>
    </xf>
    <xf numFmtId="0" fontId="4" fillId="0" borderId="17" xfId="66" applyFont="1" applyFill="1" applyBorder="1" applyAlignment="1">
      <alignment horizontal="distributed" vertical="center"/>
      <protection/>
    </xf>
    <xf numFmtId="0" fontId="4" fillId="0" borderId="0" xfId="66" applyFont="1" applyFill="1" applyBorder="1" applyAlignment="1">
      <alignment horizontal="distributed" vertical="center"/>
      <protection/>
    </xf>
    <xf numFmtId="58" fontId="4" fillId="0" borderId="18" xfId="66" applyNumberFormat="1" applyFont="1" applyFill="1" applyBorder="1" applyAlignment="1">
      <alignment horizontal="distributed" vertical="center"/>
      <protection/>
    </xf>
    <xf numFmtId="58" fontId="4" fillId="0" borderId="12" xfId="66" applyNumberFormat="1" applyFont="1" applyFill="1" applyBorder="1" applyAlignment="1">
      <alignment horizontal="distributed" vertical="center"/>
      <protection/>
    </xf>
    <xf numFmtId="176" fontId="4" fillId="0" borderId="0" xfId="66" applyNumberFormat="1" applyFont="1" applyFill="1" applyAlignment="1">
      <alignment vertical="center"/>
      <protection/>
    </xf>
    <xf numFmtId="0" fontId="4" fillId="0" borderId="18" xfId="66" applyFont="1" applyFill="1" applyBorder="1" applyAlignment="1">
      <alignment horizontal="distributed" vertical="center"/>
      <protection/>
    </xf>
    <xf numFmtId="176" fontId="4" fillId="0" borderId="0" xfId="66" applyNumberFormat="1" applyFont="1" applyFill="1" applyBorder="1" applyAlignment="1">
      <alignment vertical="center"/>
      <protection/>
    </xf>
    <xf numFmtId="0" fontId="12" fillId="0" borderId="0" xfId="66" applyFont="1" applyFill="1" applyBorder="1">
      <alignment/>
      <protection/>
    </xf>
    <xf numFmtId="176" fontId="62" fillId="0" borderId="0" xfId="66" applyNumberFormat="1" applyFont="1" applyFill="1" applyBorder="1" applyAlignment="1">
      <alignment vertical="center"/>
      <protection/>
    </xf>
    <xf numFmtId="0" fontId="4" fillId="0" borderId="0" xfId="66" applyFont="1" applyFill="1" applyAlignment="1">
      <alignment vertical="center"/>
      <protection/>
    </xf>
    <xf numFmtId="0" fontId="4" fillId="0" borderId="0" xfId="63" applyFont="1" applyFill="1" applyAlignment="1">
      <alignment/>
      <protection/>
    </xf>
    <xf numFmtId="0" fontId="4" fillId="0" borderId="12" xfId="66" applyFont="1" applyFill="1" applyBorder="1" applyAlignment="1">
      <alignment horizontal="distributed" vertical="center"/>
      <protection/>
    </xf>
    <xf numFmtId="0" fontId="4" fillId="0" borderId="0" xfId="66" applyFont="1" applyFill="1" applyBorder="1" applyAlignment="1">
      <alignment vertical="center"/>
      <protection/>
    </xf>
    <xf numFmtId="0" fontId="4" fillId="0" borderId="11" xfId="66" applyFont="1" applyFill="1" applyBorder="1">
      <alignment/>
      <protection/>
    </xf>
    <xf numFmtId="0" fontId="62" fillId="0" borderId="19" xfId="66" applyFont="1" applyFill="1" applyBorder="1" applyAlignment="1">
      <alignment horizontal="center" vertical="center"/>
      <protection/>
    </xf>
    <xf numFmtId="0" fontId="62" fillId="0" borderId="20" xfId="66" applyFont="1" applyFill="1" applyBorder="1" applyAlignment="1">
      <alignment horizontal="center" vertical="center"/>
      <protection/>
    </xf>
    <xf numFmtId="0" fontId="62" fillId="0" borderId="21" xfId="66" applyFont="1" applyFill="1" applyBorder="1" applyAlignment="1">
      <alignment horizontal="center" vertical="center"/>
      <protection/>
    </xf>
    <xf numFmtId="0" fontId="62" fillId="0" borderId="22" xfId="66" applyFont="1" applyFill="1" applyBorder="1" applyAlignment="1">
      <alignment horizontal="center" vertical="center"/>
      <protection/>
    </xf>
    <xf numFmtId="0" fontId="62" fillId="0" borderId="0" xfId="66" applyFont="1" applyFill="1" applyBorder="1" applyAlignment="1">
      <alignment horizontal="distributed" vertical="center"/>
      <protection/>
    </xf>
    <xf numFmtId="0" fontId="62" fillId="0" borderId="23" xfId="64" applyFont="1" applyFill="1" applyBorder="1" applyAlignment="1">
      <alignment vertical="center" wrapText="1"/>
      <protection/>
    </xf>
    <xf numFmtId="0" fontId="62" fillId="0" borderId="12" xfId="66" applyFont="1" applyFill="1" applyBorder="1" applyAlignment="1">
      <alignment horizontal="distributed" vertical="center"/>
      <protection/>
    </xf>
    <xf numFmtId="0" fontId="62" fillId="0" borderId="12" xfId="64" applyFont="1" applyFill="1" applyBorder="1" applyAlignment="1">
      <alignment vertical="center" wrapText="1"/>
      <protection/>
    </xf>
    <xf numFmtId="0" fontId="4" fillId="0" borderId="23" xfId="64" applyFont="1" applyFill="1" applyBorder="1" applyAlignment="1">
      <alignment vertical="center" wrapText="1"/>
      <protection/>
    </xf>
    <xf numFmtId="0" fontId="62" fillId="0" borderId="24" xfId="66" applyFont="1" applyFill="1" applyBorder="1" applyAlignment="1">
      <alignment horizontal="distributed" vertical="center"/>
      <protection/>
    </xf>
    <xf numFmtId="0" fontId="62" fillId="0" borderId="25" xfId="64" applyFont="1" applyFill="1" applyBorder="1" applyAlignment="1">
      <alignment vertical="center" wrapText="1"/>
      <protection/>
    </xf>
    <xf numFmtId="176" fontId="62" fillId="0" borderId="26" xfId="66" applyNumberFormat="1" applyFont="1" applyFill="1" applyBorder="1" applyAlignment="1">
      <alignment vertical="center"/>
      <protection/>
    </xf>
    <xf numFmtId="176" fontId="62" fillId="0" borderId="11" xfId="61" applyNumberFormat="1" applyFont="1" applyFill="1" applyBorder="1" applyAlignment="1" applyProtection="1">
      <alignment vertical="center"/>
      <protection locked="0"/>
    </xf>
    <xf numFmtId="0" fontId="63" fillId="0" borderId="27" xfId="66" applyFont="1" applyFill="1" applyBorder="1" applyAlignment="1">
      <alignment horizontal="distributed" vertical="center"/>
      <protection/>
    </xf>
    <xf numFmtId="0" fontId="61" fillId="0" borderId="28" xfId="63" applyFont="1" applyFill="1" applyBorder="1" applyAlignment="1">
      <alignment horizontal="distributed" vertical="center"/>
      <protection/>
    </xf>
    <xf numFmtId="179" fontId="63" fillId="0" borderId="27" xfId="66" applyNumberFormat="1" applyFont="1" applyFill="1" applyBorder="1" applyAlignment="1">
      <alignment vertical="center"/>
      <protection/>
    </xf>
    <xf numFmtId="179" fontId="62" fillId="0" borderId="0" xfId="66" applyNumberFormat="1" applyFont="1" applyFill="1" applyBorder="1" applyAlignment="1">
      <alignment vertical="center"/>
      <protection/>
    </xf>
    <xf numFmtId="0" fontId="62" fillId="0" borderId="11" xfId="66" applyFont="1" applyFill="1" applyBorder="1" applyAlignment="1">
      <alignment horizontal="distributed" vertical="center"/>
      <protection/>
    </xf>
    <xf numFmtId="0" fontId="4" fillId="0" borderId="25" xfId="64" applyFont="1" applyFill="1" applyBorder="1" applyAlignment="1">
      <alignment vertical="center" wrapText="1"/>
      <protection/>
    </xf>
    <xf numFmtId="179" fontId="62" fillId="0" borderId="26" xfId="66" applyNumberFormat="1" applyFont="1" applyFill="1" applyBorder="1" applyAlignment="1">
      <alignment vertical="center"/>
      <protection/>
    </xf>
    <xf numFmtId="179" fontId="62" fillId="0" borderId="11" xfId="66" applyNumberFormat="1" applyFont="1" applyFill="1" applyBorder="1" applyAlignment="1">
      <alignment vertical="center"/>
      <protection/>
    </xf>
    <xf numFmtId="0" fontId="4" fillId="0" borderId="29" xfId="66" applyFont="1" applyFill="1" applyBorder="1" applyAlignment="1">
      <alignment horizontal="distributed" vertical="center"/>
      <protection/>
    </xf>
    <xf numFmtId="190" fontId="4" fillId="0" borderId="0" xfId="66" applyNumberFormat="1" applyFont="1" applyFill="1" applyAlignment="1">
      <alignment vertical="center"/>
      <protection/>
    </xf>
    <xf numFmtId="0" fontId="4" fillId="0" borderId="18" xfId="66" applyFont="1" applyFill="1" applyBorder="1">
      <alignment/>
      <protection/>
    </xf>
    <xf numFmtId="190" fontId="4" fillId="0" borderId="0" xfId="66" applyNumberFormat="1" applyFont="1" applyFill="1" applyBorder="1" applyAlignment="1">
      <alignment vertical="center"/>
      <protection/>
    </xf>
    <xf numFmtId="176" fontId="4" fillId="0" borderId="0" xfId="50" applyNumberFormat="1" applyFont="1" applyFill="1" applyBorder="1" applyAlignment="1">
      <alignment vertical="center"/>
    </xf>
    <xf numFmtId="0" fontId="4" fillId="0" borderId="26" xfId="66" applyFont="1" applyFill="1" applyBorder="1" applyAlignment="1">
      <alignment horizontal="distributed" vertical="center"/>
      <protection/>
    </xf>
    <xf numFmtId="0" fontId="4" fillId="0" borderId="11" xfId="66" applyFont="1" applyFill="1" applyBorder="1" applyAlignment="1">
      <alignment horizontal="right"/>
      <protection/>
    </xf>
    <xf numFmtId="186" fontId="8" fillId="0" borderId="18" xfId="66" applyNumberFormat="1" applyFont="1" applyFill="1" applyBorder="1" applyAlignment="1">
      <alignment vertical="center"/>
      <protection/>
    </xf>
    <xf numFmtId="179" fontId="14" fillId="0" borderId="23" xfId="66" applyNumberFormat="1" applyFont="1" applyFill="1" applyBorder="1" applyAlignment="1">
      <alignment vertical="center"/>
      <protection/>
    </xf>
    <xf numFmtId="179" fontId="14" fillId="0" borderId="25" xfId="66" applyNumberFormat="1" applyFont="1" applyFill="1" applyBorder="1" applyAlignment="1">
      <alignment vertical="center"/>
      <protection/>
    </xf>
    <xf numFmtId="179" fontId="64" fillId="0" borderId="28" xfId="66" applyNumberFormat="1" applyFont="1" applyFill="1" applyBorder="1" applyAlignment="1">
      <alignment vertical="center"/>
      <protection/>
    </xf>
    <xf numFmtId="179" fontId="64" fillId="0" borderId="23" xfId="66" applyNumberFormat="1" applyFont="1" applyFill="1" applyBorder="1" applyAlignment="1">
      <alignment vertical="center"/>
      <protection/>
    </xf>
    <xf numFmtId="41" fontId="64" fillId="0" borderId="27" xfId="48" applyNumberFormat="1" applyFont="1" applyFill="1" applyBorder="1" applyAlignment="1">
      <alignment vertical="center"/>
    </xf>
    <xf numFmtId="41" fontId="64" fillId="0" borderId="30" xfId="66" applyNumberFormat="1" applyFont="1" applyFill="1" applyBorder="1" applyAlignment="1">
      <alignment vertical="center"/>
      <protection/>
    </xf>
    <xf numFmtId="41" fontId="64" fillId="0" borderId="31" xfId="48" applyNumberFormat="1" applyFont="1" applyFill="1" applyBorder="1" applyAlignment="1">
      <alignment horizontal="right" vertical="center"/>
    </xf>
    <xf numFmtId="41" fontId="64" fillId="0" borderId="0" xfId="66" applyNumberFormat="1" applyFont="1" applyFill="1" applyBorder="1" applyAlignment="1">
      <alignment vertical="center"/>
      <protection/>
    </xf>
    <xf numFmtId="41" fontId="64" fillId="0" borderId="12" xfId="66" applyNumberFormat="1" applyFont="1" applyFill="1" applyBorder="1" applyAlignment="1">
      <alignment horizontal="right" vertical="center"/>
      <protection/>
    </xf>
    <xf numFmtId="41" fontId="64" fillId="0" borderId="18" xfId="66" applyNumberFormat="1" applyFont="1" applyFill="1" applyBorder="1" applyAlignment="1">
      <alignment horizontal="right" vertical="center"/>
      <protection/>
    </xf>
    <xf numFmtId="41" fontId="14" fillId="0" borderId="0" xfId="66" applyNumberFormat="1" applyFont="1" applyFill="1" applyBorder="1" applyAlignment="1">
      <alignment vertical="center"/>
      <protection/>
    </xf>
    <xf numFmtId="41" fontId="14" fillId="0" borderId="12" xfId="66" applyNumberFormat="1" applyFont="1" applyFill="1" applyBorder="1" applyAlignment="1">
      <alignment vertical="center"/>
      <protection/>
    </xf>
    <xf numFmtId="41" fontId="14" fillId="0" borderId="18" xfId="66" applyNumberFormat="1" applyFont="1" applyFill="1" applyBorder="1" applyAlignment="1">
      <alignment horizontal="right" vertical="center"/>
      <protection/>
    </xf>
    <xf numFmtId="41" fontId="14" fillId="0" borderId="12" xfId="66" applyNumberFormat="1" applyFont="1" applyFill="1" applyBorder="1" applyAlignment="1">
      <alignment horizontal="right" vertical="center"/>
      <protection/>
    </xf>
    <xf numFmtId="41" fontId="64" fillId="0" borderId="12" xfId="66" applyNumberFormat="1" applyFont="1" applyFill="1" applyBorder="1" applyAlignment="1">
      <alignment vertical="center"/>
      <protection/>
    </xf>
    <xf numFmtId="41" fontId="14" fillId="0" borderId="11" xfId="66" applyNumberFormat="1" applyFont="1" applyFill="1" applyBorder="1" applyAlignment="1">
      <alignment vertical="center"/>
      <protection/>
    </xf>
    <xf numFmtId="41" fontId="14" fillId="0" borderId="24" xfId="66" applyNumberFormat="1" applyFont="1" applyFill="1" applyBorder="1" applyAlignment="1">
      <alignment horizontal="right" vertical="center"/>
      <protection/>
    </xf>
    <xf numFmtId="41" fontId="14" fillId="0" borderId="11" xfId="66" applyNumberFormat="1" applyFont="1" applyFill="1" applyBorder="1" applyAlignment="1">
      <alignment horizontal="right" vertical="center"/>
      <protection/>
    </xf>
    <xf numFmtId="41" fontId="14" fillId="0" borderId="26" xfId="66" applyNumberFormat="1" applyFont="1" applyFill="1" applyBorder="1" applyAlignment="1">
      <alignment horizontal="right" vertical="center"/>
      <protection/>
    </xf>
    <xf numFmtId="0" fontId="1" fillId="0" borderId="10" xfId="66" applyFont="1" applyFill="1" applyBorder="1">
      <alignment/>
      <protection/>
    </xf>
    <xf numFmtId="41" fontId="1" fillId="0" borderId="0" xfId="66" applyNumberFormat="1" applyFont="1" applyFill="1">
      <alignment/>
      <protection/>
    </xf>
    <xf numFmtId="41" fontId="8" fillId="0" borderId="31" xfId="48" applyNumberFormat="1" applyFont="1" applyFill="1" applyBorder="1" applyAlignment="1">
      <alignment vertical="center"/>
    </xf>
    <xf numFmtId="41" fontId="8" fillId="0" borderId="30" xfId="48" applyNumberFormat="1" applyFont="1" applyFill="1" applyBorder="1" applyAlignment="1">
      <alignment horizontal="right" vertical="center"/>
    </xf>
    <xf numFmtId="41" fontId="8" fillId="0" borderId="31" xfId="48" applyNumberFormat="1" applyFont="1" applyFill="1" applyBorder="1" applyAlignment="1">
      <alignment horizontal="right" vertical="center"/>
    </xf>
    <xf numFmtId="41" fontId="8" fillId="0" borderId="12" xfId="66" applyNumberFormat="1" applyFont="1" applyFill="1" applyBorder="1" applyAlignment="1">
      <alignment horizontal="right" vertical="center"/>
      <protection/>
    </xf>
    <xf numFmtId="41" fontId="3" fillId="0" borderId="18" xfId="66" applyNumberFormat="1" applyFont="1" applyFill="1" applyBorder="1" applyAlignment="1">
      <alignment vertical="center"/>
      <protection/>
    </xf>
    <xf numFmtId="41" fontId="3" fillId="0" borderId="12" xfId="66" applyNumberFormat="1" applyFont="1" applyFill="1" applyBorder="1" applyAlignment="1">
      <alignment horizontal="right" vertical="center"/>
      <protection/>
    </xf>
    <xf numFmtId="41" fontId="3" fillId="0" borderId="18" xfId="66" applyNumberFormat="1" applyFont="1" applyFill="1" applyBorder="1" applyAlignment="1">
      <alignment horizontal="right" vertical="center"/>
      <protection/>
    </xf>
    <xf numFmtId="41" fontId="8" fillId="0" borderId="18" xfId="66" applyNumberFormat="1" applyFont="1" applyFill="1" applyBorder="1" applyAlignment="1">
      <alignment vertical="center"/>
      <protection/>
    </xf>
    <xf numFmtId="41" fontId="8" fillId="0" borderId="18" xfId="66" applyNumberFormat="1" applyFont="1" applyFill="1" applyBorder="1" applyAlignment="1">
      <alignment horizontal="right" vertical="center"/>
      <protection/>
    </xf>
    <xf numFmtId="41" fontId="8" fillId="0" borderId="0" xfId="66" applyNumberFormat="1" applyFont="1" applyFill="1" applyAlignment="1">
      <alignment horizontal="right" vertical="center"/>
      <protection/>
    </xf>
    <xf numFmtId="41" fontId="8" fillId="0" borderId="18" xfId="66" applyNumberFormat="1" applyFont="1" applyFill="1" applyBorder="1">
      <alignment/>
      <protection/>
    </xf>
    <xf numFmtId="41" fontId="8" fillId="0" borderId="18" xfId="66" applyNumberFormat="1" applyFont="1" applyFill="1" applyBorder="1" applyAlignment="1">
      <alignment horizontal="right"/>
      <protection/>
    </xf>
    <xf numFmtId="41" fontId="8" fillId="0" borderId="11" xfId="66" applyNumberFormat="1" applyFont="1" applyFill="1" applyBorder="1" applyAlignment="1">
      <alignment horizontal="right" vertical="center"/>
      <protection/>
    </xf>
    <xf numFmtId="41" fontId="8" fillId="0" borderId="26" xfId="66" applyNumberFormat="1" applyFont="1" applyFill="1" applyBorder="1" applyAlignment="1">
      <alignment horizontal="right" vertical="center"/>
      <protection/>
    </xf>
    <xf numFmtId="186" fontId="8" fillId="0" borderId="26" xfId="66" applyNumberFormat="1" applyFont="1" applyFill="1" applyBorder="1" applyAlignment="1">
      <alignment vertical="center"/>
      <protection/>
    </xf>
    <xf numFmtId="0" fontId="65" fillId="0" borderId="0" xfId="66" applyFont="1" applyFill="1" applyBorder="1" applyAlignment="1">
      <alignment horizontal="distributed" vertical="center"/>
      <protection/>
    </xf>
    <xf numFmtId="58" fontId="65" fillId="0" borderId="18" xfId="66" applyNumberFormat="1" applyFont="1" applyFill="1" applyBorder="1" applyAlignment="1">
      <alignment horizontal="distributed" vertical="center"/>
      <protection/>
    </xf>
    <xf numFmtId="58" fontId="65" fillId="0" borderId="12" xfId="66" applyNumberFormat="1" applyFont="1" applyFill="1" applyBorder="1" applyAlignment="1">
      <alignment horizontal="distributed" vertical="center"/>
      <protection/>
    </xf>
    <xf numFmtId="176" fontId="65" fillId="0" borderId="0" xfId="66" applyNumberFormat="1" applyFont="1" applyFill="1" applyAlignment="1">
      <alignment vertical="center"/>
      <protection/>
    </xf>
    <xf numFmtId="176" fontId="65" fillId="0" borderId="0" xfId="66" applyNumberFormat="1" applyFont="1" applyFill="1" applyBorder="1" applyAlignment="1">
      <alignment vertical="center"/>
      <protection/>
    </xf>
    <xf numFmtId="0" fontId="65" fillId="0" borderId="18" xfId="66" applyFont="1" applyFill="1" applyBorder="1" applyAlignment="1">
      <alignment horizontal="distributed" vertical="center"/>
      <protection/>
    </xf>
    <xf numFmtId="0" fontId="12" fillId="0" borderId="0" xfId="66" applyFont="1" applyFill="1" applyBorder="1" applyAlignment="1">
      <alignment horizontal="distributed" vertical="center"/>
      <protection/>
    </xf>
    <xf numFmtId="196" fontId="12" fillId="0" borderId="18" xfId="66" applyNumberFormat="1" applyFont="1" applyFill="1" applyBorder="1" applyAlignment="1">
      <alignment horizontal="distributed" vertical="center"/>
      <protection/>
    </xf>
    <xf numFmtId="0" fontId="12" fillId="0" borderId="12" xfId="66" applyFont="1" applyFill="1" applyBorder="1" applyAlignment="1">
      <alignment horizontal="distributed" vertical="center"/>
      <protection/>
    </xf>
    <xf numFmtId="176" fontId="12" fillId="0" borderId="0" xfId="66" applyNumberFormat="1" applyFont="1" applyFill="1" applyBorder="1" applyAlignment="1">
      <alignment vertical="center"/>
      <protection/>
    </xf>
    <xf numFmtId="0" fontId="12" fillId="0" borderId="18" xfId="66" applyFont="1" applyFill="1" applyBorder="1" applyAlignment="1">
      <alignment horizontal="distributed" vertical="center"/>
      <protection/>
    </xf>
    <xf numFmtId="58" fontId="12" fillId="0" borderId="18" xfId="66" applyNumberFormat="1" applyFont="1" applyFill="1" applyBorder="1" applyAlignment="1">
      <alignment horizontal="distributed" vertical="center"/>
      <protection/>
    </xf>
    <xf numFmtId="58" fontId="12" fillId="0" borderId="12" xfId="66" applyNumberFormat="1" applyFont="1" applyFill="1" applyBorder="1" applyAlignment="1">
      <alignment horizontal="distributed" vertical="center"/>
      <protection/>
    </xf>
    <xf numFmtId="176" fontId="12" fillId="0" borderId="0" xfId="66" applyNumberFormat="1" applyFont="1" applyFill="1" applyAlignment="1">
      <alignment vertical="center"/>
      <protection/>
    </xf>
    <xf numFmtId="0" fontId="12" fillId="0" borderId="11" xfId="66" applyFont="1" applyFill="1" applyBorder="1" applyAlignment="1">
      <alignment horizontal="distributed" vertical="center"/>
      <protection/>
    </xf>
    <xf numFmtId="0" fontId="12" fillId="0" borderId="24" xfId="66" applyFont="1" applyFill="1" applyBorder="1" applyAlignment="1">
      <alignment horizontal="distributed" vertical="center"/>
      <protection/>
    </xf>
    <xf numFmtId="58" fontId="12" fillId="0" borderId="11" xfId="66" applyNumberFormat="1" applyFont="1" applyFill="1" applyBorder="1" applyAlignment="1">
      <alignment horizontal="distributed" vertical="center"/>
      <protection/>
    </xf>
    <xf numFmtId="176" fontId="12" fillId="0" borderId="26" xfId="66" applyNumberFormat="1" applyFont="1" applyFill="1" applyBorder="1" applyAlignment="1">
      <alignment vertical="center"/>
      <protection/>
    </xf>
    <xf numFmtId="176" fontId="12" fillId="0" borderId="11" xfId="66" applyNumberFormat="1" applyFont="1" applyFill="1" applyBorder="1" applyAlignment="1">
      <alignment vertical="center"/>
      <protection/>
    </xf>
    <xf numFmtId="190" fontId="65" fillId="0" borderId="0" xfId="66" applyNumberFormat="1" applyFont="1" applyFill="1" applyAlignment="1">
      <alignment vertical="center"/>
      <protection/>
    </xf>
    <xf numFmtId="190" fontId="12" fillId="0" borderId="0" xfId="66" applyNumberFormat="1" applyFont="1" applyFill="1" applyAlignment="1">
      <alignment vertical="center"/>
      <protection/>
    </xf>
    <xf numFmtId="176" fontId="12" fillId="0" borderId="0" xfId="50" applyNumberFormat="1" applyFont="1" applyFill="1" applyBorder="1" applyAlignment="1">
      <alignment vertical="center"/>
    </xf>
    <xf numFmtId="190" fontId="12" fillId="0" borderId="0" xfId="66" applyNumberFormat="1" applyFont="1" applyFill="1" applyBorder="1" applyAlignment="1">
      <alignment vertical="center"/>
      <protection/>
    </xf>
    <xf numFmtId="190" fontId="12" fillId="0" borderId="11" xfId="66" applyNumberFormat="1" applyFont="1" applyFill="1" applyBorder="1" applyAlignment="1">
      <alignment vertical="center"/>
      <protection/>
    </xf>
    <xf numFmtId="0" fontId="12" fillId="0" borderId="31" xfId="66" applyFont="1" applyFill="1" applyBorder="1" applyAlignment="1">
      <alignment horizontal="distributed" vertical="center"/>
      <protection/>
    </xf>
    <xf numFmtId="0" fontId="4" fillId="0" borderId="0" xfId="66" applyNumberFormat="1" applyFont="1" applyFill="1" applyBorder="1" applyAlignment="1">
      <alignment horizontal="distributed" vertical="center"/>
      <protection/>
    </xf>
    <xf numFmtId="186" fontId="3" fillId="0" borderId="18" xfId="66" applyNumberFormat="1" applyFont="1" applyFill="1" applyBorder="1" applyAlignment="1">
      <alignment vertical="center"/>
      <protection/>
    </xf>
    <xf numFmtId="49" fontId="4" fillId="0" borderId="18" xfId="66" applyNumberFormat="1" applyFont="1" applyFill="1" applyBorder="1" applyAlignment="1">
      <alignment horizontal="distributed" vertical="center"/>
      <protection/>
    </xf>
    <xf numFmtId="49" fontId="4" fillId="0" borderId="18" xfId="66" applyNumberFormat="1" applyFont="1" applyFill="1" applyBorder="1" applyAlignment="1">
      <alignment horizontal="justify" vertical="center"/>
      <protection/>
    </xf>
    <xf numFmtId="0" fontId="62" fillId="0" borderId="23" xfId="64" applyFont="1" applyFill="1" applyBorder="1" applyAlignment="1">
      <alignment vertical="center"/>
      <protection/>
    </xf>
    <xf numFmtId="41" fontId="64" fillId="0" borderId="27" xfId="66" applyNumberFormat="1" applyFont="1" applyFill="1" applyBorder="1" applyAlignment="1">
      <alignment vertical="center"/>
      <protection/>
    </xf>
    <xf numFmtId="41" fontId="64" fillId="0" borderId="0" xfId="66" applyNumberFormat="1" applyFont="1" applyFill="1" applyBorder="1" applyAlignment="1">
      <alignment horizontal="right" vertical="center"/>
      <protection/>
    </xf>
    <xf numFmtId="41" fontId="14" fillId="0" borderId="0" xfId="66" applyNumberFormat="1" applyFont="1" applyFill="1" applyBorder="1" applyAlignment="1">
      <alignment horizontal="right" vertical="center"/>
      <protection/>
    </xf>
    <xf numFmtId="0" fontId="1" fillId="0" borderId="0" xfId="66" applyFont="1" applyFill="1" applyBorder="1">
      <alignment/>
      <protection/>
    </xf>
    <xf numFmtId="41" fontId="8" fillId="0" borderId="0" xfId="66" applyNumberFormat="1" applyFont="1" applyFill="1" applyBorder="1" applyAlignment="1">
      <alignment horizontal="right" vertical="center"/>
      <protection/>
    </xf>
    <xf numFmtId="41" fontId="3" fillId="0" borderId="0" xfId="66" applyNumberFormat="1" applyFont="1" applyFill="1" applyBorder="1" applyAlignment="1">
      <alignment horizontal="right" vertical="center"/>
      <protection/>
    </xf>
    <xf numFmtId="41" fontId="8" fillId="0" borderId="26" xfId="66" applyNumberFormat="1" applyFont="1" applyFill="1" applyBorder="1" applyAlignment="1">
      <alignment vertical="center"/>
      <protection/>
    </xf>
    <xf numFmtId="0" fontId="4" fillId="0" borderId="0" xfId="66" applyFont="1" applyFill="1" applyBorder="1" applyAlignment="1">
      <alignment horizontal="right"/>
      <protection/>
    </xf>
    <xf numFmtId="0" fontId="4" fillId="0" borderId="10" xfId="66" applyFont="1" applyFill="1" applyBorder="1" applyAlignment="1">
      <alignment horizontal="distributed" vertical="center"/>
      <protection/>
    </xf>
    <xf numFmtId="0" fontId="4" fillId="0" borderId="14" xfId="66" applyFont="1" applyFill="1" applyBorder="1" applyAlignment="1">
      <alignment horizontal="distributed" vertical="center"/>
      <protection/>
    </xf>
    <xf numFmtId="0" fontId="4" fillId="0" borderId="32" xfId="66" applyFont="1" applyFill="1" applyBorder="1" applyAlignment="1">
      <alignment horizontal="distributed" vertical="center"/>
      <protection/>
    </xf>
    <xf numFmtId="0" fontId="4" fillId="0" borderId="33" xfId="66" applyFont="1" applyFill="1" applyBorder="1" applyAlignment="1">
      <alignment horizontal="distributed" vertical="center"/>
      <protection/>
    </xf>
    <xf numFmtId="0" fontId="4" fillId="0" borderId="21" xfId="66" applyFont="1" applyFill="1" applyBorder="1" applyAlignment="1">
      <alignment horizontal="distributed" vertical="center"/>
      <protection/>
    </xf>
    <xf numFmtId="0" fontId="4" fillId="0" borderId="22" xfId="66" applyFont="1" applyFill="1" applyBorder="1" applyAlignment="1">
      <alignment horizontal="distributed" vertical="center"/>
      <protection/>
    </xf>
    <xf numFmtId="0" fontId="12" fillId="0" borderId="27" xfId="66" applyFont="1" applyFill="1" applyBorder="1" applyAlignment="1">
      <alignment horizontal="distributed" vertical="center"/>
      <protection/>
    </xf>
    <xf numFmtId="0" fontId="12" fillId="0" borderId="27" xfId="63" applyFont="1" applyFill="1" applyBorder="1" applyAlignment="1">
      <alignment/>
      <protection/>
    </xf>
    <xf numFmtId="0" fontId="12" fillId="0" borderId="0" xfId="66" applyFont="1" applyFill="1" applyBorder="1" applyAlignment="1">
      <alignment horizontal="distributed" vertical="center"/>
      <protection/>
    </xf>
    <xf numFmtId="0" fontId="12" fillId="0" borderId="0" xfId="63" applyFont="1" applyFill="1" applyAlignment="1">
      <alignment/>
      <protection/>
    </xf>
    <xf numFmtId="0" fontId="4" fillId="0" borderId="19" xfId="66" applyFont="1" applyFill="1" applyBorder="1" applyAlignment="1">
      <alignment horizontal="distributed" vertical="center"/>
      <protection/>
    </xf>
    <xf numFmtId="0" fontId="4" fillId="0" borderId="19" xfId="66" applyFont="1" applyFill="1" applyBorder="1" applyAlignment="1">
      <alignment horizontal="center" vertical="center"/>
      <protection/>
    </xf>
    <xf numFmtId="0" fontId="4" fillId="0" borderId="21" xfId="66" applyFont="1" applyFill="1" applyBorder="1" applyAlignment="1">
      <alignment horizontal="center" vertical="center"/>
      <protection/>
    </xf>
    <xf numFmtId="0" fontId="4" fillId="0" borderId="29" xfId="66" applyFont="1" applyFill="1" applyBorder="1" applyAlignment="1">
      <alignment horizontal="center" vertical="center"/>
      <protection/>
    </xf>
    <xf numFmtId="0" fontId="4" fillId="0" borderId="16" xfId="66" applyFont="1" applyFill="1" applyBorder="1" applyAlignment="1">
      <alignment horizontal="center" vertical="center"/>
      <protection/>
    </xf>
    <xf numFmtId="0" fontId="4" fillId="0" borderId="34" xfId="66" applyFont="1" applyFill="1" applyBorder="1" applyAlignment="1">
      <alignment horizontal="center" vertical="center"/>
      <protection/>
    </xf>
    <xf numFmtId="0" fontId="4" fillId="0" borderId="35" xfId="66" applyFont="1" applyFill="1" applyBorder="1" applyAlignment="1">
      <alignment horizontal="center" vertical="center"/>
      <protection/>
    </xf>
    <xf numFmtId="0" fontId="4" fillId="0" borderId="34" xfId="66" applyFont="1" applyFill="1" applyBorder="1" applyAlignment="1">
      <alignment horizontal="center" vertical="center" shrinkToFit="1"/>
      <protection/>
    </xf>
    <xf numFmtId="0" fontId="4" fillId="0" borderId="35" xfId="66" applyFont="1" applyFill="1" applyBorder="1" applyAlignment="1">
      <alignment horizontal="center" vertical="center" shrinkToFit="1"/>
      <protection/>
    </xf>
    <xf numFmtId="0" fontId="4" fillId="0" borderId="32" xfId="66" applyFont="1" applyFill="1" applyBorder="1" applyAlignment="1">
      <alignment horizontal="center" vertical="center" shrinkToFit="1"/>
      <protection/>
    </xf>
    <xf numFmtId="0" fontId="4" fillId="0" borderId="33" xfId="66" applyFont="1" applyFill="1" applyBorder="1" applyAlignment="1">
      <alignment horizontal="center" vertical="center" shrinkToFit="1"/>
      <protection/>
    </xf>
    <xf numFmtId="0" fontId="64" fillId="0" borderId="0" xfId="66" applyFont="1" applyFill="1" applyBorder="1" applyAlignment="1">
      <alignment horizontal="distributed" vertical="center"/>
      <protection/>
    </xf>
    <xf numFmtId="0" fontId="64" fillId="0" borderId="12" xfId="66" applyFont="1" applyFill="1" applyBorder="1" applyAlignment="1">
      <alignment horizontal="distributed" vertical="center"/>
      <protection/>
    </xf>
    <xf numFmtId="0" fontId="3" fillId="0" borderId="0" xfId="66" applyFont="1" applyFill="1" applyBorder="1" applyAlignment="1">
      <alignment horizontal="distributed" vertical="center"/>
      <protection/>
    </xf>
    <xf numFmtId="0" fontId="3" fillId="0" borderId="12" xfId="63" applyFont="1" applyFill="1" applyBorder="1" applyAlignment="1">
      <alignment horizontal="distributed" vertical="center"/>
      <protection/>
    </xf>
    <xf numFmtId="0" fontId="3" fillId="0" borderId="12" xfId="66" applyFont="1" applyFill="1" applyBorder="1" applyAlignment="1">
      <alignment horizontal="distributed" vertical="center"/>
      <protection/>
    </xf>
    <xf numFmtId="0" fontId="8" fillId="0" borderId="0" xfId="66" applyFont="1" applyFill="1" applyBorder="1" applyAlignment="1">
      <alignment horizontal="distributed" vertical="center"/>
      <protection/>
    </xf>
    <xf numFmtId="0" fontId="8" fillId="0" borderId="12" xfId="66" applyFont="1" applyFill="1" applyBorder="1" applyAlignment="1">
      <alignment horizontal="distributed" vertical="center"/>
      <protection/>
    </xf>
    <xf numFmtId="0" fontId="3" fillId="0" borderId="0" xfId="66" applyFont="1" applyFill="1" applyBorder="1" applyAlignment="1">
      <alignment horizontal="distributed" vertical="center" shrinkToFit="1"/>
      <protection/>
    </xf>
    <xf numFmtId="0" fontId="3" fillId="0" borderId="12" xfId="63" applyFont="1" applyFill="1" applyBorder="1" applyAlignment="1">
      <alignment horizontal="distributed" vertical="center" shrinkToFit="1"/>
      <protection/>
    </xf>
    <xf numFmtId="0" fontId="3" fillId="0" borderId="11" xfId="66" applyFont="1" applyFill="1" applyBorder="1" applyAlignment="1">
      <alignment horizontal="distributed" vertical="center"/>
      <protection/>
    </xf>
    <xf numFmtId="0" fontId="3" fillId="0" borderId="24" xfId="63" applyFont="1" applyFill="1" applyBorder="1" applyAlignment="1">
      <alignment horizontal="distributed" vertical="center"/>
      <protection/>
    </xf>
    <xf numFmtId="0" fontId="4" fillId="0" borderId="11" xfId="66" applyFont="1" applyFill="1" applyBorder="1" applyAlignment="1">
      <alignment horizontal="right"/>
      <protection/>
    </xf>
    <xf numFmtId="0" fontId="4" fillId="0" borderId="10" xfId="66" applyFont="1" applyFill="1" applyBorder="1" applyAlignment="1">
      <alignment horizontal="center" vertical="center"/>
      <protection/>
    </xf>
    <xf numFmtId="0" fontId="4" fillId="0" borderId="13" xfId="66" applyFont="1" applyFill="1" applyBorder="1" applyAlignment="1">
      <alignment horizontal="center" vertical="center"/>
      <protection/>
    </xf>
    <xf numFmtId="0" fontId="4" fillId="0" borderId="14" xfId="66" applyFont="1" applyFill="1" applyBorder="1" applyAlignment="1">
      <alignment horizontal="center" vertical="center"/>
      <protection/>
    </xf>
    <xf numFmtId="0" fontId="4" fillId="0" borderId="15" xfId="66" applyFont="1" applyFill="1" applyBorder="1" applyAlignment="1">
      <alignment horizontal="center" vertical="center"/>
      <protection/>
    </xf>
    <xf numFmtId="0" fontId="4" fillId="0" borderId="32" xfId="66" applyFont="1" applyFill="1" applyBorder="1" applyAlignment="1">
      <alignment horizontal="center" vertical="center"/>
      <protection/>
    </xf>
    <xf numFmtId="0" fontId="4" fillId="0" borderId="33" xfId="66" applyFont="1" applyFill="1" applyBorder="1" applyAlignment="1">
      <alignment horizontal="center" vertical="center"/>
      <protection/>
    </xf>
    <xf numFmtId="0" fontId="4" fillId="0" borderId="13" xfId="66" applyFont="1" applyFill="1" applyBorder="1" applyAlignment="1">
      <alignment horizontal="center" vertical="center" shrinkToFit="1"/>
      <protection/>
    </xf>
    <xf numFmtId="0" fontId="4" fillId="0" borderId="15" xfId="66" applyFont="1" applyFill="1" applyBorder="1" applyAlignment="1">
      <alignment horizontal="center" vertical="center" shrinkToFit="1"/>
      <protection/>
    </xf>
    <xf numFmtId="0" fontId="4" fillId="0" borderId="10" xfId="66" applyFont="1" applyFill="1" applyBorder="1" applyAlignment="1">
      <alignment horizontal="center" vertical="center" shrinkToFit="1"/>
      <protection/>
    </xf>
    <xf numFmtId="0" fontId="4" fillId="0" borderId="14" xfId="66" applyFont="1" applyFill="1" applyBorder="1" applyAlignment="1">
      <alignment horizontal="center" vertical="center" shrinkToFit="1"/>
      <protection/>
    </xf>
    <xf numFmtId="0" fontId="3" fillId="0" borderId="0" xfId="63" applyFont="1" applyFill="1" applyBorder="1" applyAlignment="1">
      <alignment horizontal="distributed" vertical="center"/>
      <protection/>
    </xf>
    <xf numFmtId="0" fontId="8" fillId="0" borderId="11" xfId="66" applyFont="1" applyFill="1" applyBorder="1" applyAlignment="1">
      <alignment horizontal="distributed" vertical="center"/>
      <protection/>
    </xf>
    <xf numFmtId="0" fontId="8" fillId="0" borderId="24" xfId="66" applyFont="1" applyFill="1" applyBorder="1" applyAlignment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Ｐ　司法・選挙・公務員" xfId="62"/>
    <cellStyle name="標準_Ｐ　司法・選挙・公務員 2" xfId="63"/>
    <cellStyle name="標準_Sheet1" xfId="64"/>
    <cellStyle name="標準_中表紙" xfId="65"/>
    <cellStyle name="標準_統計年報集計１０８～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22</xdr:row>
      <xdr:rowOff>47625</xdr:rowOff>
    </xdr:from>
    <xdr:to>
      <xdr:col>7</xdr:col>
      <xdr:colOff>647700</xdr:colOff>
      <xdr:row>25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600075" y="3409950"/>
          <a:ext cx="6515100" cy="53340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64008" tIns="32004" rIns="64008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　</a:t>
          </a:r>
          <a:r>
            <a:rPr lang="en-US" cap="none" sz="2400" b="0" i="0" u="none" baseline="0">
              <a:solidFill>
                <a:srgbClr val="000000"/>
              </a:solidFill>
            </a:rPr>
            <a:t>Q</a:t>
          </a:r>
          <a:r>
            <a:rPr lang="en-US" cap="none" sz="2400" b="0" i="0" u="none" baseline="0">
              <a:solidFill>
                <a:srgbClr val="000000"/>
              </a:solidFill>
            </a:rPr>
            <a:t>　選挙・公務員</a:t>
          </a:r>
        </a:p>
      </xdr:txBody>
    </xdr:sp>
    <xdr:clientData/>
  </xdr:twoCellAnchor>
  <xdr:twoCellAnchor editAs="oneCell">
    <xdr:from>
      <xdr:col>2</xdr:col>
      <xdr:colOff>180975</xdr:colOff>
      <xdr:row>41</xdr:row>
      <xdr:rowOff>9525</xdr:rowOff>
    </xdr:from>
    <xdr:to>
      <xdr:col>8</xdr:col>
      <xdr:colOff>381000</xdr:colOff>
      <xdr:row>63</xdr:row>
      <xdr:rowOff>133350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6296025"/>
          <a:ext cx="5743575" cy="3686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5285;&#24403;\63%20&#32113;&#35336;&#24180;&#22577;\H28&#24180;&#29256;\&#65298;&#12288;H28%20&#24193;&#20869;\&#65288;&#65298;&#65289;H28&#24193;&#20869;&#22238;&#31572;\&#9734;44&#36984;&#25369;&#31649;&#29702;&#22996;&#21729;&#2025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5285;&#24403;\63%20&#32113;&#35336;&#24180;&#22577;\H29&#24180;&#29256;\&#65298;&#12288;H29%20&#24193;&#20869;\&#22238;&#31572;\(&#20462;&#27491;&#28168;)44&#12288;&#9679;&#36984;&#25369;&#31649;&#29702;&#22996;&#21729;&#2025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5285;&#24403;\63%20&#32113;&#35336;&#24180;&#22577;\H29&#24180;&#29256;\&#65298;&#12288;H29%20&#24193;&#20869;\&#22238;&#31572;\02&#9675;&#32887;&#21729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1"/>
      <sheetName val="192"/>
      <sheetName val="193"/>
      <sheetName val="194"/>
    </sheetNames>
    <sheetDataSet>
      <sheetData sheetId="2">
        <row r="40">
          <cell r="F40">
            <v>200420</v>
          </cell>
          <cell r="G40">
            <v>97441</v>
          </cell>
          <cell r="H40">
            <v>102979</v>
          </cell>
        </row>
        <row r="41">
          <cell r="F41">
            <v>200420</v>
          </cell>
          <cell r="G41">
            <v>97441</v>
          </cell>
          <cell r="H41">
            <v>102979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7"/>
      <sheetName val="178"/>
      <sheetName val="179"/>
      <sheetName val="180"/>
    </sheetNames>
    <sheetDataSet>
      <sheetData sheetId="1">
        <row r="4">
          <cell r="C4">
            <v>5628</v>
          </cell>
          <cell r="D4">
            <v>2762</v>
          </cell>
          <cell r="E4">
            <v>2866</v>
          </cell>
        </row>
        <row r="5">
          <cell r="C5">
            <v>4394</v>
          </cell>
          <cell r="D5">
            <v>2176</v>
          </cell>
          <cell r="E5">
            <v>2218</v>
          </cell>
        </row>
        <row r="6">
          <cell r="C6">
            <v>3065</v>
          </cell>
          <cell r="D6">
            <v>1455</v>
          </cell>
          <cell r="E6">
            <v>1610</v>
          </cell>
        </row>
        <row r="7">
          <cell r="C7">
            <v>6151</v>
          </cell>
          <cell r="D7">
            <v>3044</v>
          </cell>
          <cell r="E7">
            <v>3107</v>
          </cell>
        </row>
        <row r="8">
          <cell r="C8">
            <v>4204</v>
          </cell>
          <cell r="D8">
            <v>2057</v>
          </cell>
          <cell r="E8">
            <v>2147</v>
          </cell>
        </row>
        <row r="9">
          <cell r="C9">
            <v>4464</v>
          </cell>
          <cell r="D9">
            <v>2203</v>
          </cell>
          <cell r="E9">
            <v>2261</v>
          </cell>
        </row>
        <row r="10">
          <cell r="C10">
            <v>4590</v>
          </cell>
          <cell r="D10">
            <v>2281</v>
          </cell>
          <cell r="E10">
            <v>2309</v>
          </cell>
        </row>
        <row r="11">
          <cell r="C11">
            <v>3119</v>
          </cell>
          <cell r="D11">
            <v>1546</v>
          </cell>
          <cell r="E11">
            <v>1573</v>
          </cell>
        </row>
        <row r="12">
          <cell r="C12">
            <v>2656</v>
          </cell>
          <cell r="D12">
            <v>1230</v>
          </cell>
          <cell r="E12">
            <v>1426</v>
          </cell>
        </row>
        <row r="13">
          <cell r="C13">
            <v>4792</v>
          </cell>
          <cell r="D13">
            <v>2309</v>
          </cell>
          <cell r="E13">
            <v>2483</v>
          </cell>
        </row>
        <row r="14">
          <cell r="C14">
            <v>3518</v>
          </cell>
          <cell r="D14">
            <v>1685</v>
          </cell>
          <cell r="E14">
            <v>1833</v>
          </cell>
        </row>
        <row r="15">
          <cell r="C15">
            <v>3207</v>
          </cell>
          <cell r="D15">
            <v>1529</v>
          </cell>
          <cell r="E15">
            <v>1678</v>
          </cell>
        </row>
        <row r="16">
          <cell r="C16">
            <v>2498</v>
          </cell>
          <cell r="D16">
            <v>1191</v>
          </cell>
          <cell r="E16">
            <v>1307</v>
          </cell>
        </row>
        <row r="17">
          <cell r="C17">
            <v>4036</v>
          </cell>
          <cell r="D17">
            <v>1884</v>
          </cell>
          <cell r="E17">
            <v>2152</v>
          </cell>
        </row>
        <row r="18">
          <cell r="C18">
            <v>5246</v>
          </cell>
          <cell r="D18">
            <v>2468</v>
          </cell>
          <cell r="E18">
            <v>2778</v>
          </cell>
        </row>
        <row r="19">
          <cell r="C19">
            <v>3173</v>
          </cell>
          <cell r="D19">
            <v>1576</v>
          </cell>
          <cell r="E19">
            <v>1597</v>
          </cell>
        </row>
        <row r="20">
          <cell r="C20">
            <v>4178</v>
          </cell>
          <cell r="D20">
            <v>2071</v>
          </cell>
          <cell r="E20">
            <v>2107</v>
          </cell>
        </row>
        <row r="21">
          <cell r="C21">
            <v>1419</v>
          </cell>
          <cell r="D21">
            <v>690</v>
          </cell>
          <cell r="E21">
            <v>729</v>
          </cell>
        </row>
        <row r="22">
          <cell r="C22">
            <v>3378</v>
          </cell>
          <cell r="D22">
            <v>1555</v>
          </cell>
          <cell r="E22">
            <v>1823</v>
          </cell>
        </row>
        <row r="23">
          <cell r="C23">
            <v>4436</v>
          </cell>
          <cell r="D23">
            <v>2046</v>
          </cell>
          <cell r="E23">
            <v>2390</v>
          </cell>
        </row>
        <row r="24">
          <cell r="C24">
            <v>4576</v>
          </cell>
          <cell r="D24">
            <v>2280</v>
          </cell>
          <cell r="E24">
            <v>2296</v>
          </cell>
        </row>
        <row r="25">
          <cell r="C25">
            <v>3585</v>
          </cell>
          <cell r="D25">
            <v>1747</v>
          </cell>
          <cell r="E25">
            <v>1838</v>
          </cell>
        </row>
        <row r="26">
          <cell r="C26">
            <v>3580</v>
          </cell>
          <cell r="D26">
            <v>1779</v>
          </cell>
          <cell r="E26">
            <v>1801</v>
          </cell>
        </row>
        <row r="27">
          <cell r="C27">
            <v>3597</v>
          </cell>
          <cell r="D27">
            <v>1714</v>
          </cell>
          <cell r="E27">
            <v>1883</v>
          </cell>
        </row>
        <row r="28">
          <cell r="C28">
            <v>3572</v>
          </cell>
          <cell r="D28">
            <v>1746</v>
          </cell>
          <cell r="E28">
            <v>1826</v>
          </cell>
        </row>
        <row r="29">
          <cell r="C29">
            <v>4010</v>
          </cell>
          <cell r="D29">
            <v>2022</v>
          </cell>
          <cell r="E29">
            <v>1988</v>
          </cell>
        </row>
        <row r="30">
          <cell r="C30">
            <v>4270</v>
          </cell>
          <cell r="D30">
            <v>2063</v>
          </cell>
          <cell r="E30">
            <v>2207</v>
          </cell>
        </row>
        <row r="31">
          <cell r="C31">
            <v>5652</v>
          </cell>
          <cell r="D31">
            <v>2670</v>
          </cell>
          <cell r="E31">
            <v>2982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1"/>
      <sheetName val="182"/>
    </sheetNames>
    <sheetDataSet>
      <sheetData sheetId="1">
        <row r="5">
          <cell r="F5">
            <v>61</v>
          </cell>
          <cell r="H5">
            <v>0</v>
          </cell>
          <cell r="J5">
            <v>0</v>
          </cell>
          <cell r="L5">
            <v>0</v>
          </cell>
        </row>
        <row r="11">
          <cell r="F11">
            <v>62</v>
          </cell>
          <cell r="H11">
            <v>11</v>
          </cell>
          <cell r="J11">
            <v>0</v>
          </cell>
          <cell r="L11">
            <v>0</v>
          </cell>
        </row>
        <row r="17">
          <cell r="F17">
            <v>46</v>
          </cell>
          <cell r="H17">
            <v>0</v>
          </cell>
          <cell r="J17">
            <v>0</v>
          </cell>
          <cell r="L17">
            <v>0</v>
          </cell>
        </row>
        <row r="21">
          <cell r="F21">
            <v>67</v>
          </cell>
          <cell r="H21">
            <v>0</v>
          </cell>
          <cell r="J21">
            <v>0</v>
          </cell>
          <cell r="L21">
            <v>0</v>
          </cell>
        </row>
        <row r="28">
          <cell r="F28">
            <v>9</v>
          </cell>
          <cell r="H28">
            <v>0</v>
          </cell>
          <cell r="J28">
            <v>0</v>
          </cell>
          <cell r="L28">
            <v>0</v>
          </cell>
        </row>
        <row r="29">
          <cell r="F29">
            <v>13</v>
          </cell>
          <cell r="H29">
            <v>0</v>
          </cell>
          <cell r="J29">
            <v>0</v>
          </cell>
          <cell r="L29">
            <v>0</v>
          </cell>
        </row>
        <row r="30">
          <cell r="F30">
            <v>5</v>
          </cell>
          <cell r="H30">
            <v>0</v>
          </cell>
          <cell r="J30">
            <v>0</v>
          </cell>
          <cell r="L30">
            <v>0</v>
          </cell>
        </row>
        <row r="31">
          <cell r="F31">
            <v>8</v>
          </cell>
          <cell r="H31">
            <v>0</v>
          </cell>
          <cell r="J31">
            <v>0</v>
          </cell>
          <cell r="L31">
            <v>0</v>
          </cell>
        </row>
        <row r="32">
          <cell r="F32">
            <v>5</v>
          </cell>
          <cell r="H32">
            <v>0</v>
          </cell>
          <cell r="J32">
            <v>0</v>
          </cell>
          <cell r="L32">
            <v>0</v>
          </cell>
        </row>
        <row r="33">
          <cell r="F33">
            <v>43</v>
          </cell>
          <cell r="H33">
            <v>8</v>
          </cell>
          <cell r="J33">
            <v>0</v>
          </cell>
          <cell r="L33">
            <v>0</v>
          </cell>
        </row>
        <row r="37">
          <cell r="F37">
            <v>71</v>
          </cell>
          <cell r="H37">
            <v>1</v>
          </cell>
          <cell r="J37">
            <v>0</v>
          </cell>
          <cell r="L37">
            <v>0</v>
          </cell>
        </row>
        <row r="52">
          <cell r="F52">
            <v>0</v>
          </cell>
          <cell r="H52">
            <v>76</v>
          </cell>
          <cell r="J52">
            <v>0</v>
          </cell>
          <cell r="L52">
            <v>0</v>
          </cell>
        </row>
        <row r="53">
          <cell r="F53">
            <v>0</v>
          </cell>
          <cell r="H53">
            <v>13</v>
          </cell>
          <cell r="J53">
            <v>0</v>
          </cell>
          <cell r="L53">
            <v>0</v>
          </cell>
        </row>
        <row r="54">
          <cell r="F54">
            <v>35</v>
          </cell>
          <cell r="H54">
            <v>14</v>
          </cell>
          <cell r="J54">
            <v>504</v>
          </cell>
          <cell r="L54">
            <v>0</v>
          </cell>
        </row>
        <row r="55">
          <cell r="F55">
            <v>5</v>
          </cell>
          <cell r="H55">
            <v>0</v>
          </cell>
          <cell r="J55">
            <v>0</v>
          </cell>
          <cell r="L55">
            <v>249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A1" sqref="A1"/>
    </sheetView>
  </sheetViews>
  <sheetFormatPr defaultColWidth="11" defaultRowHeight="14.25"/>
  <cols>
    <col min="1" max="8" width="9.69921875" style="1" customWidth="1"/>
    <col min="9" max="9" width="6.8984375" style="1" customWidth="1"/>
    <col min="10" max="16384" width="11" style="1" customWidth="1"/>
  </cols>
  <sheetData>
    <row r="1" ht="12">
      <c r="B1" s="2"/>
    </row>
    <row r="2" ht="12">
      <c r="B2" s="2"/>
    </row>
    <row r="3" ht="12">
      <c r="B3" s="2"/>
    </row>
    <row r="4" ht="12">
      <c r="B4" s="2"/>
    </row>
    <row r="5" ht="12">
      <c r="B5" s="2"/>
    </row>
    <row r="6" ht="12">
      <c r="B6" s="2"/>
    </row>
    <row r="7" ht="12">
      <c r="B7" s="2"/>
    </row>
    <row r="8" ht="12">
      <c r="B8" s="2"/>
    </row>
    <row r="9" ht="12">
      <c r="B9" s="2"/>
    </row>
    <row r="10" ht="12">
      <c r="B10" s="2"/>
    </row>
    <row r="11" ht="12">
      <c r="B11" s="2"/>
    </row>
    <row r="12" ht="12">
      <c r="B12" s="2"/>
    </row>
    <row r="13" ht="12">
      <c r="B13" s="2"/>
    </row>
    <row r="14" ht="12">
      <c r="B14" s="2"/>
    </row>
    <row r="15" ht="12">
      <c r="B15" s="2"/>
    </row>
    <row r="16" ht="12">
      <c r="B16" s="2"/>
    </row>
    <row r="17" ht="12">
      <c r="B17" s="2"/>
    </row>
    <row r="18" ht="12">
      <c r="B18" s="2"/>
    </row>
    <row r="19" ht="12">
      <c r="B19" s="2"/>
    </row>
    <row r="20" ht="12">
      <c r="B20" s="2"/>
    </row>
    <row r="21" ht="12">
      <c r="B21" s="2"/>
    </row>
    <row r="22" ht="12.75" thickBot="1">
      <c r="B22" s="2"/>
    </row>
    <row r="23" spans="1:8" ht="12.75" thickTop="1">
      <c r="A23" s="3"/>
      <c r="B23" s="4"/>
      <c r="C23" s="3"/>
      <c r="D23" s="3"/>
      <c r="E23" s="3"/>
      <c r="F23" s="3"/>
      <c r="G23" s="3"/>
      <c r="H23" s="3"/>
    </row>
    <row r="24" spans="1:8" ht="12">
      <c r="A24" s="5"/>
      <c r="B24" s="6"/>
      <c r="C24" s="5"/>
      <c r="D24" s="5"/>
      <c r="E24" s="5"/>
      <c r="F24" s="5"/>
      <c r="G24" s="5"/>
      <c r="H24" s="5"/>
    </row>
    <row r="25" spans="1:8" ht="12">
      <c r="A25" s="5"/>
      <c r="B25" s="6"/>
      <c r="C25" s="5"/>
      <c r="D25" s="5"/>
      <c r="E25" s="5"/>
      <c r="F25" s="5"/>
      <c r="G25" s="5"/>
      <c r="H25" s="5"/>
    </row>
    <row r="26" spans="1:8" ht="12.75" thickBot="1">
      <c r="A26" s="7"/>
      <c r="B26" s="8"/>
      <c r="C26" s="7"/>
      <c r="D26" s="7"/>
      <c r="E26" s="7"/>
      <c r="F26" s="7"/>
      <c r="G26" s="7"/>
      <c r="H26" s="7"/>
    </row>
    <row r="27" ht="12.75" thickTop="1">
      <c r="B27" s="2"/>
    </row>
    <row r="28" ht="12">
      <c r="B28" s="2"/>
    </row>
    <row r="29" ht="12">
      <c r="B29" s="2"/>
    </row>
    <row r="30" ht="12">
      <c r="B30" s="2"/>
    </row>
    <row r="31" ht="12">
      <c r="B31" s="2"/>
    </row>
    <row r="32" ht="12">
      <c r="B32" s="2"/>
    </row>
    <row r="33" ht="12">
      <c r="B33" s="2"/>
    </row>
    <row r="34" ht="12">
      <c r="B34" s="2"/>
    </row>
    <row r="35" ht="12">
      <c r="B35" s="2"/>
    </row>
    <row r="36" ht="12">
      <c r="B36" s="2"/>
    </row>
    <row r="37" ht="12">
      <c r="B37" s="2"/>
    </row>
    <row r="38" ht="12">
      <c r="B38" s="2"/>
    </row>
    <row r="39" ht="12">
      <c r="B39" s="2"/>
    </row>
    <row r="40" ht="12">
      <c r="B40" s="2"/>
    </row>
    <row r="41" ht="12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E30"/>
  <sheetViews>
    <sheetView workbookViewId="0" topLeftCell="A1">
      <selection activeCell="A1" sqref="A1"/>
    </sheetView>
  </sheetViews>
  <sheetFormatPr defaultColWidth="8.796875" defaultRowHeight="14.25"/>
  <cols>
    <col min="1" max="1" width="11.69921875" style="10" customWidth="1"/>
    <col min="2" max="2" width="57.19921875" style="10" customWidth="1"/>
    <col min="3" max="4" width="8.69921875" style="10" customWidth="1"/>
    <col min="5" max="5" width="8.8984375" style="10" customWidth="1"/>
    <col min="6" max="16384" width="9" style="10" customWidth="1"/>
  </cols>
  <sheetData>
    <row r="1" spans="1:5" s="21" customFormat="1" ht="27" customHeight="1">
      <c r="A1" s="9" t="s">
        <v>198</v>
      </c>
      <c r="B1" s="9"/>
      <c r="C1" s="9"/>
      <c r="D1" s="9"/>
      <c r="E1" s="9"/>
    </row>
    <row r="2" ht="15" customHeight="1" thickBot="1">
      <c r="E2" s="22"/>
    </row>
    <row r="3" spans="1:5" ht="27.75" customHeight="1" thickTop="1">
      <c r="A3" s="71" t="s">
        <v>1</v>
      </c>
      <c r="B3" s="72" t="s">
        <v>2</v>
      </c>
      <c r="C3" s="73" t="s">
        <v>3</v>
      </c>
      <c r="D3" s="73" t="s">
        <v>4</v>
      </c>
      <c r="E3" s="74" t="s">
        <v>5</v>
      </c>
    </row>
    <row r="4" spans="1:5" s="23" customFormat="1" ht="22.5" customHeight="1">
      <c r="A4" s="84" t="s">
        <v>58</v>
      </c>
      <c r="B4" s="85"/>
      <c r="C4" s="86">
        <f>SUM(C5:C28,'[2]178'!C4:C31)</f>
        <v>201679</v>
      </c>
      <c r="D4" s="86">
        <f>SUM(D5:D28,'[2]178'!D4:D31)</f>
        <v>97907</v>
      </c>
      <c r="E4" s="86">
        <f>SUM(E5:E28,'[2]178'!E4:E31)</f>
        <v>103772</v>
      </c>
    </row>
    <row r="5" spans="1:5" ht="30" customHeight="1">
      <c r="A5" s="75" t="s">
        <v>59</v>
      </c>
      <c r="B5" s="76" t="s">
        <v>203</v>
      </c>
      <c r="C5" s="87">
        <f>SUM(D5:E5)</f>
        <v>6023</v>
      </c>
      <c r="D5" s="87">
        <v>2838</v>
      </c>
      <c r="E5" s="87">
        <v>3185</v>
      </c>
    </row>
    <row r="6" spans="1:5" ht="30" customHeight="1">
      <c r="A6" s="75" t="s">
        <v>60</v>
      </c>
      <c r="B6" s="76" t="s">
        <v>23</v>
      </c>
      <c r="C6" s="87">
        <f aca="true" t="shared" si="0" ref="C6:C28">SUM(D6:E6)</f>
        <v>5182</v>
      </c>
      <c r="D6" s="87">
        <v>2493</v>
      </c>
      <c r="E6" s="87">
        <v>2689</v>
      </c>
    </row>
    <row r="7" spans="1:5" ht="30" customHeight="1">
      <c r="A7" s="75" t="s">
        <v>61</v>
      </c>
      <c r="B7" s="76" t="s">
        <v>204</v>
      </c>
      <c r="C7" s="87">
        <f t="shared" si="0"/>
        <v>3662</v>
      </c>
      <c r="D7" s="87">
        <v>1789</v>
      </c>
      <c r="E7" s="87">
        <v>1873</v>
      </c>
    </row>
    <row r="8" spans="1:5" ht="30" customHeight="1">
      <c r="A8" s="75" t="s">
        <v>62</v>
      </c>
      <c r="B8" s="76" t="s">
        <v>205</v>
      </c>
      <c r="C8" s="87">
        <f t="shared" si="0"/>
        <v>4930</v>
      </c>
      <c r="D8" s="87">
        <v>2310</v>
      </c>
      <c r="E8" s="87">
        <v>2620</v>
      </c>
    </row>
    <row r="9" spans="1:5" ht="8.25" customHeight="1">
      <c r="A9" s="75"/>
      <c r="B9" s="76"/>
      <c r="C9" s="87"/>
      <c r="D9" s="87"/>
      <c r="E9" s="87"/>
    </row>
    <row r="10" spans="1:5" ht="30" customHeight="1">
      <c r="A10" s="75" t="s">
        <v>63</v>
      </c>
      <c r="B10" s="76" t="s">
        <v>206</v>
      </c>
      <c r="C10" s="87">
        <f t="shared" si="0"/>
        <v>4019</v>
      </c>
      <c r="D10" s="87">
        <v>1961</v>
      </c>
      <c r="E10" s="87">
        <v>2058</v>
      </c>
    </row>
    <row r="11" spans="1:5" ht="7.5" customHeight="1">
      <c r="A11" s="75"/>
      <c r="B11" s="76"/>
      <c r="C11" s="87"/>
      <c r="D11" s="87"/>
      <c r="E11" s="87"/>
    </row>
    <row r="12" spans="1:5" ht="30" customHeight="1">
      <c r="A12" s="75" t="s">
        <v>64</v>
      </c>
      <c r="B12" s="76" t="s">
        <v>207</v>
      </c>
      <c r="C12" s="87">
        <f t="shared" si="0"/>
        <v>4092</v>
      </c>
      <c r="D12" s="87">
        <v>2000</v>
      </c>
      <c r="E12" s="87">
        <v>2092</v>
      </c>
    </row>
    <row r="13" spans="1:5" ht="30" customHeight="1">
      <c r="A13" s="75" t="s">
        <v>65</v>
      </c>
      <c r="B13" s="76" t="s">
        <v>208</v>
      </c>
      <c r="C13" s="87">
        <f t="shared" si="0"/>
        <v>6000</v>
      </c>
      <c r="D13" s="87">
        <v>2894</v>
      </c>
      <c r="E13" s="87">
        <v>3106</v>
      </c>
    </row>
    <row r="14" spans="1:5" ht="30" customHeight="1">
      <c r="A14" s="75" t="s">
        <v>66</v>
      </c>
      <c r="B14" s="76" t="s">
        <v>209</v>
      </c>
      <c r="C14" s="87">
        <f t="shared" si="0"/>
        <v>2837</v>
      </c>
      <c r="D14" s="87">
        <v>1320</v>
      </c>
      <c r="E14" s="87">
        <v>1517</v>
      </c>
    </row>
    <row r="15" spans="1:5" ht="30" customHeight="1">
      <c r="A15" s="75" t="s">
        <v>67</v>
      </c>
      <c r="B15" s="79" t="s">
        <v>210</v>
      </c>
      <c r="C15" s="87">
        <f t="shared" si="0"/>
        <v>4559</v>
      </c>
      <c r="D15" s="87">
        <v>2193</v>
      </c>
      <c r="E15" s="87">
        <v>2366</v>
      </c>
    </row>
    <row r="16" spans="1:5" ht="30" customHeight="1">
      <c r="A16" s="75" t="s">
        <v>68</v>
      </c>
      <c r="B16" s="76" t="s">
        <v>175</v>
      </c>
      <c r="C16" s="87">
        <f t="shared" si="0"/>
        <v>5493</v>
      </c>
      <c r="D16" s="87">
        <v>2663</v>
      </c>
      <c r="E16" s="87">
        <v>2830</v>
      </c>
    </row>
    <row r="17" spans="1:5" ht="30" customHeight="1">
      <c r="A17" s="75" t="s">
        <v>69</v>
      </c>
      <c r="B17" s="76" t="s">
        <v>211</v>
      </c>
      <c r="C17" s="87">
        <f t="shared" si="0"/>
        <v>4042</v>
      </c>
      <c r="D17" s="87">
        <v>2005</v>
      </c>
      <c r="E17" s="87">
        <v>2037</v>
      </c>
    </row>
    <row r="18" spans="1:5" ht="9" customHeight="1">
      <c r="A18" s="75"/>
      <c r="B18" s="76"/>
      <c r="C18" s="87"/>
      <c r="D18" s="87"/>
      <c r="E18" s="87"/>
    </row>
    <row r="19" spans="1:5" ht="48" customHeight="1">
      <c r="A19" s="75" t="s">
        <v>70</v>
      </c>
      <c r="B19" s="76" t="s">
        <v>221</v>
      </c>
      <c r="C19" s="87">
        <f t="shared" si="0"/>
        <v>2910</v>
      </c>
      <c r="D19" s="87">
        <v>1451</v>
      </c>
      <c r="E19" s="87">
        <v>1459</v>
      </c>
    </row>
    <row r="20" spans="1:5" ht="69" customHeight="1">
      <c r="A20" s="75" t="s">
        <v>71</v>
      </c>
      <c r="B20" s="76" t="s">
        <v>222</v>
      </c>
      <c r="C20" s="87">
        <f t="shared" si="0"/>
        <v>4607</v>
      </c>
      <c r="D20" s="87">
        <v>2260</v>
      </c>
      <c r="E20" s="87">
        <v>2347</v>
      </c>
    </row>
    <row r="21" spans="1:5" ht="30" customHeight="1">
      <c r="A21" s="75" t="s">
        <v>72</v>
      </c>
      <c r="B21" s="76" t="s">
        <v>212</v>
      </c>
      <c r="C21" s="87">
        <f t="shared" si="0"/>
        <v>4390</v>
      </c>
      <c r="D21" s="87">
        <v>2138</v>
      </c>
      <c r="E21" s="87">
        <v>2252</v>
      </c>
    </row>
    <row r="22" spans="1:5" ht="6.75" customHeight="1">
      <c r="A22" s="75"/>
      <c r="B22" s="76"/>
      <c r="C22" s="87"/>
      <c r="D22" s="87"/>
      <c r="E22" s="87"/>
    </row>
    <row r="23" spans="1:5" ht="30" customHeight="1">
      <c r="A23" s="75" t="s">
        <v>73</v>
      </c>
      <c r="B23" s="76" t="s">
        <v>213</v>
      </c>
      <c r="C23" s="87">
        <f t="shared" si="0"/>
        <v>5268</v>
      </c>
      <c r="D23" s="87">
        <v>2585</v>
      </c>
      <c r="E23" s="87">
        <v>2683</v>
      </c>
    </row>
    <row r="24" spans="1:5" ht="30" customHeight="1">
      <c r="A24" s="75" t="s">
        <v>74</v>
      </c>
      <c r="B24" s="165" t="s">
        <v>250</v>
      </c>
      <c r="C24" s="87">
        <f t="shared" si="0"/>
        <v>4269</v>
      </c>
      <c r="D24" s="87">
        <v>2123</v>
      </c>
      <c r="E24" s="87">
        <v>2146</v>
      </c>
    </row>
    <row r="25" spans="1:5" ht="29.25" customHeight="1">
      <c r="A25" s="75" t="s">
        <v>75</v>
      </c>
      <c r="B25" s="76" t="s">
        <v>24</v>
      </c>
      <c r="C25" s="87">
        <f t="shared" si="0"/>
        <v>5068</v>
      </c>
      <c r="D25" s="87">
        <v>2533</v>
      </c>
      <c r="E25" s="87">
        <v>2535</v>
      </c>
    </row>
    <row r="26" spans="1:5" ht="27" customHeight="1">
      <c r="A26" s="75" t="s">
        <v>76</v>
      </c>
      <c r="B26" s="76" t="s">
        <v>25</v>
      </c>
      <c r="C26" s="87">
        <f t="shared" si="0"/>
        <v>3389</v>
      </c>
      <c r="D26" s="87">
        <v>1728</v>
      </c>
      <c r="E26" s="87">
        <v>1661</v>
      </c>
    </row>
    <row r="27" spans="1:5" ht="43.5" customHeight="1">
      <c r="A27" s="75" t="s">
        <v>77</v>
      </c>
      <c r="B27" s="76" t="s">
        <v>249</v>
      </c>
      <c r="C27" s="87">
        <f t="shared" si="0"/>
        <v>5727</v>
      </c>
      <c r="D27" s="87">
        <v>2802</v>
      </c>
      <c r="E27" s="87">
        <v>2925</v>
      </c>
    </row>
    <row r="28" spans="1:5" ht="65.25" customHeight="1" thickBot="1">
      <c r="A28" s="88" t="s">
        <v>78</v>
      </c>
      <c r="B28" s="89" t="s">
        <v>251</v>
      </c>
      <c r="C28" s="90">
        <f t="shared" si="0"/>
        <v>4218</v>
      </c>
      <c r="D28" s="91">
        <v>2042</v>
      </c>
      <c r="E28" s="91">
        <v>2176</v>
      </c>
    </row>
    <row r="29" ht="18" customHeight="1" thickTop="1">
      <c r="A29" s="11" t="s">
        <v>6</v>
      </c>
    </row>
    <row r="30" spans="3:5" ht="13.5">
      <c r="C30" s="46"/>
      <c r="D30" s="46"/>
      <c r="E30" s="46"/>
    </row>
  </sheetData>
  <sheetProtection/>
  <printOptions horizontalCentered="1"/>
  <pageMargins left="0.3937007874015748" right="0.3937007874015748" top="0.8661417322834646" bottom="0" header="0.3937007874015748" footer="0.4724409448818898"/>
  <pageSetup horizontalDpi="600" verticalDpi="600" orientation="portrait" paperSize="9" scale="98" r:id="rId1"/>
  <headerFooter alignWithMargins="0">
    <oddHeader>&amp;L&amp;"ＭＳ Ｐゴシック,標準"&amp;16Q　選挙・公務員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K38"/>
  <sheetViews>
    <sheetView workbookViewId="0" topLeftCell="A1">
      <selection activeCell="A1" sqref="A1"/>
    </sheetView>
  </sheetViews>
  <sheetFormatPr defaultColWidth="8.796875" defaultRowHeight="14.25"/>
  <cols>
    <col min="1" max="1" width="11.69921875" style="10" customWidth="1"/>
    <col min="2" max="2" width="58.09765625" style="10" customWidth="1"/>
    <col min="3" max="5" width="10.3984375" style="10" customWidth="1"/>
    <col min="6" max="6" width="9" style="10" customWidth="1"/>
    <col min="7" max="7" width="5.59765625" style="10" customWidth="1"/>
    <col min="8" max="16384" width="9" style="10" customWidth="1"/>
  </cols>
  <sheetData>
    <row r="1" spans="1:5" ht="27" customHeight="1">
      <c r="A1" s="9" t="s">
        <v>248</v>
      </c>
      <c r="B1" s="12"/>
      <c r="C1" s="12"/>
      <c r="D1" s="12"/>
      <c r="E1" s="12"/>
    </row>
    <row r="2" spans="3:5" ht="15" customHeight="1" thickBot="1">
      <c r="C2" s="173" t="s">
        <v>229</v>
      </c>
      <c r="D2" s="173" t="s">
        <v>137</v>
      </c>
      <c r="E2" s="173" t="s">
        <v>137</v>
      </c>
    </row>
    <row r="3" spans="1:5" ht="27.75" customHeight="1" thickTop="1">
      <c r="A3" s="71" t="s">
        <v>1</v>
      </c>
      <c r="B3" s="72" t="s">
        <v>2</v>
      </c>
      <c r="C3" s="73" t="s">
        <v>3</v>
      </c>
      <c r="D3" s="73" t="s">
        <v>4</v>
      </c>
      <c r="E3" s="74" t="s">
        <v>5</v>
      </c>
    </row>
    <row r="4" spans="1:5" ht="27" customHeight="1">
      <c r="A4" s="75" t="s">
        <v>79</v>
      </c>
      <c r="B4" s="76" t="s">
        <v>223</v>
      </c>
      <c r="C4" s="65">
        <f>SUM(D4:E4)</f>
        <v>5628</v>
      </c>
      <c r="D4" s="65">
        <v>2762</v>
      </c>
      <c r="E4" s="65">
        <v>2866</v>
      </c>
    </row>
    <row r="5" spans="1:5" ht="27" customHeight="1">
      <c r="A5" s="75" t="s">
        <v>80</v>
      </c>
      <c r="B5" s="76" t="s">
        <v>239</v>
      </c>
      <c r="C5" s="65">
        <f aca="true" t="shared" si="0" ref="C5:C35">SUM(D5:E5)</f>
        <v>4394</v>
      </c>
      <c r="D5" s="65">
        <v>2176</v>
      </c>
      <c r="E5" s="65">
        <v>2218</v>
      </c>
    </row>
    <row r="6" spans="1:5" ht="27" customHeight="1">
      <c r="A6" s="75" t="s">
        <v>81</v>
      </c>
      <c r="B6" s="76" t="s">
        <v>230</v>
      </c>
      <c r="C6" s="65">
        <f t="shared" si="0"/>
        <v>3065</v>
      </c>
      <c r="D6" s="65">
        <v>1455</v>
      </c>
      <c r="E6" s="65">
        <v>1610</v>
      </c>
    </row>
    <row r="7" spans="1:5" ht="34.5" customHeight="1">
      <c r="A7" s="75" t="s">
        <v>82</v>
      </c>
      <c r="B7" s="76" t="s">
        <v>247</v>
      </c>
      <c r="C7" s="65">
        <f t="shared" si="0"/>
        <v>6151</v>
      </c>
      <c r="D7" s="65">
        <v>3044</v>
      </c>
      <c r="E7" s="65">
        <v>3107</v>
      </c>
    </row>
    <row r="8" spans="1:5" ht="27" customHeight="1">
      <c r="A8" s="75" t="s">
        <v>83</v>
      </c>
      <c r="B8" s="76" t="s">
        <v>231</v>
      </c>
      <c r="C8" s="65">
        <f t="shared" si="0"/>
        <v>4204</v>
      </c>
      <c r="D8" s="65">
        <v>2057</v>
      </c>
      <c r="E8" s="65">
        <v>2147</v>
      </c>
    </row>
    <row r="9" spans="1:5" ht="34.5" customHeight="1">
      <c r="A9" s="75" t="s">
        <v>84</v>
      </c>
      <c r="B9" s="76" t="s">
        <v>240</v>
      </c>
      <c r="C9" s="65">
        <f t="shared" si="0"/>
        <v>4464</v>
      </c>
      <c r="D9" s="65">
        <v>2203</v>
      </c>
      <c r="E9" s="65">
        <v>2261</v>
      </c>
    </row>
    <row r="10" spans="1:5" ht="27" customHeight="1">
      <c r="A10" s="75" t="s">
        <v>85</v>
      </c>
      <c r="B10" s="76" t="s">
        <v>232</v>
      </c>
      <c r="C10" s="65">
        <f t="shared" si="0"/>
        <v>4590</v>
      </c>
      <c r="D10" s="65">
        <v>2281</v>
      </c>
      <c r="E10" s="65">
        <v>2309</v>
      </c>
    </row>
    <row r="11" spans="1:5" ht="27" customHeight="1">
      <c r="A11" s="75" t="s">
        <v>86</v>
      </c>
      <c r="B11" s="76" t="s">
        <v>233</v>
      </c>
      <c r="C11" s="65">
        <f t="shared" si="0"/>
        <v>3119</v>
      </c>
      <c r="D11" s="65">
        <v>1546</v>
      </c>
      <c r="E11" s="65">
        <v>1573</v>
      </c>
    </row>
    <row r="12" spans="1:5" ht="27" customHeight="1">
      <c r="A12" s="75" t="s">
        <v>87</v>
      </c>
      <c r="B12" s="76" t="s">
        <v>26</v>
      </c>
      <c r="C12" s="65">
        <f t="shared" si="0"/>
        <v>2656</v>
      </c>
      <c r="D12" s="65">
        <v>1230</v>
      </c>
      <c r="E12" s="65">
        <v>1426</v>
      </c>
    </row>
    <row r="13" spans="1:5" ht="33.75" customHeight="1">
      <c r="A13" s="75" t="s">
        <v>88</v>
      </c>
      <c r="B13" s="76" t="s">
        <v>178</v>
      </c>
      <c r="C13" s="65">
        <f t="shared" si="0"/>
        <v>4792</v>
      </c>
      <c r="D13" s="65">
        <v>2309</v>
      </c>
      <c r="E13" s="65">
        <v>2483</v>
      </c>
    </row>
    <row r="14" spans="1:5" ht="44.25" customHeight="1">
      <c r="A14" s="75" t="s">
        <v>89</v>
      </c>
      <c r="B14" s="76" t="s">
        <v>224</v>
      </c>
      <c r="C14" s="65">
        <f t="shared" si="0"/>
        <v>3518</v>
      </c>
      <c r="D14" s="65">
        <v>1685</v>
      </c>
      <c r="E14" s="65">
        <v>1833</v>
      </c>
    </row>
    <row r="15" spans="1:5" ht="27" customHeight="1">
      <c r="A15" s="75" t="s">
        <v>90</v>
      </c>
      <c r="B15" s="76" t="s">
        <v>234</v>
      </c>
      <c r="C15" s="65">
        <f t="shared" si="0"/>
        <v>3207</v>
      </c>
      <c r="D15" s="65">
        <v>1529</v>
      </c>
      <c r="E15" s="65">
        <v>1678</v>
      </c>
    </row>
    <row r="16" spans="1:5" ht="27" customHeight="1">
      <c r="A16" s="75" t="s">
        <v>91</v>
      </c>
      <c r="B16" s="76" t="s">
        <v>27</v>
      </c>
      <c r="C16" s="65">
        <f t="shared" si="0"/>
        <v>2498</v>
      </c>
      <c r="D16" s="65">
        <v>1191</v>
      </c>
      <c r="E16" s="65">
        <v>1307</v>
      </c>
    </row>
    <row r="17" spans="1:5" ht="32.25" customHeight="1">
      <c r="A17" s="75" t="s">
        <v>92</v>
      </c>
      <c r="B17" s="76" t="s">
        <v>225</v>
      </c>
      <c r="C17" s="65">
        <f t="shared" si="0"/>
        <v>4036</v>
      </c>
      <c r="D17" s="65">
        <v>1884</v>
      </c>
      <c r="E17" s="65">
        <v>2152</v>
      </c>
    </row>
    <row r="18" spans="1:5" ht="6.75" customHeight="1">
      <c r="A18" s="75"/>
      <c r="B18" s="76"/>
      <c r="C18" s="65"/>
      <c r="D18" s="65"/>
      <c r="E18" s="65"/>
    </row>
    <row r="19" spans="1:5" ht="40.5" customHeight="1">
      <c r="A19" s="75" t="s">
        <v>93</v>
      </c>
      <c r="B19" s="76" t="s">
        <v>226</v>
      </c>
      <c r="C19" s="65">
        <f t="shared" si="0"/>
        <v>5246</v>
      </c>
      <c r="D19" s="65">
        <v>2468</v>
      </c>
      <c r="E19" s="65">
        <v>2778</v>
      </c>
    </row>
    <row r="20" spans="1:5" ht="27" customHeight="1">
      <c r="A20" s="75" t="s">
        <v>94</v>
      </c>
      <c r="B20" s="76" t="s">
        <v>241</v>
      </c>
      <c r="C20" s="65">
        <f t="shared" si="0"/>
        <v>3173</v>
      </c>
      <c r="D20" s="65">
        <v>1576</v>
      </c>
      <c r="E20" s="65">
        <v>1597</v>
      </c>
    </row>
    <row r="21" spans="1:5" ht="27" customHeight="1">
      <c r="A21" s="75" t="s">
        <v>95</v>
      </c>
      <c r="B21" s="76" t="s">
        <v>242</v>
      </c>
      <c r="C21" s="65">
        <f t="shared" si="0"/>
        <v>4178</v>
      </c>
      <c r="D21" s="65">
        <v>2071</v>
      </c>
      <c r="E21" s="65">
        <v>2107</v>
      </c>
    </row>
    <row r="22" spans="1:5" ht="27" customHeight="1">
      <c r="A22" s="75" t="s">
        <v>96</v>
      </c>
      <c r="B22" s="76" t="s">
        <v>235</v>
      </c>
      <c r="C22" s="65">
        <f t="shared" si="0"/>
        <v>1419</v>
      </c>
      <c r="D22" s="65">
        <v>690</v>
      </c>
      <c r="E22" s="65">
        <v>729</v>
      </c>
    </row>
    <row r="23" spans="1:5" ht="27" customHeight="1">
      <c r="A23" s="75" t="s">
        <v>97</v>
      </c>
      <c r="B23" s="76" t="s">
        <v>28</v>
      </c>
      <c r="C23" s="65">
        <f t="shared" si="0"/>
        <v>3378</v>
      </c>
      <c r="D23" s="65">
        <v>1555</v>
      </c>
      <c r="E23" s="65">
        <v>1823</v>
      </c>
    </row>
    <row r="24" spans="1:5" ht="27" customHeight="1">
      <c r="A24" s="75" t="s">
        <v>98</v>
      </c>
      <c r="B24" s="76" t="s">
        <v>243</v>
      </c>
      <c r="C24" s="65">
        <f t="shared" si="0"/>
        <v>4436</v>
      </c>
      <c r="D24" s="65">
        <v>2046</v>
      </c>
      <c r="E24" s="65">
        <v>2390</v>
      </c>
    </row>
    <row r="25" spans="1:5" ht="31.5" customHeight="1">
      <c r="A25" s="75" t="s">
        <v>99</v>
      </c>
      <c r="B25" s="76" t="s">
        <v>244</v>
      </c>
      <c r="C25" s="65">
        <f t="shared" si="0"/>
        <v>4576</v>
      </c>
      <c r="D25" s="65">
        <v>2280</v>
      </c>
      <c r="E25" s="65">
        <v>2296</v>
      </c>
    </row>
    <row r="26" spans="1:5" ht="27" customHeight="1">
      <c r="A26" s="75" t="s">
        <v>100</v>
      </c>
      <c r="B26" s="76" t="s">
        <v>57</v>
      </c>
      <c r="C26" s="65">
        <f t="shared" si="0"/>
        <v>3585</v>
      </c>
      <c r="D26" s="65">
        <v>1747</v>
      </c>
      <c r="E26" s="65">
        <v>1838</v>
      </c>
    </row>
    <row r="27" spans="1:5" ht="27" customHeight="1">
      <c r="A27" s="75" t="s">
        <v>101</v>
      </c>
      <c r="B27" s="76" t="s">
        <v>245</v>
      </c>
      <c r="C27" s="65">
        <f t="shared" si="0"/>
        <v>3580</v>
      </c>
      <c r="D27" s="65">
        <v>1779</v>
      </c>
      <c r="E27" s="65">
        <v>1801</v>
      </c>
    </row>
    <row r="28" spans="1:5" ht="35.25" customHeight="1">
      <c r="A28" s="77" t="s">
        <v>102</v>
      </c>
      <c r="B28" s="78" t="s">
        <v>227</v>
      </c>
      <c r="C28" s="65">
        <f t="shared" si="0"/>
        <v>3597</v>
      </c>
      <c r="D28" s="65">
        <v>1714</v>
      </c>
      <c r="E28" s="65">
        <v>1883</v>
      </c>
    </row>
    <row r="29" spans="1:5" ht="34.5" customHeight="1">
      <c r="A29" s="77" t="s">
        <v>103</v>
      </c>
      <c r="B29" s="76" t="s">
        <v>236</v>
      </c>
      <c r="C29" s="65">
        <f t="shared" si="0"/>
        <v>3572</v>
      </c>
      <c r="D29" s="65">
        <v>1746</v>
      </c>
      <c r="E29" s="65">
        <v>1826</v>
      </c>
    </row>
    <row r="30" spans="1:5" ht="6.75" customHeight="1">
      <c r="A30" s="77"/>
      <c r="B30" s="76"/>
      <c r="C30" s="65"/>
      <c r="D30" s="65"/>
      <c r="E30" s="65"/>
    </row>
    <row r="31" spans="1:11" s="27" customFormat="1" ht="44.25" customHeight="1">
      <c r="A31" s="77" t="s">
        <v>169</v>
      </c>
      <c r="B31" s="76" t="s">
        <v>228</v>
      </c>
      <c r="C31" s="65">
        <f t="shared" si="0"/>
        <v>4010</v>
      </c>
      <c r="D31" s="65">
        <v>2022</v>
      </c>
      <c r="E31" s="65">
        <v>1988</v>
      </c>
      <c r="F31" s="24"/>
      <c r="G31" s="25"/>
      <c r="H31" s="13"/>
      <c r="I31" s="26"/>
      <c r="J31" s="26"/>
      <c r="K31" s="26"/>
    </row>
    <row r="32" spans="1:11" s="27" customFormat="1" ht="7.5" customHeight="1">
      <c r="A32" s="77"/>
      <c r="B32" s="76"/>
      <c r="C32" s="65"/>
      <c r="D32" s="65"/>
      <c r="E32" s="65"/>
      <c r="F32" s="24"/>
      <c r="G32" s="25"/>
      <c r="H32" s="13"/>
      <c r="I32" s="26"/>
      <c r="J32" s="26"/>
      <c r="K32" s="26"/>
    </row>
    <row r="33" spans="1:5" ht="36" customHeight="1">
      <c r="A33" s="77" t="s">
        <v>170</v>
      </c>
      <c r="B33" s="76" t="s">
        <v>246</v>
      </c>
      <c r="C33" s="65">
        <f t="shared" si="0"/>
        <v>4270</v>
      </c>
      <c r="D33" s="65">
        <v>2063</v>
      </c>
      <c r="E33" s="65">
        <v>2207</v>
      </c>
    </row>
    <row r="34" spans="1:5" ht="9" customHeight="1">
      <c r="A34" s="77"/>
      <c r="B34" s="76"/>
      <c r="C34" s="65"/>
      <c r="D34" s="65"/>
      <c r="E34" s="65"/>
    </row>
    <row r="35" spans="1:5" ht="36" customHeight="1" thickBot="1">
      <c r="A35" s="80" t="s">
        <v>237</v>
      </c>
      <c r="B35" s="81" t="s">
        <v>238</v>
      </c>
      <c r="C35" s="82">
        <f t="shared" si="0"/>
        <v>5652</v>
      </c>
      <c r="D35" s="83">
        <v>2670</v>
      </c>
      <c r="E35" s="83">
        <v>2982</v>
      </c>
    </row>
    <row r="36" ht="14.25" thickTop="1"/>
    <row r="37" spans="3:5" ht="13.5">
      <c r="C37" s="45"/>
      <c r="D37" s="45"/>
      <c r="E37" s="45"/>
    </row>
    <row r="38" ht="13.5">
      <c r="B38" s="14"/>
    </row>
  </sheetData>
  <sheetProtection/>
  <mergeCells count="1">
    <mergeCell ref="C2:E2"/>
  </mergeCells>
  <printOptions/>
  <pageMargins left="0.7" right="0.7" top="0.75" bottom="0.75" header="0.3" footer="0.3"/>
  <pageSetup fitToWidth="0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N70"/>
  <sheetViews>
    <sheetView zoomScale="110" zoomScaleNormal="110" workbookViewId="0" topLeftCell="A1">
      <selection activeCell="A1" sqref="A1"/>
    </sheetView>
  </sheetViews>
  <sheetFormatPr defaultColWidth="8.796875" defaultRowHeight="14.25"/>
  <cols>
    <col min="1" max="1" width="2.5" style="10" customWidth="1"/>
    <col min="2" max="2" width="23.59765625" style="10" customWidth="1"/>
    <col min="3" max="3" width="1.203125" style="10" customWidth="1"/>
    <col min="4" max="4" width="24.19921875" style="10" customWidth="1"/>
    <col min="5" max="5" width="2.69921875" style="10" customWidth="1"/>
    <col min="6" max="8" width="13" style="10" customWidth="1"/>
    <col min="9" max="10" width="12.59765625" style="10" customWidth="1"/>
    <col min="11" max="16384" width="9" style="10" customWidth="1"/>
  </cols>
  <sheetData>
    <row r="1" spans="1:8" s="21" customFormat="1" ht="27" customHeight="1">
      <c r="A1" s="9" t="s">
        <v>199</v>
      </c>
      <c r="D1" s="28"/>
      <c r="E1" s="28"/>
      <c r="F1" s="28"/>
      <c r="G1" s="28"/>
      <c r="H1" s="28"/>
    </row>
    <row r="2" spans="1:8" s="21" customFormat="1" ht="15" customHeight="1" thickBot="1">
      <c r="A2" s="9"/>
      <c r="D2" s="28"/>
      <c r="E2" s="28"/>
      <c r="F2" s="28"/>
      <c r="G2" s="28"/>
      <c r="H2" s="28"/>
    </row>
    <row r="3" spans="1:8" ht="14.25" customHeight="1" thickTop="1">
      <c r="A3" s="50"/>
      <c r="B3" s="174" t="s">
        <v>0</v>
      </c>
      <c r="C3" s="51"/>
      <c r="D3" s="176" t="s">
        <v>7</v>
      </c>
      <c r="E3" s="52"/>
      <c r="F3" s="178" t="s">
        <v>8</v>
      </c>
      <c r="G3" s="178"/>
      <c r="H3" s="179"/>
    </row>
    <row r="4" spans="1:8" ht="14.25" customHeight="1">
      <c r="A4" s="53"/>
      <c r="B4" s="175"/>
      <c r="C4" s="54"/>
      <c r="D4" s="177"/>
      <c r="E4" s="55"/>
      <c r="F4" s="56" t="s">
        <v>3</v>
      </c>
      <c r="G4" s="56" t="s">
        <v>4</v>
      </c>
      <c r="H4" s="57" t="s">
        <v>5</v>
      </c>
    </row>
    <row r="5" spans="1:8" ht="13.5" customHeight="1">
      <c r="A5" s="180" t="s">
        <v>9</v>
      </c>
      <c r="B5" s="181"/>
      <c r="C5" s="58"/>
      <c r="D5" s="59"/>
      <c r="E5" s="60"/>
      <c r="F5" s="61"/>
      <c r="G5" s="61"/>
      <c r="H5" s="61"/>
    </row>
    <row r="6" spans="1:8" ht="13.5" customHeight="1">
      <c r="A6" s="49"/>
      <c r="B6" s="58" t="s">
        <v>10</v>
      </c>
      <c r="C6" s="58"/>
      <c r="D6" s="59">
        <v>35358</v>
      </c>
      <c r="E6" s="60"/>
      <c r="F6" s="61">
        <f>G6+H6</f>
        <v>169254</v>
      </c>
      <c r="G6" s="61">
        <v>84090</v>
      </c>
      <c r="H6" s="61">
        <v>85164</v>
      </c>
    </row>
    <row r="7" spans="1:8" ht="13.5" customHeight="1">
      <c r="A7" s="49"/>
      <c r="B7" s="58" t="s">
        <v>11</v>
      </c>
      <c r="C7" s="58"/>
      <c r="D7" s="62" t="s">
        <v>179</v>
      </c>
      <c r="E7" s="60"/>
      <c r="F7" s="61">
        <f>G7+H7</f>
        <v>169254</v>
      </c>
      <c r="G7" s="61">
        <v>84090</v>
      </c>
      <c r="H7" s="61">
        <v>85164</v>
      </c>
    </row>
    <row r="8" spans="1:8" ht="13.5" customHeight="1">
      <c r="A8" s="49"/>
      <c r="B8" s="58" t="s">
        <v>10</v>
      </c>
      <c r="C8" s="58"/>
      <c r="D8" s="59">
        <v>36702</v>
      </c>
      <c r="E8" s="60"/>
      <c r="F8" s="61">
        <f>SUM(G8:H8)</f>
        <v>177768</v>
      </c>
      <c r="G8" s="61">
        <v>88134</v>
      </c>
      <c r="H8" s="61">
        <v>89634</v>
      </c>
    </row>
    <row r="9" spans="1:8" s="29" customFormat="1" ht="13.5" customHeight="1">
      <c r="A9" s="49"/>
      <c r="B9" s="58" t="s">
        <v>11</v>
      </c>
      <c r="C9" s="58"/>
      <c r="D9" s="62" t="s">
        <v>179</v>
      </c>
      <c r="E9" s="60"/>
      <c r="F9" s="61">
        <f>SUM(G9:H9)</f>
        <v>177936</v>
      </c>
      <c r="G9" s="61">
        <v>88224</v>
      </c>
      <c r="H9" s="61">
        <v>89712</v>
      </c>
    </row>
    <row r="10" spans="1:8" s="29" customFormat="1" ht="13.5" customHeight="1">
      <c r="A10" s="49"/>
      <c r="B10" s="58" t="s">
        <v>10</v>
      </c>
      <c r="C10" s="58"/>
      <c r="D10" s="164" t="s">
        <v>218</v>
      </c>
      <c r="E10" s="60"/>
      <c r="F10" s="61">
        <f>SUM(G10:H10)</f>
        <v>183690</v>
      </c>
      <c r="G10" s="63">
        <v>90553</v>
      </c>
      <c r="H10" s="63">
        <v>93137</v>
      </c>
    </row>
    <row r="11" spans="1:8" s="29" customFormat="1" ht="13.5" customHeight="1">
      <c r="A11" s="20"/>
      <c r="B11" s="58" t="s">
        <v>11</v>
      </c>
      <c r="C11" s="58"/>
      <c r="D11" s="62" t="s">
        <v>179</v>
      </c>
      <c r="E11" s="60"/>
      <c r="F11" s="61">
        <f>SUM(G11:H11)</f>
        <v>183875</v>
      </c>
      <c r="G11" s="63">
        <v>90653</v>
      </c>
      <c r="H11" s="63">
        <v>93222</v>
      </c>
    </row>
    <row r="12" spans="1:8" s="29" customFormat="1" ht="13.5" customHeight="1">
      <c r="A12" s="20"/>
      <c r="B12" s="58" t="s">
        <v>180</v>
      </c>
      <c r="C12" s="58"/>
      <c r="D12" s="59">
        <v>38606</v>
      </c>
      <c r="E12" s="60"/>
      <c r="F12" s="61">
        <v>186157</v>
      </c>
      <c r="G12" s="63">
        <v>91556</v>
      </c>
      <c r="H12" s="63">
        <v>94601</v>
      </c>
    </row>
    <row r="13" spans="1:8" s="29" customFormat="1" ht="13.5" customHeight="1">
      <c r="A13" s="20"/>
      <c r="B13" s="58" t="s">
        <v>181</v>
      </c>
      <c r="C13" s="58"/>
      <c r="D13" s="62" t="s">
        <v>179</v>
      </c>
      <c r="E13" s="60"/>
      <c r="F13" s="61">
        <v>186377</v>
      </c>
      <c r="G13" s="63">
        <v>91663</v>
      </c>
      <c r="H13" s="63">
        <v>94714</v>
      </c>
    </row>
    <row r="14" spans="1:8" s="29" customFormat="1" ht="13.5" customHeight="1">
      <c r="A14" s="20"/>
      <c r="B14" s="58" t="s">
        <v>180</v>
      </c>
      <c r="C14" s="58"/>
      <c r="D14" s="59">
        <v>40055</v>
      </c>
      <c r="E14" s="60"/>
      <c r="F14" s="61">
        <f aca="true" t="shared" si="0" ref="F14:F20">SUM(G14:H14)</f>
        <v>190847</v>
      </c>
      <c r="G14" s="63">
        <v>93568</v>
      </c>
      <c r="H14" s="63">
        <v>97279</v>
      </c>
    </row>
    <row r="15" spans="1:8" s="29" customFormat="1" ht="13.5" customHeight="1">
      <c r="A15" s="20"/>
      <c r="B15" s="58" t="s">
        <v>181</v>
      </c>
      <c r="C15" s="58"/>
      <c r="D15" s="62" t="s">
        <v>179</v>
      </c>
      <c r="E15" s="60"/>
      <c r="F15" s="61">
        <f t="shared" si="0"/>
        <v>190847</v>
      </c>
      <c r="G15" s="63">
        <v>93568</v>
      </c>
      <c r="H15" s="63">
        <v>97279</v>
      </c>
    </row>
    <row r="16" spans="1:8" s="15" customFormat="1" ht="13.5" customHeight="1">
      <c r="A16" s="20"/>
      <c r="B16" s="58" t="s">
        <v>180</v>
      </c>
      <c r="C16" s="58"/>
      <c r="D16" s="59">
        <v>41259</v>
      </c>
      <c r="E16" s="60"/>
      <c r="F16" s="61">
        <f t="shared" si="0"/>
        <v>193205</v>
      </c>
      <c r="G16" s="63">
        <v>94382</v>
      </c>
      <c r="H16" s="63">
        <v>98823</v>
      </c>
    </row>
    <row r="17" spans="1:8" s="15" customFormat="1" ht="13.5" customHeight="1">
      <c r="A17" s="20"/>
      <c r="B17" s="58" t="s">
        <v>181</v>
      </c>
      <c r="C17" s="58"/>
      <c r="D17" s="62" t="s">
        <v>179</v>
      </c>
      <c r="E17" s="60"/>
      <c r="F17" s="61">
        <f t="shared" si="0"/>
        <v>193205</v>
      </c>
      <c r="G17" s="63">
        <v>94382</v>
      </c>
      <c r="H17" s="63">
        <v>98823</v>
      </c>
    </row>
    <row r="18" spans="1:8" ht="13.5" customHeight="1">
      <c r="A18" s="20"/>
      <c r="B18" s="58" t="s">
        <v>180</v>
      </c>
      <c r="C18" s="58"/>
      <c r="D18" s="59">
        <v>41987</v>
      </c>
      <c r="E18" s="60"/>
      <c r="F18" s="61">
        <f t="shared" si="0"/>
        <v>194658</v>
      </c>
      <c r="G18" s="63">
        <v>94760</v>
      </c>
      <c r="H18" s="63">
        <v>99898</v>
      </c>
    </row>
    <row r="19" spans="1:8" ht="13.5" customHeight="1">
      <c r="A19" s="20"/>
      <c r="B19" s="58" t="s">
        <v>181</v>
      </c>
      <c r="C19" s="58"/>
      <c r="D19" s="62" t="s">
        <v>179</v>
      </c>
      <c r="E19" s="60"/>
      <c r="F19" s="61">
        <f t="shared" si="0"/>
        <v>194658</v>
      </c>
      <c r="G19" s="63">
        <v>94760</v>
      </c>
      <c r="H19" s="63">
        <v>99898</v>
      </c>
    </row>
    <row r="20" spans="1:8" ht="13.5" customHeight="1">
      <c r="A20" s="64"/>
      <c r="B20" s="136" t="s">
        <v>180</v>
      </c>
      <c r="C20" s="136"/>
      <c r="D20" s="137">
        <v>43030</v>
      </c>
      <c r="E20" s="138"/>
      <c r="F20" s="139">
        <f t="shared" si="0"/>
        <v>201260</v>
      </c>
      <c r="G20" s="140">
        <v>97672</v>
      </c>
      <c r="H20" s="140">
        <v>103588</v>
      </c>
    </row>
    <row r="21" spans="1:8" ht="13.5" customHeight="1">
      <c r="A21" s="64"/>
      <c r="B21" s="136" t="s">
        <v>181</v>
      </c>
      <c r="C21" s="136"/>
      <c r="D21" s="141" t="s">
        <v>179</v>
      </c>
      <c r="E21" s="138"/>
      <c r="F21" s="139">
        <f>SUM(G21:H21)</f>
        <v>201260</v>
      </c>
      <c r="G21" s="140">
        <v>97672</v>
      </c>
      <c r="H21" s="140">
        <v>103588</v>
      </c>
    </row>
    <row r="22" spans="1:8" ht="13.5" customHeight="1">
      <c r="A22" s="49"/>
      <c r="B22" s="58"/>
      <c r="C22" s="58"/>
      <c r="D22" s="59"/>
      <c r="E22" s="60"/>
      <c r="F22" s="66"/>
      <c r="G22" s="66"/>
      <c r="H22" s="66"/>
    </row>
    <row r="23" spans="1:8" ht="13.5" customHeight="1">
      <c r="A23" s="182" t="s">
        <v>12</v>
      </c>
      <c r="B23" s="183"/>
      <c r="C23" s="67"/>
      <c r="D23" s="62"/>
      <c r="E23" s="68"/>
      <c r="F23" s="66"/>
      <c r="G23" s="66"/>
      <c r="H23" s="66"/>
    </row>
    <row r="24" spans="1:8" ht="13.5" customHeight="1">
      <c r="A24" s="49"/>
      <c r="B24" s="58" t="s">
        <v>14</v>
      </c>
      <c r="C24" s="58"/>
      <c r="D24" s="59">
        <v>33811</v>
      </c>
      <c r="E24" s="68"/>
      <c r="F24" s="61">
        <f aca="true" t="shared" si="1" ref="F24:F33">G24+H24</f>
        <v>155365</v>
      </c>
      <c r="G24" s="61">
        <v>77329</v>
      </c>
      <c r="H24" s="61">
        <v>78036</v>
      </c>
    </row>
    <row r="25" spans="1:8" ht="13.5" customHeight="1">
      <c r="A25" s="49"/>
      <c r="B25" s="58" t="s">
        <v>13</v>
      </c>
      <c r="C25" s="58"/>
      <c r="D25" s="62" t="s">
        <v>179</v>
      </c>
      <c r="E25" s="60"/>
      <c r="F25" s="61">
        <f t="shared" si="1"/>
        <v>155365</v>
      </c>
      <c r="G25" s="61">
        <v>77329</v>
      </c>
      <c r="H25" s="61">
        <v>78036</v>
      </c>
    </row>
    <row r="26" spans="1:8" ht="13.5" customHeight="1">
      <c r="A26" s="49"/>
      <c r="B26" s="58" t="s">
        <v>14</v>
      </c>
      <c r="C26" s="58"/>
      <c r="D26" s="59">
        <v>34903</v>
      </c>
      <c r="E26" s="68"/>
      <c r="F26" s="61">
        <f t="shared" si="1"/>
        <v>166897</v>
      </c>
      <c r="G26" s="61">
        <v>83072</v>
      </c>
      <c r="H26" s="61">
        <v>83825</v>
      </c>
    </row>
    <row r="27" spans="1:8" ht="13.5" customHeight="1">
      <c r="A27" s="49"/>
      <c r="B27" s="58" t="s">
        <v>13</v>
      </c>
      <c r="C27" s="58"/>
      <c r="D27" s="62" t="s">
        <v>179</v>
      </c>
      <c r="E27" s="60"/>
      <c r="F27" s="61">
        <f t="shared" si="1"/>
        <v>166897</v>
      </c>
      <c r="G27" s="61">
        <v>83072</v>
      </c>
      <c r="H27" s="61">
        <v>83825</v>
      </c>
    </row>
    <row r="28" spans="1:11" ht="13.5" customHeight="1">
      <c r="A28" s="49"/>
      <c r="B28" s="58" t="s">
        <v>14</v>
      </c>
      <c r="C28" s="58"/>
      <c r="D28" s="59">
        <v>35988</v>
      </c>
      <c r="E28" s="68"/>
      <c r="F28" s="61">
        <f t="shared" si="1"/>
        <v>173230</v>
      </c>
      <c r="G28" s="61">
        <v>86000</v>
      </c>
      <c r="H28" s="61">
        <v>87230</v>
      </c>
      <c r="I28" s="15"/>
      <c r="J28" s="15"/>
      <c r="K28" s="15"/>
    </row>
    <row r="29" spans="1:11" ht="13.5" customHeight="1">
      <c r="A29" s="49"/>
      <c r="B29" s="58" t="s">
        <v>13</v>
      </c>
      <c r="C29" s="58"/>
      <c r="D29" s="62" t="s">
        <v>179</v>
      </c>
      <c r="E29" s="60"/>
      <c r="F29" s="61">
        <f t="shared" si="1"/>
        <v>173230</v>
      </c>
      <c r="G29" s="61">
        <v>86000</v>
      </c>
      <c r="H29" s="61">
        <v>87230</v>
      </c>
      <c r="I29" s="15"/>
      <c r="J29" s="15"/>
      <c r="K29" s="15"/>
    </row>
    <row r="30" spans="1:11" ht="13.5" customHeight="1">
      <c r="A30" s="49"/>
      <c r="B30" s="58" t="s">
        <v>14</v>
      </c>
      <c r="C30" s="58"/>
      <c r="D30" s="59">
        <v>37101</v>
      </c>
      <c r="E30" s="68"/>
      <c r="F30" s="63">
        <f t="shared" si="1"/>
        <v>180140</v>
      </c>
      <c r="G30" s="63">
        <v>89124</v>
      </c>
      <c r="H30" s="63">
        <v>91016</v>
      </c>
      <c r="I30" s="15"/>
      <c r="J30" s="15"/>
      <c r="K30" s="15"/>
    </row>
    <row r="31" spans="1:8" ht="13.5" customHeight="1">
      <c r="A31" s="49"/>
      <c r="B31" s="58" t="s">
        <v>13</v>
      </c>
      <c r="C31" s="58"/>
      <c r="D31" s="62" t="s">
        <v>179</v>
      </c>
      <c r="E31" s="60" t="s">
        <v>182</v>
      </c>
      <c r="F31" s="63">
        <f t="shared" si="1"/>
        <v>180335</v>
      </c>
      <c r="G31" s="63">
        <v>89229</v>
      </c>
      <c r="H31" s="63">
        <v>91106</v>
      </c>
    </row>
    <row r="32" spans="1:8" ht="13.5" customHeight="1">
      <c r="A32" s="49"/>
      <c r="B32" s="58" t="s">
        <v>14</v>
      </c>
      <c r="C32" s="58"/>
      <c r="D32" s="59">
        <v>38179</v>
      </c>
      <c r="E32" s="68"/>
      <c r="F32" s="63">
        <f t="shared" si="1"/>
        <v>184799</v>
      </c>
      <c r="G32" s="63">
        <v>91137</v>
      </c>
      <c r="H32" s="63">
        <v>93662</v>
      </c>
    </row>
    <row r="33" spans="1:8" s="15" customFormat="1" ht="13.5" customHeight="1">
      <c r="A33" s="49"/>
      <c r="B33" s="58" t="s">
        <v>13</v>
      </c>
      <c r="C33" s="58"/>
      <c r="D33" s="62" t="s">
        <v>179</v>
      </c>
      <c r="E33" s="60" t="s">
        <v>182</v>
      </c>
      <c r="F33" s="63">
        <f t="shared" si="1"/>
        <v>185021</v>
      </c>
      <c r="G33" s="63">
        <v>91250</v>
      </c>
      <c r="H33" s="63">
        <v>93771</v>
      </c>
    </row>
    <row r="34" spans="1:8" s="15" customFormat="1" ht="13.5" customHeight="1">
      <c r="A34" s="49"/>
      <c r="B34" s="58" t="s">
        <v>183</v>
      </c>
      <c r="C34" s="58"/>
      <c r="D34" s="163" t="s">
        <v>215</v>
      </c>
      <c r="E34" s="68"/>
      <c r="F34" s="63">
        <v>186207</v>
      </c>
      <c r="G34" s="63">
        <v>91568</v>
      </c>
      <c r="H34" s="63">
        <v>94639</v>
      </c>
    </row>
    <row r="35" spans="1:8" s="15" customFormat="1" ht="13.5" customHeight="1">
      <c r="A35" s="49"/>
      <c r="B35" s="58" t="s">
        <v>104</v>
      </c>
      <c r="C35" s="58"/>
      <c r="D35" s="163" t="s">
        <v>214</v>
      </c>
      <c r="E35" s="68"/>
      <c r="F35" s="63">
        <v>188083</v>
      </c>
      <c r="G35" s="63">
        <v>92477</v>
      </c>
      <c r="H35" s="63">
        <v>95606</v>
      </c>
    </row>
    <row r="36" spans="1:14" s="15" customFormat="1" ht="13.5" customHeight="1">
      <c r="A36" s="49"/>
      <c r="B36" s="58" t="s">
        <v>105</v>
      </c>
      <c r="C36" s="58"/>
      <c r="D36" s="62" t="s">
        <v>15</v>
      </c>
      <c r="E36" s="68"/>
      <c r="F36" s="63">
        <v>188083</v>
      </c>
      <c r="G36" s="63">
        <v>92477</v>
      </c>
      <c r="H36" s="63">
        <v>95606</v>
      </c>
      <c r="I36" s="31"/>
      <c r="J36" s="31"/>
      <c r="K36" s="31"/>
      <c r="L36" s="32"/>
      <c r="M36" s="32"/>
      <c r="N36" s="32"/>
    </row>
    <row r="37" spans="1:14" s="15" customFormat="1" ht="13.5" customHeight="1">
      <c r="A37" s="49"/>
      <c r="B37" s="161" t="s">
        <v>183</v>
      </c>
      <c r="C37" s="58"/>
      <c r="D37" s="163" t="s">
        <v>217</v>
      </c>
      <c r="E37" s="68"/>
      <c r="F37" s="63">
        <f>SUM(G37:H37)</f>
        <v>191203</v>
      </c>
      <c r="G37" s="63">
        <v>93772</v>
      </c>
      <c r="H37" s="63">
        <v>97431</v>
      </c>
      <c r="I37" s="31"/>
      <c r="J37" s="31"/>
      <c r="K37" s="31"/>
      <c r="L37" s="32"/>
      <c r="M37" s="32"/>
      <c r="N37" s="32"/>
    </row>
    <row r="38" spans="1:8" s="15" customFormat="1" ht="13.5" customHeight="1">
      <c r="A38" s="49"/>
      <c r="B38" s="58" t="s">
        <v>14</v>
      </c>
      <c r="C38" s="58"/>
      <c r="D38" s="163" t="s">
        <v>216</v>
      </c>
      <c r="E38" s="68"/>
      <c r="F38" s="63">
        <v>191864</v>
      </c>
      <c r="G38" s="63">
        <v>94046</v>
      </c>
      <c r="H38" s="63">
        <v>97818</v>
      </c>
    </row>
    <row r="39" spans="1:8" s="15" customFormat="1" ht="13.5" customHeight="1">
      <c r="A39" s="49"/>
      <c r="B39" s="58" t="s">
        <v>13</v>
      </c>
      <c r="C39" s="58"/>
      <c r="D39" s="62" t="s">
        <v>179</v>
      </c>
      <c r="E39" s="68"/>
      <c r="F39" s="63">
        <v>191864</v>
      </c>
      <c r="G39" s="63">
        <v>94046</v>
      </c>
      <c r="H39" s="63">
        <v>97818</v>
      </c>
    </row>
    <row r="40" spans="1:8" ht="13.5" customHeight="1">
      <c r="A40" s="49"/>
      <c r="B40" s="58" t="s">
        <v>14</v>
      </c>
      <c r="C40" s="58"/>
      <c r="D40" s="59">
        <v>41476</v>
      </c>
      <c r="E40" s="68"/>
      <c r="F40" s="63">
        <v>193714</v>
      </c>
      <c r="G40" s="63">
        <v>94485</v>
      </c>
      <c r="H40" s="63">
        <v>99229</v>
      </c>
    </row>
    <row r="41" spans="1:8" ht="13.5" customHeight="1">
      <c r="A41" s="49"/>
      <c r="B41" s="58" t="s">
        <v>13</v>
      </c>
      <c r="C41" s="58"/>
      <c r="D41" s="62" t="s">
        <v>179</v>
      </c>
      <c r="E41" s="68"/>
      <c r="F41" s="63">
        <v>193714</v>
      </c>
      <c r="G41" s="63">
        <v>94485</v>
      </c>
      <c r="H41" s="63">
        <v>99229</v>
      </c>
    </row>
    <row r="42" spans="1:8" ht="13.5" customHeight="1">
      <c r="A42" s="49"/>
      <c r="B42" s="142" t="s">
        <v>14</v>
      </c>
      <c r="C42" s="142"/>
      <c r="D42" s="143">
        <v>42561</v>
      </c>
      <c r="E42" s="144"/>
      <c r="F42" s="145">
        <f>G42+H42</f>
        <v>200420</v>
      </c>
      <c r="G42" s="145">
        <v>97441</v>
      </c>
      <c r="H42" s="145">
        <v>102979</v>
      </c>
    </row>
    <row r="43" spans="1:8" ht="13.5" customHeight="1">
      <c r="A43" s="49"/>
      <c r="B43" s="142" t="s">
        <v>13</v>
      </c>
      <c r="C43" s="142"/>
      <c r="D43" s="146" t="s">
        <v>179</v>
      </c>
      <c r="E43" s="144"/>
      <c r="F43" s="145">
        <f>G43+H43</f>
        <v>200420</v>
      </c>
      <c r="G43" s="145">
        <f>G42</f>
        <v>97441</v>
      </c>
      <c r="H43" s="145">
        <f>H42</f>
        <v>102979</v>
      </c>
    </row>
    <row r="44" spans="1:8" ht="11.25" customHeight="1">
      <c r="A44" s="49"/>
      <c r="B44" s="58"/>
      <c r="C44" s="58"/>
      <c r="D44" s="59"/>
      <c r="E44" s="68"/>
      <c r="F44" s="63"/>
      <c r="G44" s="63"/>
      <c r="H44" s="63"/>
    </row>
    <row r="45" spans="1:8" ht="13.5" customHeight="1">
      <c r="A45" s="49"/>
      <c r="B45" s="142" t="s">
        <v>16</v>
      </c>
      <c r="C45" s="58"/>
      <c r="D45" s="59">
        <v>36261</v>
      </c>
      <c r="E45" s="60"/>
      <c r="F45" s="61">
        <f>SUM(G45:H45)</f>
        <v>172031</v>
      </c>
      <c r="G45" s="61">
        <v>85166</v>
      </c>
      <c r="H45" s="61">
        <v>86865</v>
      </c>
    </row>
    <row r="46" spans="1:8" ht="13.5" customHeight="1">
      <c r="A46" s="49"/>
      <c r="B46" s="58" t="s">
        <v>184</v>
      </c>
      <c r="C46" s="58"/>
      <c r="D46" s="59">
        <v>37724</v>
      </c>
      <c r="E46" s="60"/>
      <c r="F46" s="61">
        <f>SUM(G46:H46)</f>
        <v>181561</v>
      </c>
      <c r="G46" s="61">
        <v>89513</v>
      </c>
      <c r="H46" s="61">
        <v>92048</v>
      </c>
    </row>
    <row r="47" spans="1:8" ht="13.5" customHeight="1">
      <c r="A47" s="49"/>
      <c r="B47" s="58" t="s">
        <v>184</v>
      </c>
      <c r="C47" s="58"/>
      <c r="D47" s="164" t="s">
        <v>219</v>
      </c>
      <c r="E47" s="60"/>
      <c r="F47" s="61">
        <f>SUM(G47:H47)</f>
        <v>184977</v>
      </c>
      <c r="G47" s="61">
        <v>90852</v>
      </c>
      <c r="H47" s="61">
        <v>94125</v>
      </c>
    </row>
    <row r="48" spans="1:8" ht="13.5" customHeight="1">
      <c r="A48" s="20"/>
      <c r="B48" s="58" t="s">
        <v>184</v>
      </c>
      <c r="C48" s="58"/>
      <c r="D48" s="59">
        <v>40643</v>
      </c>
      <c r="E48" s="60"/>
      <c r="F48" s="61">
        <f>SUM(G48:H48)</f>
        <v>192310</v>
      </c>
      <c r="G48" s="63">
        <v>94202</v>
      </c>
      <c r="H48" s="63">
        <v>98108</v>
      </c>
    </row>
    <row r="49" spans="1:8" ht="13.5" customHeight="1">
      <c r="A49" s="20"/>
      <c r="B49" s="142" t="s">
        <v>184</v>
      </c>
      <c r="C49" s="142"/>
      <c r="D49" s="147">
        <v>42106</v>
      </c>
      <c r="E49" s="148"/>
      <c r="F49" s="149">
        <f>SUM(G49:H49)</f>
        <v>192358</v>
      </c>
      <c r="G49" s="145">
        <v>93540</v>
      </c>
      <c r="H49" s="145">
        <v>98818</v>
      </c>
    </row>
    <row r="50" spans="1:8" ht="13.5" customHeight="1">
      <c r="A50" s="20"/>
      <c r="B50" s="69"/>
      <c r="C50" s="69"/>
      <c r="D50" s="62"/>
      <c r="E50" s="68"/>
      <c r="F50" s="69"/>
      <c r="G50" s="69"/>
      <c r="H50" s="69"/>
    </row>
    <row r="51" spans="1:8" ht="13.5" customHeight="1">
      <c r="A51" s="20"/>
      <c r="B51" s="142" t="s">
        <v>17</v>
      </c>
      <c r="C51" s="58"/>
      <c r="D51" s="59">
        <v>36261</v>
      </c>
      <c r="E51" s="60"/>
      <c r="F51" s="63">
        <f>SUM(G51:H51)</f>
        <v>172031</v>
      </c>
      <c r="G51" s="63">
        <v>85166</v>
      </c>
      <c r="H51" s="63">
        <v>86865</v>
      </c>
    </row>
    <row r="52" spans="1:8" ht="13.5" customHeight="1">
      <c r="A52" s="20"/>
      <c r="B52" s="58" t="s">
        <v>184</v>
      </c>
      <c r="C52" s="58"/>
      <c r="D52" s="59">
        <v>37724</v>
      </c>
      <c r="E52" s="60"/>
      <c r="F52" s="63">
        <f>SUM(G52:H52)</f>
        <v>181561</v>
      </c>
      <c r="G52" s="63">
        <v>89513</v>
      </c>
      <c r="H52" s="63">
        <v>92048</v>
      </c>
    </row>
    <row r="53" spans="1:8" ht="13.5" customHeight="1">
      <c r="A53" s="20"/>
      <c r="B53" s="58" t="s">
        <v>184</v>
      </c>
      <c r="C53" s="58"/>
      <c r="D53" s="59" t="s">
        <v>220</v>
      </c>
      <c r="E53" s="60"/>
      <c r="F53" s="63">
        <f>SUM(G53:H53)</f>
        <v>184977</v>
      </c>
      <c r="G53" s="63">
        <v>90852</v>
      </c>
      <c r="H53" s="63">
        <v>94125</v>
      </c>
    </row>
    <row r="54" spans="1:8" ht="13.5" customHeight="1">
      <c r="A54" s="20"/>
      <c r="B54" s="58" t="s">
        <v>184</v>
      </c>
      <c r="C54" s="58"/>
      <c r="D54" s="59">
        <v>40643</v>
      </c>
      <c r="E54" s="60"/>
      <c r="F54" s="63">
        <f>SUM(G54:H54)</f>
        <v>192310</v>
      </c>
      <c r="G54" s="63">
        <v>94202</v>
      </c>
      <c r="H54" s="63">
        <v>98108</v>
      </c>
    </row>
    <row r="55" spans="1:11" ht="13.5" customHeight="1">
      <c r="A55" s="20"/>
      <c r="B55" s="142" t="s">
        <v>184</v>
      </c>
      <c r="C55" s="142"/>
      <c r="D55" s="147">
        <v>42106</v>
      </c>
      <c r="E55" s="148"/>
      <c r="F55" s="145">
        <f>SUM(G55:H55)</f>
        <v>192358</v>
      </c>
      <c r="G55" s="145">
        <v>93540</v>
      </c>
      <c r="H55" s="145">
        <v>98818</v>
      </c>
      <c r="I55" s="29"/>
      <c r="J55" s="29"/>
      <c r="K55" s="29"/>
    </row>
    <row r="56" spans="1:11" ht="13.5" customHeight="1">
      <c r="A56" s="20"/>
      <c r="B56" s="69"/>
      <c r="C56" s="69"/>
      <c r="D56" s="62"/>
      <c r="E56" s="68"/>
      <c r="F56" s="69"/>
      <c r="G56" s="69"/>
      <c r="H56" s="69"/>
      <c r="I56" s="29"/>
      <c r="J56" s="29"/>
      <c r="K56" s="29"/>
    </row>
    <row r="57" spans="1:11" ht="13.5" customHeight="1">
      <c r="A57" s="20"/>
      <c r="B57" s="142" t="s">
        <v>18</v>
      </c>
      <c r="C57" s="58"/>
      <c r="D57" s="59">
        <v>36275</v>
      </c>
      <c r="E57" s="60"/>
      <c r="F57" s="63">
        <f>SUM(G57:H57)</f>
        <v>171973</v>
      </c>
      <c r="G57" s="63">
        <v>85153</v>
      </c>
      <c r="H57" s="63">
        <v>86820</v>
      </c>
      <c r="I57" s="29"/>
      <c r="J57" s="29"/>
      <c r="K57" s="29"/>
    </row>
    <row r="58" spans="1:11" ht="13.5" customHeight="1">
      <c r="A58" s="20"/>
      <c r="B58" s="58" t="s">
        <v>184</v>
      </c>
      <c r="C58" s="58"/>
      <c r="D58" s="59">
        <v>37738</v>
      </c>
      <c r="E58" s="60"/>
      <c r="F58" s="63">
        <f>SUM(G58:H58)</f>
        <v>182016</v>
      </c>
      <c r="G58" s="63">
        <v>89769</v>
      </c>
      <c r="H58" s="63">
        <v>92247</v>
      </c>
      <c r="I58" s="29"/>
      <c r="J58" s="29"/>
      <c r="K58" s="29"/>
    </row>
    <row r="59" spans="1:11" ht="13.5" customHeight="1">
      <c r="A59" s="20"/>
      <c r="B59" s="58" t="s">
        <v>184</v>
      </c>
      <c r="C59" s="58"/>
      <c r="D59" s="59">
        <v>39194</v>
      </c>
      <c r="E59" s="60"/>
      <c r="F59" s="63">
        <f>SUM(G59:H59)</f>
        <v>184810</v>
      </c>
      <c r="G59" s="63">
        <v>90762</v>
      </c>
      <c r="H59" s="63">
        <v>94048</v>
      </c>
      <c r="I59" s="29"/>
      <c r="J59" s="29"/>
      <c r="K59" s="29"/>
    </row>
    <row r="60" spans="1:11" ht="13.5" customHeight="1">
      <c r="A60" s="20"/>
      <c r="B60" s="58" t="s">
        <v>15</v>
      </c>
      <c r="C60" s="58"/>
      <c r="D60" s="59">
        <v>40657</v>
      </c>
      <c r="E60" s="60"/>
      <c r="F60" s="63">
        <f>SUM(G60:H60)</f>
        <v>192631</v>
      </c>
      <c r="G60" s="63">
        <v>94399</v>
      </c>
      <c r="H60" s="63">
        <v>98232</v>
      </c>
      <c r="I60" s="29"/>
      <c r="J60" s="29"/>
      <c r="K60" s="29"/>
    </row>
    <row r="61" spans="1:8" ht="13.5" customHeight="1">
      <c r="A61" s="20"/>
      <c r="B61" s="142" t="s">
        <v>15</v>
      </c>
      <c r="C61" s="142"/>
      <c r="D61" s="147">
        <v>42120</v>
      </c>
      <c r="E61" s="148"/>
      <c r="F61" s="145">
        <f>SUM(G61:H61)</f>
        <v>192343</v>
      </c>
      <c r="G61" s="145">
        <v>93531</v>
      </c>
      <c r="H61" s="145">
        <v>98812</v>
      </c>
    </row>
    <row r="62" spans="1:8" ht="13.5">
      <c r="A62" s="49"/>
      <c r="B62" s="69"/>
      <c r="C62" s="69"/>
      <c r="D62" s="62"/>
      <c r="E62" s="68"/>
      <c r="F62" s="66"/>
      <c r="G62" s="66"/>
      <c r="H62" s="66"/>
    </row>
    <row r="63" spans="1:8" ht="13.5">
      <c r="A63" s="49"/>
      <c r="B63" s="142" t="s">
        <v>19</v>
      </c>
      <c r="C63" s="58"/>
      <c r="D63" s="59">
        <v>36275</v>
      </c>
      <c r="E63" s="60"/>
      <c r="F63" s="61">
        <f>SUM(G63:H63)</f>
        <v>171973</v>
      </c>
      <c r="G63" s="61">
        <v>85153</v>
      </c>
      <c r="H63" s="61">
        <v>86820</v>
      </c>
    </row>
    <row r="64" spans="1:8" ht="14.25" customHeight="1">
      <c r="A64" s="49"/>
      <c r="B64" s="58" t="s">
        <v>184</v>
      </c>
      <c r="C64" s="58"/>
      <c r="D64" s="59">
        <v>37738</v>
      </c>
      <c r="E64" s="60"/>
      <c r="F64" s="61">
        <f>SUM(G64:H64)</f>
        <v>182016</v>
      </c>
      <c r="G64" s="61">
        <v>89769</v>
      </c>
      <c r="H64" s="61">
        <v>92247</v>
      </c>
    </row>
    <row r="65" spans="1:8" ht="14.25" customHeight="1">
      <c r="A65" s="20"/>
      <c r="B65" s="58" t="s">
        <v>15</v>
      </c>
      <c r="C65" s="58"/>
      <c r="D65" s="59">
        <v>39194</v>
      </c>
      <c r="E65" s="60"/>
      <c r="F65" s="61">
        <f>SUM(G65:H65)</f>
        <v>184810</v>
      </c>
      <c r="G65" s="63">
        <v>90762</v>
      </c>
      <c r="H65" s="63">
        <v>94048</v>
      </c>
    </row>
    <row r="66" spans="1:8" ht="14.25" customHeight="1">
      <c r="A66" s="20"/>
      <c r="B66" s="58" t="s">
        <v>15</v>
      </c>
      <c r="C66" s="58"/>
      <c r="D66" s="59">
        <v>40657</v>
      </c>
      <c r="E66" s="60"/>
      <c r="F66" s="61">
        <f>SUM(G66:H66)</f>
        <v>192631</v>
      </c>
      <c r="G66" s="63">
        <v>94399</v>
      </c>
      <c r="H66" s="63">
        <v>98232</v>
      </c>
    </row>
    <row r="67" spans="1:8" ht="14.25" customHeight="1" thickBot="1">
      <c r="A67" s="70"/>
      <c r="B67" s="150" t="s">
        <v>15</v>
      </c>
      <c r="C67" s="151"/>
      <c r="D67" s="152">
        <v>42120</v>
      </c>
      <c r="E67" s="152"/>
      <c r="F67" s="153">
        <f>SUM(G67:H67)</f>
        <v>192343</v>
      </c>
      <c r="G67" s="154">
        <v>93531</v>
      </c>
      <c r="H67" s="154">
        <v>98812</v>
      </c>
    </row>
    <row r="68" ht="14.25" thickTop="1">
      <c r="A68" s="11" t="s">
        <v>6</v>
      </c>
    </row>
    <row r="69" ht="13.5">
      <c r="A69" s="49" t="s">
        <v>176</v>
      </c>
    </row>
    <row r="70" ht="13.5">
      <c r="A70" s="49" t="s">
        <v>185</v>
      </c>
    </row>
  </sheetData>
  <sheetProtection/>
  <mergeCells count="5">
    <mergeCell ref="B3:B4"/>
    <mergeCell ref="D3:D4"/>
    <mergeCell ref="F3:H3"/>
    <mergeCell ref="A5:B5"/>
    <mergeCell ref="A23:B23"/>
  </mergeCells>
  <printOptions/>
  <pageMargins left="0.3937007874015748" right="0.5905511811023623" top="0.4724409448818898" bottom="0.5118110236220472" header="0.3937007874015748" footer="0.4724409448818898"/>
  <pageSetup fitToWidth="0" fitToHeight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J67"/>
  <sheetViews>
    <sheetView workbookViewId="0" topLeftCell="A1">
      <selection activeCell="A1" sqref="A1"/>
    </sheetView>
  </sheetViews>
  <sheetFormatPr defaultColWidth="8.796875" defaultRowHeight="14.25"/>
  <cols>
    <col min="1" max="6" width="11.59765625" style="10" customWidth="1"/>
    <col min="7" max="7" width="18.69921875" style="10" customWidth="1"/>
    <col min="8" max="16384" width="9" style="10" customWidth="1"/>
  </cols>
  <sheetData>
    <row r="1" spans="1:6" ht="27" customHeight="1">
      <c r="A1" s="9" t="s">
        <v>200</v>
      </c>
      <c r="B1" s="9"/>
      <c r="C1" s="9"/>
      <c r="D1" s="9"/>
      <c r="E1" s="9"/>
      <c r="F1" s="9"/>
    </row>
    <row r="2" spans="2:7" ht="15" customHeight="1" thickBot="1">
      <c r="B2" s="38"/>
      <c r="C2" s="38"/>
      <c r="D2" s="38"/>
      <c r="E2" s="38"/>
      <c r="F2" s="38"/>
      <c r="G2" s="98" t="s">
        <v>186</v>
      </c>
    </row>
    <row r="3" spans="1:7" ht="12" customHeight="1" thickTop="1">
      <c r="A3" s="184" t="s">
        <v>20</v>
      </c>
      <c r="B3" s="178"/>
      <c r="C3" s="178"/>
      <c r="D3" s="178" t="s">
        <v>21</v>
      </c>
      <c r="E3" s="178"/>
      <c r="F3" s="179"/>
      <c r="G3" s="176" t="s">
        <v>0</v>
      </c>
    </row>
    <row r="4" spans="1:8" ht="13.5" customHeight="1">
      <c r="A4" s="92" t="s">
        <v>3</v>
      </c>
      <c r="B4" s="56" t="s">
        <v>4</v>
      </c>
      <c r="C4" s="56" t="s">
        <v>5</v>
      </c>
      <c r="D4" s="56" t="s">
        <v>3</v>
      </c>
      <c r="E4" s="56" t="s">
        <v>4</v>
      </c>
      <c r="F4" s="57" t="s">
        <v>5</v>
      </c>
      <c r="G4" s="177"/>
      <c r="H4" s="14"/>
    </row>
    <row r="5" spans="1:8" ht="13.5" customHeight="1">
      <c r="A5" s="61"/>
      <c r="B5" s="61"/>
      <c r="C5" s="61"/>
      <c r="D5" s="93"/>
      <c r="E5" s="93"/>
      <c r="F5" s="93"/>
      <c r="G5" s="160" t="s">
        <v>9</v>
      </c>
      <c r="H5" s="37"/>
    </row>
    <row r="6" spans="1:7" ht="13.5" customHeight="1">
      <c r="A6" s="61">
        <v>95488</v>
      </c>
      <c r="B6" s="61">
        <v>47510</v>
      </c>
      <c r="C6" s="61">
        <v>47978</v>
      </c>
      <c r="D6" s="93">
        <v>56.41698275963935</v>
      </c>
      <c r="E6" s="93">
        <v>56.49898917826138</v>
      </c>
      <c r="F6" s="93">
        <v>56.336010520877366</v>
      </c>
      <c r="G6" s="62" t="s">
        <v>10</v>
      </c>
    </row>
    <row r="7" spans="1:7" ht="13.5" customHeight="1">
      <c r="A7" s="61">
        <v>95450</v>
      </c>
      <c r="B7" s="61">
        <v>47463</v>
      </c>
      <c r="C7" s="61">
        <v>47987</v>
      </c>
      <c r="D7" s="93">
        <v>56.39453129615843</v>
      </c>
      <c r="E7" s="93">
        <v>56.443096682126296</v>
      </c>
      <c r="F7" s="93">
        <v>56.34657836644592</v>
      </c>
      <c r="G7" s="62" t="s">
        <v>11</v>
      </c>
    </row>
    <row r="8" spans="1:9" ht="13.5" customHeight="1">
      <c r="A8" s="61">
        <v>107384</v>
      </c>
      <c r="B8" s="61">
        <v>53253</v>
      </c>
      <c r="C8" s="61">
        <v>54131</v>
      </c>
      <c r="D8" s="93">
        <v>60.40682237523064</v>
      </c>
      <c r="E8" s="93">
        <v>60.42276533460412</v>
      </c>
      <c r="F8" s="93">
        <v>60.39114621683736</v>
      </c>
      <c r="G8" s="62" t="s">
        <v>10</v>
      </c>
      <c r="I8" s="29"/>
    </row>
    <row r="9" spans="1:9" ht="13.5" customHeight="1">
      <c r="A9" s="61">
        <v>107427</v>
      </c>
      <c r="B9" s="61">
        <v>53274</v>
      </c>
      <c r="C9" s="61">
        <v>54153</v>
      </c>
      <c r="D9" s="93">
        <v>60.373954680334506</v>
      </c>
      <c r="E9" s="93">
        <v>60.384929270946685</v>
      </c>
      <c r="F9" s="93">
        <v>60.3631621187801</v>
      </c>
      <c r="G9" s="62" t="s">
        <v>11</v>
      </c>
      <c r="I9" s="29"/>
    </row>
    <row r="10" spans="1:7" ht="13.5" customHeight="1">
      <c r="A10" s="61">
        <v>106505</v>
      </c>
      <c r="B10" s="63">
        <v>53003</v>
      </c>
      <c r="C10" s="63">
        <v>53502</v>
      </c>
      <c r="D10" s="93">
        <v>57.98083728020033</v>
      </c>
      <c r="E10" s="93">
        <v>58.53257208485638</v>
      </c>
      <c r="F10" s="93">
        <v>57.44440984785854</v>
      </c>
      <c r="G10" s="62" t="s">
        <v>10</v>
      </c>
    </row>
    <row r="11" spans="1:7" ht="13.5" customHeight="1">
      <c r="A11" s="61">
        <v>106529</v>
      </c>
      <c r="B11" s="63">
        <v>53010</v>
      </c>
      <c r="C11" s="63">
        <v>53519</v>
      </c>
      <c r="D11" s="93">
        <v>57.93555404486743</v>
      </c>
      <c r="E11" s="93">
        <v>58.4757261204814</v>
      </c>
      <c r="F11" s="93">
        <v>57.41026796249812</v>
      </c>
      <c r="G11" s="62" t="s">
        <v>11</v>
      </c>
    </row>
    <row r="12" spans="1:7" ht="13.5" customHeight="1">
      <c r="A12" s="61">
        <v>125471</v>
      </c>
      <c r="B12" s="63">
        <v>61516</v>
      </c>
      <c r="C12" s="63">
        <v>63955</v>
      </c>
      <c r="D12" s="93">
        <v>67.4</v>
      </c>
      <c r="E12" s="93">
        <v>67.19</v>
      </c>
      <c r="F12" s="93">
        <v>67.6</v>
      </c>
      <c r="G12" s="62" t="s">
        <v>180</v>
      </c>
    </row>
    <row r="13" spans="1:7" ht="13.5" customHeight="1">
      <c r="A13" s="61">
        <v>125488</v>
      </c>
      <c r="B13" s="63">
        <v>61518</v>
      </c>
      <c r="C13" s="63">
        <v>63970</v>
      </c>
      <c r="D13" s="93">
        <v>67.33</v>
      </c>
      <c r="E13" s="93">
        <v>67.11</v>
      </c>
      <c r="F13" s="93">
        <v>67.54</v>
      </c>
      <c r="G13" s="62" t="s">
        <v>181</v>
      </c>
    </row>
    <row r="14" spans="1:7" s="15" customFormat="1" ht="13.5" customHeight="1">
      <c r="A14" s="61">
        <v>132150</v>
      </c>
      <c r="B14" s="63">
        <v>65298</v>
      </c>
      <c r="C14" s="63">
        <v>66852</v>
      </c>
      <c r="D14" s="93">
        <v>69.24</v>
      </c>
      <c r="E14" s="93">
        <v>69.79</v>
      </c>
      <c r="F14" s="93">
        <v>68.72</v>
      </c>
      <c r="G14" s="62" t="s">
        <v>180</v>
      </c>
    </row>
    <row r="15" spans="1:7" s="15" customFormat="1" ht="13.5" customHeight="1">
      <c r="A15" s="61">
        <v>132102</v>
      </c>
      <c r="B15" s="63">
        <v>65270</v>
      </c>
      <c r="C15" s="63">
        <v>66832</v>
      </c>
      <c r="D15" s="93">
        <v>69.22</v>
      </c>
      <c r="E15" s="93">
        <v>69.76</v>
      </c>
      <c r="F15" s="93">
        <v>68.7</v>
      </c>
      <c r="G15" s="62" t="s">
        <v>181</v>
      </c>
    </row>
    <row r="16" spans="1:7" ht="14.25" customHeight="1">
      <c r="A16" s="61">
        <v>111514</v>
      </c>
      <c r="B16" s="63">
        <v>55627</v>
      </c>
      <c r="C16" s="63">
        <v>55887</v>
      </c>
      <c r="D16" s="93">
        <v>57.72</v>
      </c>
      <c r="E16" s="93">
        <v>58.94</v>
      </c>
      <c r="F16" s="93">
        <v>56.55</v>
      </c>
      <c r="G16" s="62" t="s">
        <v>180</v>
      </c>
    </row>
    <row r="17" spans="1:7" ht="13.5" customHeight="1">
      <c r="A17" s="61">
        <v>111516</v>
      </c>
      <c r="B17" s="63">
        <v>55636</v>
      </c>
      <c r="C17" s="63">
        <v>55880</v>
      </c>
      <c r="D17" s="93">
        <v>57.72</v>
      </c>
      <c r="E17" s="93">
        <v>58.95</v>
      </c>
      <c r="F17" s="93">
        <v>56.552</v>
      </c>
      <c r="G17" s="62" t="s">
        <v>181</v>
      </c>
    </row>
    <row r="18" spans="1:7" ht="13.5" customHeight="1">
      <c r="A18" s="61">
        <v>104953</v>
      </c>
      <c r="B18" s="63">
        <v>52481</v>
      </c>
      <c r="C18" s="63">
        <v>52472</v>
      </c>
      <c r="D18" s="93">
        <v>53.92</v>
      </c>
      <c r="E18" s="93">
        <v>55.38</v>
      </c>
      <c r="F18" s="93">
        <v>52.53</v>
      </c>
      <c r="G18" s="62" t="s">
        <v>180</v>
      </c>
    </row>
    <row r="19" spans="1:8" ht="13.5" customHeight="1">
      <c r="A19" s="61">
        <v>104945</v>
      </c>
      <c r="B19" s="63">
        <v>52474</v>
      </c>
      <c r="C19" s="63">
        <v>52471</v>
      </c>
      <c r="D19" s="93">
        <v>53.91</v>
      </c>
      <c r="E19" s="93">
        <v>55.38</v>
      </c>
      <c r="F19" s="93">
        <v>52.52</v>
      </c>
      <c r="G19" s="62" t="s">
        <v>181</v>
      </c>
      <c r="H19" s="30"/>
    </row>
    <row r="20" spans="1:7" ht="13.5" customHeight="1">
      <c r="A20" s="139">
        <v>104765</v>
      </c>
      <c r="B20" s="140">
        <v>51763</v>
      </c>
      <c r="C20" s="140">
        <v>53002</v>
      </c>
      <c r="D20" s="155">
        <v>52.05</v>
      </c>
      <c r="E20" s="155">
        <v>53</v>
      </c>
      <c r="F20" s="155">
        <v>51.17</v>
      </c>
      <c r="G20" s="141" t="s">
        <v>180</v>
      </c>
    </row>
    <row r="21" spans="1:7" ht="13.5" customHeight="1">
      <c r="A21" s="139">
        <v>104767</v>
      </c>
      <c r="B21" s="140">
        <v>51766</v>
      </c>
      <c r="C21" s="140">
        <v>53001</v>
      </c>
      <c r="D21" s="155">
        <v>52.06</v>
      </c>
      <c r="E21" s="155">
        <v>53</v>
      </c>
      <c r="F21" s="155">
        <v>51.17</v>
      </c>
      <c r="G21" s="141" t="s">
        <v>181</v>
      </c>
    </row>
    <row r="22" spans="1:7" ht="13.5" customHeight="1">
      <c r="A22" s="66"/>
      <c r="B22" s="66"/>
      <c r="C22" s="66"/>
      <c r="D22" s="93"/>
      <c r="E22" s="93"/>
      <c r="F22" s="93"/>
      <c r="G22" s="62"/>
    </row>
    <row r="23" spans="1:7" ht="13.5" customHeight="1">
      <c r="A23" s="66"/>
      <c r="B23" s="66"/>
      <c r="C23" s="66"/>
      <c r="D23" s="93"/>
      <c r="E23" s="93"/>
      <c r="F23" s="93"/>
      <c r="G23" s="146" t="s">
        <v>12</v>
      </c>
    </row>
    <row r="24" spans="1:7" ht="13.5" customHeight="1">
      <c r="A24" s="61">
        <v>67258</v>
      </c>
      <c r="B24" s="61">
        <v>34434</v>
      </c>
      <c r="C24" s="61">
        <v>32824</v>
      </c>
      <c r="D24" s="93">
        <v>43.290316351816685</v>
      </c>
      <c r="E24" s="93">
        <v>44.5292193097027</v>
      </c>
      <c r="F24" s="93">
        <v>42.062637756932695</v>
      </c>
      <c r="G24" s="62" t="s">
        <v>14</v>
      </c>
    </row>
    <row r="25" spans="1:7" ht="13.5" customHeight="1">
      <c r="A25" s="61">
        <v>67277</v>
      </c>
      <c r="B25" s="61">
        <v>34440</v>
      </c>
      <c r="C25" s="61">
        <v>32837</v>
      </c>
      <c r="D25" s="93">
        <v>43.302545618382524</v>
      </c>
      <c r="E25" s="93">
        <v>44.536978365167016</v>
      </c>
      <c r="F25" s="93">
        <v>42.079296734840334</v>
      </c>
      <c r="G25" s="62" t="s">
        <v>13</v>
      </c>
    </row>
    <row r="26" spans="1:10" ht="13.5" customHeight="1">
      <c r="A26" s="61">
        <v>68184</v>
      </c>
      <c r="B26" s="61">
        <v>34770</v>
      </c>
      <c r="C26" s="61">
        <v>33414</v>
      </c>
      <c r="D26" s="93">
        <v>40.853939855120224</v>
      </c>
      <c r="E26" s="93">
        <v>41.855258089368256</v>
      </c>
      <c r="F26" s="93">
        <v>39.86161646286907</v>
      </c>
      <c r="G26" s="62" t="s">
        <v>14</v>
      </c>
      <c r="I26" s="15"/>
      <c r="J26" s="15"/>
    </row>
    <row r="27" spans="1:10" ht="13.5" customHeight="1">
      <c r="A27" s="61">
        <v>68176</v>
      </c>
      <c r="B27" s="61">
        <v>34765</v>
      </c>
      <c r="C27" s="61">
        <v>33411</v>
      </c>
      <c r="D27" s="93">
        <v>40.84914647956524</v>
      </c>
      <c r="E27" s="93">
        <v>41.849239214175654</v>
      </c>
      <c r="F27" s="93">
        <v>39.858037578288105</v>
      </c>
      <c r="G27" s="62" t="s">
        <v>13</v>
      </c>
      <c r="I27" s="15"/>
      <c r="J27" s="15"/>
    </row>
    <row r="28" spans="1:10" ht="13.5" customHeight="1">
      <c r="A28" s="61">
        <v>97928</v>
      </c>
      <c r="B28" s="61">
        <v>48832</v>
      </c>
      <c r="C28" s="61">
        <v>49096</v>
      </c>
      <c r="D28" s="93">
        <v>56.53062402586158</v>
      </c>
      <c r="E28" s="93">
        <v>56.78139534883721</v>
      </c>
      <c r="F28" s="93">
        <v>56.28338874240514</v>
      </c>
      <c r="G28" s="62" t="s">
        <v>14</v>
      </c>
      <c r="I28" s="15"/>
      <c r="J28" s="15"/>
    </row>
    <row r="29" spans="1:10" ht="13.5" customHeight="1">
      <c r="A29" s="61">
        <v>97904</v>
      </c>
      <c r="B29" s="61">
        <v>48816</v>
      </c>
      <c r="C29" s="61">
        <v>49088</v>
      </c>
      <c r="D29" s="93">
        <v>56.5167696126537</v>
      </c>
      <c r="E29" s="93">
        <v>56.76279069767441</v>
      </c>
      <c r="F29" s="93">
        <v>56.274217585692995</v>
      </c>
      <c r="G29" s="62" t="s">
        <v>13</v>
      </c>
      <c r="I29" s="15"/>
      <c r="J29" s="15"/>
    </row>
    <row r="30" spans="1:10" ht="13.5" customHeight="1">
      <c r="A30" s="63">
        <v>100886</v>
      </c>
      <c r="B30" s="63">
        <v>49675</v>
      </c>
      <c r="C30" s="63">
        <v>51211</v>
      </c>
      <c r="D30" s="93">
        <v>56.004218940823804</v>
      </c>
      <c r="E30" s="93">
        <v>55.73695076522598</v>
      </c>
      <c r="F30" s="93">
        <v>56.26593126483256</v>
      </c>
      <c r="G30" s="62" t="s">
        <v>14</v>
      </c>
      <c r="I30" s="15"/>
      <c r="J30" s="15"/>
    </row>
    <row r="31" spans="1:7" s="15" customFormat="1" ht="13.5" customHeight="1">
      <c r="A31" s="63">
        <v>100926</v>
      </c>
      <c r="B31" s="63">
        <v>49697</v>
      </c>
      <c r="C31" s="63">
        <v>51229</v>
      </c>
      <c r="D31" s="93">
        <v>55.96584135081931</v>
      </c>
      <c r="E31" s="93">
        <v>55.69601811070392</v>
      </c>
      <c r="F31" s="93">
        <v>56.23010559128927</v>
      </c>
      <c r="G31" s="62" t="s">
        <v>13</v>
      </c>
    </row>
    <row r="32" spans="1:10" ht="13.5" customHeight="1">
      <c r="A32" s="63">
        <v>100327</v>
      </c>
      <c r="B32" s="63">
        <v>50307</v>
      </c>
      <c r="C32" s="63">
        <v>50020</v>
      </c>
      <c r="D32" s="93">
        <v>54.29</v>
      </c>
      <c r="E32" s="93">
        <v>55.2</v>
      </c>
      <c r="F32" s="93">
        <v>53.4</v>
      </c>
      <c r="G32" s="62" t="s">
        <v>14</v>
      </c>
      <c r="I32" s="15"/>
      <c r="J32" s="15"/>
    </row>
    <row r="33" spans="1:7" ht="13.5" customHeight="1">
      <c r="A33" s="63">
        <v>100370</v>
      </c>
      <c r="B33" s="63">
        <v>50319</v>
      </c>
      <c r="C33" s="63">
        <v>50051</v>
      </c>
      <c r="D33" s="93">
        <v>54.25</v>
      </c>
      <c r="E33" s="93">
        <v>55.14</v>
      </c>
      <c r="F33" s="93">
        <v>53.38</v>
      </c>
      <c r="G33" s="62" t="s">
        <v>13</v>
      </c>
    </row>
    <row r="34" spans="1:7" ht="13.5" customHeight="1">
      <c r="A34" s="63">
        <v>55659</v>
      </c>
      <c r="B34" s="63">
        <v>28551</v>
      </c>
      <c r="C34" s="63">
        <v>27108</v>
      </c>
      <c r="D34" s="93">
        <v>29.89</v>
      </c>
      <c r="E34" s="93">
        <v>31.18</v>
      </c>
      <c r="F34" s="93">
        <v>28.64</v>
      </c>
      <c r="G34" s="62" t="s">
        <v>183</v>
      </c>
    </row>
    <row r="35" spans="1:7" ht="13.5" customHeight="1">
      <c r="A35" s="63">
        <v>105801</v>
      </c>
      <c r="B35" s="63">
        <v>52789</v>
      </c>
      <c r="C35" s="63">
        <v>53012</v>
      </c>
      <c r="D35" s="93">
        <v>56.25</v>
      </c>
      <c r="E35" s="93">
        <v>57.08</v>
      </c>
      <c r="F35" s="93">
        <v>55.45</v>
      </c>
      <c r="G35" s="62" t="s">
        <v>104</v>
      </c>
    </row>
    <row r="36" spans="1:7" ht="13.5" customHeight="1">
      <c r="A36" s="63">
        <v>105789</v>
      </c>
      <c r="B36" s="63">
        <v>52781</v>
      </c>
      <c r="C36" s="63">
        <v>53008</v>
      </c>
      <c r="D36" s="93">
        <v>56.25</v>
      </c>
      <c r="E36" s="93">
        <v>57.07</v>
      </c>
      <c r="F36" s="93">
        <v>55.44</v>
      </c>
      <c r="G36" s="62" t="s">
        <v>105</v>
      </c>
    </row>
    <row r="37" spans="1:7" ht="13.5" customHeight="1">
      <c r="A37" s="63">
        <v>49083</v>
      </c>
      <c r="B37" s="63">
        <v>26252</v>
      </c>
      <c r="C37" s="63">
        <v>22831</v>
      </c>
      <c r="D37" s="93">
        <v>25.67</v>
      </c>
      <c r="E37" s="93">
        <v>28</v>
      </c>
      <c r="F37" s="93">
        <v>23.43</v>
      </c>
      <c r="G37" s="62" t="s">
        <v>183</v>
      </c>
    </row>
    <row r="38" spans="1:7" ht="13.5" customHeight="1">
      <c r="A38" s="63">
        <v>105909</v>
      </c>
      <c r="B38" s="63">
        <v>53135</v>
      </c>
      <c r="C38" s="63">
        <v>52774</v>
      </c>
      <c r="D38" s="93">
        <v>55.2</v>
      </c>
      <c r="E38" s="93">
        <v>56.5</v>
      </c>
      <c r="F38" s="93">
        <v>53.95</v>
      </c>
      <c r="G38" s="62" t="s">
        <v>14</v>
      </c>
    </row>
    <row r="39" spans="1:7" ht="13.5" customHeight="1">
      <c r="A39" s="63">
        <v>105900</v>
      </c>
      <c r="B39" s="63">
        <v>53127</v>
      </c>
      <c r="C39" s="63">
        <v>52773</v>
      </c>
      <c r="D39" s="93">
        <v>55.2</v>
      </c>
      <c r="E39" s="93">
        <v>56.49</v>
      </c>
      <c r="F39" s="93">
        <v>53.95</v>
      </c>
      <c r="G39" s="62" t="s">
        <v>13</v>
      </c>
    </row>
    <row r="40" spans="1:7" ht="13.5" customHeight="1">
      <c r="A40" s="63">
        <v>105326</v>
      </c>
      <c r="B40" s="63">
        <v>52657</v>
      </c>
      <c r="C40" s="63">
        <v>52669</v>
      </c>
      <c r="D40" s="93">
        <v>54.37</v>
      </c>
      <c r="E40" s="93">
        <v>55.73</v>
      </c>
      <c r="F40" s="93">
        <v>53.08</v>
      </c>
      <c r="G40" s="62" t="s">
        <v>14</v>
      </c>
    </row>
    <row r="41" spans="1:7" ht="13.5" customHeight="1">
      <c r="A41" s="63">
        <v>105313</v>
      </c>
      <c r="B41" s="63">
        <v>52653</v>
      </c>
      <c r="C41" s="63">
        <v>52660</v>
      </c>
      <c r="D41" s="93">
        <v>54.37</v>
      </c>
      <c r="E41" s="93">
        <v>55.73</v>
      </c>
      <c r="F41" s="93">
        <v>53.07</v>
      </c>
      <c r="G41" s="62" t="s">
        <v>13</v>
      </c>
    </row>
    <row r="42" spans="1:7" ht="13.5" customHeight="1">
      <c r="A42" s="145">
        <f>B42+C42</f>
        <v>112224</v>
      </c>
      <c r="B42" s="145">
        <v>55426</v>
      </c>
      <c r="C42" s="145">
        <v>56798</v>
      </c>
      <c r="D42" s="156">
        <f>ROUND(A42/'[1]193'!F40,4)*100</f>
        <v>55.989999999999995</v>
      </c>
      <c r="E42" s="156">
        <f>ROUND(B42/'[1]193'!G40,4)*100</f>
        <v>56.879999999999995</v>
      </c>
      <c r="F42" s="156">
        <f>ROUND(C42/'[1]193'!H40,4)*100</f>
        <v>55.15</v>
      </c>
      <c r="G42" s="146" t="s">
        <v>14</v>
      </c>
    </row>
    <row r="43" spans="1:7" ht="13.5" customHeight="1">
      <c r="A43" s="145">
        <f>B43+C43</f>
        <v>112216</v>
      </c>
      <c r="B43" s="145">
        <v>55428</v>
      </c>
      <c r="C43" s="145">
        <v>56788</v>
      </c>
      <c r="D43" s="156">
        <f>ROUND(A43/'[1]193'!F41,4)*100</f>
        <v>55.989999999999995</v>
      </c>
      <c r="E43" s="156">
        <f>ROUND(B43/'[1]193'!G41,4)*100</f>
        <v>56.879999999999995</v>
      </c>
      <c r="F43" s="156">
        <f>ROUND(C43/'[1]193'!H41,4)*100</f>
        <v>55.15</v>
      </c>
      <c r="G43" s="146" t="s">
        <v>13</v>
      </c>
    </row>
    <row r="44" spans="1:7" ht="13.5" customHeight="1">
      <c r="A44" s="61"/>
      <c r="B44" s="61"/>
      <c r="C44" s="61"/>
      <c r="D44" s="93"/>
      <c r="E44" s="93"/>
      <c r="F44" s="93"/>
      <c r="G44" s="94"/>
    </row>
    <row r="45" spans="1:7" ht="13.5" customHeight="1">
      <c r="A45" s="61">
        <f>SUM(B45:C45)</f>
        <v>72330</v>
      </c>
      <c r="B45" s="61">
        <v>36346</v>
      </c>
      <c r="C45" s="61">
        <v>35984</v>
      </c>
      <c r="D45" s="93">
        <v>42.04474774895222</v>
      </c>
      <c r="E45" s="93">
        <v>42.676655003170275</v>
      </c>
      <c r="F45" s="93">
        <v>41.42520002302423</v>
      </c>
      <c r="G45" s="146" t="s">
        <v>16</v>
      </c>
    </row>
    <row r="46" spans="1:7" ht="13.5" customHeight="1">
      <c r="A46" s="61">
        <f>SUM(B46:C46)</f>
        <v>84207</v>
      </c>
      <c r="B46" s="63">
        <v>41179</v>
      </c>
      <c r="C46" s="63">
        <v>43028</v>
      </c>
      <c r="D46" s="93">
        <v>46.37945373731143</v>
      </c>
      <c r="E46" s="93">
        <v>46.003373811625124</v>
      </c>
      <c r="F46" s="93">
        <v>46.745176429688854</v>
      </c>
      <c r="G46" s="62" t="s">
        <v>179</v>
      </c>
    </row>
    <row r="47" spans="1:7" ht="13.5" customHeight="1">
      <c r="A47" s="61">
        <f>SUM(B47:C47)</f>
        <v>82326</v>
      </c>
      <c r="B47" s="63">
        <v>40707</v>
      </c>
      <c r="C47" s="63">
        <v>41619</v>
      </c>
      <c r="D47" s="93">
        <v>44.51</v>
      </c>
      <c r="E47" s="93">
        <v>44.81</v>
      </c>
      <c r="F47" s="93">
        <v>44.22</v>
      </c>
      <c r="G47" s="62" t="s">
        <v>179</v>
      </c>
    </row>
    <row r="48" spans="1:7" ht="13.5" customHeight="1">
      <c r="A48" s="61">
        <f>SUM(B48:C48)</f>
        <v>78236</v>
      </c>
      <c r="B48" s="63">
        <v>38877</v>
      </c>
      <c r="C48" s="63">
        <v>39359</v>
      </c>
      <c r="D48" s="95">
        <v>40.68</v>
      </c>
      <c r="E48" s="95">
        <v>41.27</v>
      </c>
      <c r="F48" s="95">
        <v>40.12</v>
      </c>
      <c r="G48" s="62" t="s">
        <v>179</v>
      </c>
    </row>
    <row r="49" spans="1:7" ht="13.5" customHeight="1">
      <c r="A49" s="157">
        <f>SUM(B49:C49)</f>
        <v>76318</v>
      </c>
      <c r="B49" s="145">
        <v>37698</v>
      </c>
      <c r="C49" s="145">
        <v>38620</v>
      </c>
      <c r="D49" s="158">
        <v>39.67</v>
      </c>
      <c r="E49" s="158">
        <v>40.3</v>
      </c>
      <c r="F49" s="158">
        <v>39.08</v>
      </c>
      <c r="G49" s="62" t="s">
        <v>179</v>
      </c>
    </row>
    <row r="50" spans="1:7" ht="13.5" customHeight="1">
      <c r="A50" s="63"/>
      <c r="B50" s="63"/>
      <c r="C50" s="63"/>
      <c r="D50" s="95"/>
      <c r="E50" s="95"/>
      <c r="F50" s="95"/>
      <c r="G50" s="62"/>
    </row>
    <row r="51" spans="1:9" ht="13.5" customHeight="1">
      <c r="A51" s="63">
        <f>SUM(B51:C51)</f>
        <v>72328</v>
      </c>
      <c r="B51" s="63">
        <v>36344</v>
      </c>
      <c r="C51" s="63">
        <v>35984</v>
      </c>
      <c r="D51" s="95">
        <v>42.04358516778953</v>
      </c>
      <c r="E51" s="95">
        <v>42.67430664819294</v>
      </c>
      <c r="F51" s="95">
        <v>41.42520002302423</v>
      </c>
      <c r="G51" s="146" t="s">
        <v>17</v>
      </c>
      <c r="H51" s="29"/>
      <c r="I51" s="29"/>
    </row>
    <row r="52" spans="1:7" ht="13.5" customHeight="1">
      <c r="A52" s="63">
        <f>SUM(B52:C52)</f>
        <v>84192</v>
      </c>
      <c r="B52" s="63">
        <v>41168</v>
      </c>
      <c r="C52" s="63">
        <v>43024</v>
      </c>
      <c r="D52" s="95">
        <v>46.37119205115636</v>
      </c>
      <c r="E52" s="95">
        <v>45.99108509378526</v>
      </c>
      <c r="F52" s="95">
        <v>46.74083087084999</v>
      </c>
      <c r="G52" s="62" t="s">
        <v>179</v>
      </c>
    </row>
    <row r="53" spans="1:7" ht="13.5" customHeight="1">
      <c r="A53" s="63">
        <f>SUM(B53:C53)</f>
        <v>82239</v>
      </c>
      <c r="B53" s="96">
        <v>40668</v>
      </c>
      <c r="C53" s="96">
        <v>41571</v>
      </c>
      <c r="D53" s="95">
        <v>44.46</v>
      </c>
      <c r="E53" s="95">
        <v>44.76</v>
      </c>
      <c r="F53" s="95">
        <v>44.17</v>
      </c>
      <c r="G53" s="62" t="s">
        <v>179</v>
      </c>
    </row>
    <row r="54" spans="1:7" ht="13.5" customHeight="1">
      <c r="A54" s="63">
        <f>SUM(B54:C54)</f>
        <v>78111</v>
      </c>
      <c r="B54" s="63">
        <v>38812</v>
      </c>
      <c r="C54" s="63">
        <v>39299</v>
      </c>
      <c r="D54" s="95">
        <v>40.62</v>
      </c>
      <c r="E54" s="95">
        <v>41.2</v>
      </c>
      <c r="F54" s="95">
        <v>40.06</v>
      </c>
      <c r="G54" s="62" t="s">
        <v>179</v>
      </c>
    </row>
    <row r="55" spans="1:8" ht="13.5" customHeight="1">
      <c r="A55" s="145">
        <f>SUM(B55:C55)</f>
        <v>76108</v>
      </c>
      <c r="B55" s="145">
        <v>37585</v>
      </c>
      <c r="C55" s="145">
        <v>38523</v>
      </c>
      <c r="D55" s="158">
        <v>39.57</v>
      </c>
      <c r="E55" s="158">
        <v>40.18</v>
      </c>
      <c r="F55" s="158">
        <v>38.98</v>
      </c>
      <c r="G55" s="146" t="s">
        <v>179</v>
      </c>
      <c r="H55" s="29"/>
    </row>
    <row r="56" spans="1:8" ht="13.5" customHeight="1">
      <c r="A56" s="63"/>
      <c r="B56" s="63"/>
      <c r="C56" s="63"/>
      <c r="D56" s="95"/>
      <c r="E56" s="95"/>
      <c r="F56" s="95"/>
      <c r="G56" s="62"/>
      <c r="H56" s="29"/>
    </row>
    <row r="57" spans="1:8" ht="13.5" customHeight="1">
      <c r="A57" s="63">
        <f>SUM(B57:C57)</f>
        <v>94701</v>
      </c>
      <c r="B57" s="63">
        <v>45319</v>
      </c>
      <c r="C57" s="63">
        <v>49382</v>
      </c>
      <c r="D57" s="95">
        <v>55.067365225936626</v>
      </c>
      <c r="E57" s="95">
        <v>53.22067337615821</v>
      </c>
      <c r="F57" s="95">
        <v>56.87859940105966</v>
      </c>
      <c r="G57" s="146" t="s">
        <v>18</v>
      </c>
      <c r="H57" s="29"/>
    </row>
    <row r="58" spans="1:8" ht="13.5" customHeight="1">
      <c r="A58" s="63">
        <f>SUM(B58:C58)</f>
        <v>89263</v>
      </c>
      <c r="B58" s="63">
        <v>42702</v>
      </c>
      <c r="C58" s="63">
        <v>46561</v>
      </c>
      <c r="D58" s="95">
        <v>49.04129307313643</v>
      </c>
      <c r="E58" s="95">
        <v>47.568759816863285</v>
      </c>
      <c r="F58" s="95">
        <v>50.47427016596746</v>
      </c>
      <c r="G58" s="62" t="s">
        <v>179</v>
      </c>
      <c r="H58" s="29"/>
    </row>
    <row r="59" spans="1:8" ht="13.5" customHeight="1">
      <c r="A59" s="63">
        <f>SUM(B59:C59)</f>
        <v>90626</v>
      </c>
      <c r="B59" s="63">
        <v>43677</v>
      </c>
      <c r="C59" s="63">
        <v>46949</v>
      </c>
      <c r="D59" s="95">
        <v>49.04</v>
      </c>
      <c r="E59" s="95">
        <v>48.12</v>
      </c>
      <c r="F59" s="95">
        <v>49.92</v>
      </c>
      <c r="G59" s="62" t="s">
        <v>179</v>
      </c>
      <c r="H59" s="29"/>
    </row>
    <row r="60" spans="1:9" ht="13.5" customHeight="1">
      <c r="A60" s="63">
        <f>SUM(B60:C60)</f>
        <v>89689</v>
      </c>
      <c r="B60" s="63">
        <v>43271</v>
      </c>
      <c r="C60" s="63">
        <v>46418</v>
      </c>
      <c r="D60" s="95">
        <v>46.56</v>
      </c>
      <c r="E60" s="95">
        <v>45.84</v>
      </c>
      <c r="F60" s="95">
        <v>47.25</v>
      </c>
      <c r="G60" s="62" t="s">
        <v>15</v>
      </c>
      <c r="H60" s="29"/>
      <c r="I60" s="29"/>
    </row>
    <row r="61" spans="1:8" ht="13.5" customHeight="1">
      <c r="A61" s="145">
        <f>SUM(B61:C61)</f>
        <v>89184</v>
      </c>
      <c r="B61" s="145">
        <v>42815</v>
      </c>
      <c r="C61" s="145">
        <v>46369</v>
      </c>
      <c r="D61" s="158">
        <v>46.37</v>
      </c>
      <c r="E61" s="158">
        <v>45.78</v>
      </c>
      <c r="F61" s="158">
        <v>46.93</v>
      </c>
      <c r="G61" s="62" t="s">
        <v>179</v>
      </c>
      <c r="H61" s="29"/>
    </row>
    <row r="62" spans="1:7" ht="13.5">
      <c r="A62" s="66"/>
      <c r="B62" s="66"/>
      <c r="C62" s="66"/>
      <c r="D62" s="93"/>
      <c r="E62" s="93"/>
      <c r="F62" s="93"/>
      <c r="G62" s="62"/>
    </row>
    <row r="63" spans="1:7" ht="13.5">
      <c r="A63" s="61">
        <f>SUM(B63:C63)</f>
        <v>94710</v>
      </c>
      <c r="B63" s="61">
        <v>45323</v>
      </c>
      <c r="C63" s="61">
        <v>49387</v>
      </c>
      <c r="D63" s="93">
        <v>55.07259860559507</v>
      </c>
      <c r="E63" s="93">
        <v>53.22537080314258</v>
      </c>
      <c r="F63" s="93">
        <v>56.88435844275512</v>
      </c>
      <c r="G63" s="146" t="s">
        <v>19</v>
      </c>
    </row>
    <row r="64" spans="1:7" ht="13.5">
      <c r="A64" s="61">
        <f>SUM(B64:C64)</f>
        <v>89319</v>
      </c>
      <c r="B64" s="61">
        <v>42730</v>
      </c>
      <c r="C64" s="61">
        <v>46589</v>
      </c>
      <c r="D64" s="93">
        <v>49.07205959915612</v>
      </c>
      <c r="E64" s="93">
        <v>47.599950985306734</v>
      </c>
      <c r="F64" s="93">
        <v>50.50462345658937</v>
      </c>
      <c r="G64" s="62" t="s">
        <v>179</v>
      </c>
    </row>
    <row r="65" spans="1:7" ht="13.5" customHeight="1">
      <c r="A65" s="61">
        <f>SUM(B65:C65)</f>
        <v>90665</v>
      </c>
      <c r="B65" s="61">
        <v>43700</v>
      </c>
      <c r="C65" s="61">
        <v>46965</v>
      </c>
      <c r="D65" s="93">
        <v>49.06</v>
      </c>
      <c r="E65" s="93">
        <v>48.15</v>
      </c>
      <c r="F65" s="93">
        <v>49.94</v>
      </c>
      <c r="G65" s="62" t="s">
        <v>15</v>
      </c>
    </row>
    <row r="66" spans="1:7" ht="13.5" customHeight="1">
      <c r="A66" s="61">
        <f>SUM(B66:C66)</f>
        <v>89706</v>
      </c>
      <c r="B66" s="63">
        <v>43281</v>
      </c>
      <c r="C66" s="63">
        <v>46425</v>
      </c>
      <c r="D66" s="95">
        <v>46.57</v>
      </c>
      <c r="E66" s="95">
        <v>45.85</v>
      </c>
      <c r="F66" s="95">
        <v>47.26</v>
      </c>
      <c r="G66" s="62" t="s">
        <v>15</v>
      </c>
    </row>
    <row r="67" spans="1:7" ht="13.5" customHeight="1" thickBot="1">
      <c r="A67" s="154">
        <f>SUM(B67:C67)</f>
        <v>89211</v>
      </c>
      <c r="B67" s="154">
        <v>42831</v>
      </c>
      <c r="C67" s="154">
        <v>46380</v>
      </c>
      <c r="D67" s="159">
        <v>46.38</v>
      </c>
      <c r="E67" s="159">
        <v>45.79</v>
      </c>
      <c r="F67" s="159">
        <v>46.94</v>
      </c>
      <c r="G67" s="97" t="s">
        <v>179</v>
      </c>
    </row>
    <row r="68" ht="18" customHeight="1" thickTop="1"/>
  </sheetData>
  <sheetProtection/>
  <mergeCells count="3">
    <mergeCell ref="D3:F3"/>
    <mergeCell ref="A3:C3"/>
    <mergeCell ref="G3:G4"/>
  </mergeCells>
  <printOptions/>
  <pageMargins left="0.3937007874015748" right="0.5905511811023623" top="0.4724409448818898" bottom="0.5118110236220472" header="0.31496062992125984" footer="0.31496062992125984"/>
  <pageSetup fitToWidth="0" fitToHeight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M100"/>
  <sheetViews>
    <sheetView workbookViewId="0" topLeftCell="A1">
      <selection activeCell="A1" sqref="A1"/>
    </sheetView>
  </sheetViews>
  <sheetFormatPr defaultColWidth="8.796875" defaultRowHeight="14.25"/>
  <cols>
    <col min="1" max="1" width="1.59765625" style="10" customWidth="1"/>
    <col min="2" max="2" width="2.19921875" style="10" customWidth="1"/>
    <col min="3" max="3" width="13" style="10" customWidth="1"/>
    <col min="4" max="4" width="5.69921875" style="10" customWidth="1"/>
    <col min="5" max="12" width="8.09765625" style="10" customWidth="1"/>
    <col min="13" max="16384" width="9" style="10" customWidth="1"/>
  </cols>
  <sheetData>
    <row r="1" spans="1:12" s="21" customFormat="1" ht="27" customHeight="1">
      <c r="A1" s="9" t="s">
        <v>201</v>
      </c>
      <c r="B1" s="9"/>
      <c r="C1" s="28"/>
      <c r="D1" s="33"/>
      <c r="F1" s="28"/>
      <c r="G1" s="28"/>
      <c r="H1" s="28"/>
      <c r="I1" s="28"/>
      <c r="J1" s="28"/>
      <c r="K1" s="28"/>
      <c r="L1" s="28"/>
    </row>
    <row r="2" spans="1:12" ht="1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5"/>
    </row>
    <row r="3" spans="1:13" ht="18" customHeight="1" thickTop="1">
      <c r="A3" s="185" t="s">
        <v>0</v>
      </c>
      <c r="B3" s="186"/>
      <c r="C3" s="186"/>
      <c r="D3" s="185" t="s">
        <v>3</v>
      </c>
      <c r="E3" s="189" t="s">
        <v>135</v>
      </c>
      <c r="F3" s="189"/>
      <c r="G3" s="191" t="s">
        <v>106</v>
      </c>
      <c r="H3" s="191"/>
      <c r="I3" s="189" t="s">
        <v>22</v>
      </c>
      <c r="J3" s="189"/>
      <c r="K3" s="191" t="s">
        <v>107</v>
      </c>
      <c r="L3" s="193"/>
      <c r="M3" s="14"/>
    </row>
    <row r="4" spans="1:12" ht="18" customHeight="1">
      <c r="A4" s="187"/>
      <c r="B4" s="188"/>
      <c r="C4" s="188"/>
      <c r="D4" s="187"/>
      <c r="E4" s="190"/>
      <c r="F4" s="190"/>
      <c r="G4" s="192"/>
      <c r="H4" s="192"/>
      <c r="I4" s="190"/>
      <c r="J4" s="190"/>
      <c r="K4" s="192"/>
      <c r="L4" s="194"/>
    </row>
    <row r="5" spans="1:12" ht="14.25" customHeight="1">
      <c r="A5" s="195" t="s">
        <v>108</v>
      </c>
      <c r="B5" s="195"/>
      <c r="C5" s="196"/>
      <c r="D5" s="102">
        <f>F5+H5+J5+L5</f>
        <v>2191</v>
      </c>
      <c r="E5" s="104"/>
      <c r="F5" s="105">
        <f>F6+F13+F20+F27+F31+F36+F40+F46+F50+'[3]182'!F5+'[3]182'!F11+'[3]182'!F17+'[3]182'!F21+'[3]182'!F28+'[3]182'!F29+'[3]182'!F30+'[3]182'!F31+'[3]182'!F32+'[3]182'!F33+'[3]182'!F37+'[3]182'!F52+'[3]182'!F53+'[3]182'!F54+'[3]182'!F55</f>
        <v>1198</v>
      </c>
      <c r="G5" s="106"/>
      <c r="H5" s="105">
        <f>H6+H13+H20+H27+H31+H36+H40+H46+H50+'[3]182'!H5+'[3]182'!H11+'[3]182'!H17+'[3]182'!H21+'[3]182'!H28+'[3]182'!H29+'[3]182'!H30+'[3]182'!H31+'[3]182'!H32+'[3]182'!H33+'[3]182'!H37+'[3]182'!H52+'[3]182'!H53+'[3]182'!H54+'[3]182'!H55</f>
        <v>239</v>
      </c>
      <c r="I5" s="106"/>
      <c r="J5" s="105">
        <f>J6+J13+J20+J27+J31+J36+J40+J46+J50+'[3]182'!J5+'[3]182'!J11+'[3]182'!J17+'[3]182'!J21+'[3]182'!J28+'[3]182'!J29+'[3]182'!J30+'[3]182'!J31+'[3]182'!J32+'[3]182'!J33+'[3]182'!J37+'[3]182'!J52+'[3]182'!J53+'[3]182'!J54+'[3]182'!J55</f>
        <v>504</v>
      </c>
      <c r="K5" s="106"/>
      <c r="L5" s="166">
        <f>L6+L13+L20+L27+L31+L36+L40+L46+L50+'[3]182'!L5+'[3]182'!L11+'[3]182'!L17+'[3]182'!L21+'[3]182'!L28+'[3]182'!L29+'[3]182'!L30+'[3]182'!L31+'[3]182'!L32+'[3]182'!L33+'[3]182'!L37+'[3]182'!L52+'[3]182'!L53+'[3]182'!L54+'[3]182'!L55</f>
        <v>250</v>
      </c>
    </row>
    <row r="6" spans="1:12" s="15" customFormat="1" ht="14.25" customHeight="1">
      <c r="A6" s="195" t="s">
        <v>109</v>
      </c>
      <c r="B6" s="195"/>
      <c r="C6" s="196"/>
      <c r="D6" s="103">
        <f>SUM(E6:L6)</f>
        <v>129</v>
      </c>
      <c r="E6" s="107"/>
      <c r="F6" s="108">
        <f>SUM(F7:F12)</f>
        <v>126</v>
      </c>
      <c r="G6" s="109"/>
      <c r="H6" s="108">
        <f>SUM(H7:H12)</f>
        <v>3</v>
      </c>
      <c r="I6" s="109"/>
      <c r="J6" s="108">
        <f>SUM(J7:J12)</f>
        <v>0</v>
      </c>
      <c r="K6" s="109"/>
      <c r="L6" s="167">
        <f>SUM(L7:L12)</f>
        <v>0</v>
      </c>
    </row>
    <row r="7" spans="1:12" ht="14.25" customHeight="1">
      <c r="A7" s="41"/>
      <c r="B7" s="197" t="s">
        <v>110</v>
      </c>
      <c r="C7" s="198"/>
      <c r="D7" s="100">
        <f aca="true" t="shared" si="0" ref="D7:D13">SUM(E7:L7)</f>
        <v>10</v>
      </c>
      <c r="E7" s="110"/>
      <c r="F7" s="111">
        <v>10</v>
      </c>
      <c r="G7" s="112"/>
      <c r="H7" s="113">
        <v>0</v>
      </c>
      <c r="I7" s="112"/>
      <c r="J7" s="113">
        <v>0</v>
      </c>
      <c r="K7" s="112"/>
      <c r="L7" s="168">
        <v>0</v>
      </c>
    </row>
    <row r="8" spans="1:12" ht="14.25" customHeight="1">
      <c r="A8" s="41"/>
      <c r="B8" s="197" t="s">
        <v>111</v>
      </c>
      <c r="C8" s="198"/>
      <c r="D8" s="100">
        <f t="shared" si="0"/>
        <v>28</v>
      </c>
      <c r="E8" s="110"/>
      <c r="F8" s="111">
        <v>28</v>
      </c>
      <c r="G8" s="112"/>
      <c r="H8" s="113">
        <v>0</v>
      </c>
      <c r="I8" s="112"/>
      <c r="J8" s="113">
        <v>0</v>
      </c>
      <c r="K8" s="112"/>
      <c r="L8" s="168">
        <v>0</v>
      </c>
    </row>
    <row r="9" spans="1:12" ht="14.25" customHeight="1">
      <c r="A9" s="41"/>
      <c r="B9" s="197" t="s">
        <v>156</v>
      </c>
      <c r="C9" s="198"/>
      <c r="D9" s="100">
        <f t="shared" si="0"/>
        <v>15</v>
      </c>
      <c r="E9" s="110"/>
      <c r="F9" s="111">
        <v>15</v>
      </c>
      <c r="G9" s="112"/>
      <c r="H9" s="113">
        <v>0</v>
      </c>
      <c r="I9" s="112"/>
      <c r="J9" s="113">
        <v>0</v>
      </c>
      <c r="K9" s="112"/>
      <c r="L9" s="168">
        <v>0</v>
      </c>
    </row>
    <row r="10" spans="1:12" ht="14.25" customHeight="1">
      <c r="A10" s="41"/>
      <c r="B10" s="197" t="s">
        <v>112</v>
      </c>
      <c r="C10" s="198"/>
      <c r="D10" s="100">
        <f t="shared" si="0"/>
        <v>12</v>
      </c>
      <c r="E10" s="110"/>
      <c r="F10" s="111">
        <v>10</v>
      </c>
      <c r="G10" s="112"/>
      <c r="H10" s="113">
        <v>2</v>
      </c>
      <c r="I10" s="112"/>
      <c r="J10" s="113">
        <v>0</v>
      </c>
      <c r="K10" s="112"/>
      <c r="L10" s="168">
        <v>0</v>
      </c>
    </row>
    <row r="11" spans="1:12" ht="14.25" customHeight="1">
      <c r="A11" s="41"/>
      <c r="B11" s="197" t="s">
        <v>122</v>
      </c>
      <c r="C11" s="198"/>
      <c r="D11" s="100">
        <f t="shared" si="0"/>
        <v>58</v>
      </c>
      <c r="E11" s="110"/>
      <c r="F11" s="113">
        <v>58</v>
      </c>
      <c r="G11" s="112"/>
      <c r="H11" s="113">
        <v>0</v>
      </c>
      <c r="I11" s="112"/>
      <c r="J11" s="113">
        <v>0</v>
      </c>
      <c r="K11" s="112"/>
      <c r="L11" s="168">
        <v>0</v>
      </c>
    </row>
    <row r="12" spans="1:12" ht="14.25" customHeight="1">
      <c r="A12" s="41"/>
      <c r="B12" s="197" t="s">
        <v>123</v>
      </c>
      <c r="C12" s="198"/>
      <c r="D12" s="100">
        <f t="shared" si="0"/>
        <v>6</v>
      </c>
      <c r="E12" s="110"/>
      <c r="F12" s="113">
        <v>5</v>
      </c>
      <c r="G12" s="112"/>
      <c r="H12" s="113">
        <v>1</v>
      </c>
      <c r="I12" s="112"/>
      <c r="J12" s="113">
        <v>0</v>
      </c>
      <c r="K12" s="112"/>
      <c r="L12" s="168">
        <v>0</v>
      </c>
    </row>
    <row r="13" spans="1:12" s="15" customFormat="1" ht="14.25" customHeight="1">
      <c r="A13" s="195" t="s">
        <v>113</v>
      </c>
      <c r="B13" s="195"/>
      <c r="C13" s="196"/>
      <c r="D13" s="103">
        <f t="shared" si="0"/>
        <v>67</v>
      </c>
      <c r="E13" s="107"/>
      <c r="F13" s="114">
        <f>SUM(F14:F19)</f>
        <v>67</v>
      </c>
      <c r="G13" s="109"/>
      <c r="H13" s="114">
        <f>SUM(H14:H19)</f>
        <v>0</v>
      </c>
      <c r="I13" s="109"/>
      <c r="J13" s="114">
        <f>SUM(J14:J19)</f>
        <v>0</v>
      </c>
      <c r="K13" s="109"/>
      <c r="L13" s="107">
        <f>SUM(L14:L19)</f>
        <v>0</v>
      </c>
    </row>
    <row r="14" spans="1:12" ht="14.25" customHeight="1">
      <c r="A14" s="41"/>
      <c r="B14" s="197" t="s">
        <v>157</v>
      </c>
      <c r="C14" s="198"/>
      <c r="D14" s="100">
        <f>SUM(E14:L14)</f>
        <v>12</v>
      </c>
      <c r="E14" s="110"/>
      <c r="F14" s="111">
        <v>12</v>
      </c>
      <c r="G14" s="112"/>
      <c r="H14" s="113">
        <v>0</v>
      </c>
      <c r="I14" s="112"/>
      <c r="J14" s="113">
        <v>0</v>
      </c>
      <c r="K14" s="112"/>
      <c r="L14" s="168">
        <v>0</v>
      </c>
    </row>
    <row r="15" spans="1:12" ht="14.25" customHeight="1">
      <c r="A15" s="41"/>
      <c r="B15" s="197" t="s">
        <v>187</v>
      </c>
      <c r="C15" s="198"/>
      <c r="D15" s="100">
        <f aca="true" t="shared" si="1" ref="D15:D53">SUM(E15:L15)</f>
        <v>7</v>
      </c>
      <c r="E15" s="110"/>
      <c r="F15" s="111">
        <v>7</v>
      </c>
      <c r="G15" s="112"/>
      <c r="H15" s="113">
        <v>0</v>
      </c>
      <c r="I15" s="112"/>
      <c r="J15" s="113">
        <v>0</v>
      </c>
      <c r="K15" s="112"/>
      <c r="L15" s="168">
        <v>0</v>
      </c>
    </row>
    <row r="16" spans="1:12" ht="14.25" customHeight="1">
      <c r="A16" s="41"/>
      <c r="B16" s="197" t="s">
        <v>138</v>
      </c>
      <c r="C16" s="199"/>
      <c r="D16" s="100">
        <f t="shared" si="1"/>
        <v>14</v>
      </c>
      <c r="E16" s="110"/>
      <c r="F16" s="111">
        <v>14</v>
      </c>
      <c r="G16" s="112"/>
      <c r="H16" s="113">
        <v>0</v>
      </c>
      <c r="I16" s="112"/>
      <c r="J16" s="113">
        <v>0</v>
      </c>
      <c r="K16" s="112"/>
      <c r="L16" s="168">
        <v>0</v>
      </c>
    </row>
    <row r="17" spans="1:12" ht="14.25" customHeight="1">
      <c r="A17" s="41"/>
      <c r="B17" s="197" t="s">
        <v>158</v>
      </c>
      <c r="C17" s="198"/>
      <c r="D17" s="100">
        <f t="shared" si="1"/>
        <v>10</v>
      </c>
      <c r="E17" s="110"/>
      <c r="F17" s="113">
        <v>10</v>
      </c>
      <c r="G17" s="112"/>
      <c r="H17" s="113">
        <v>0</v>
      </c>
      <c r="I17" s="112"/>
      <c r="J17" s="113">
        <v>0</v>
      </c>
      <c r="K17" s="112"/>
      <c r="L17" s="168">
        <v>0</v>
      </c>
    </row>
    <row r="18" spans="1:12" ht="14.25" customHeight="1">
      <c r="A18" s="41"/>
      <c r="B18" s="197" t="s">
        <v>114</v>
      </c>
      <c r="C18" s="198"/>
      <c r="D18" s="100">
        <f t="shared" si="1"/>
        <v>16</v>
      </c>
      <c r="E18" s="110"/>
      <c r="F18" s="111">
        <v>16</v>
      </c>
      <c r="G18" s="112"/>
      <c r="H18" s="113">
        <v>0</v>
      </c>
      <c r="I18" s="112"/>
      <c r="J18" s="113">
        <v>0</v>
      </c>
      <c r="K18" s="112"/>
      <c r="L18" s="168">
        <v>0</v>
      </c>
    </row>
    <row r="19" spans="1:12" ht="14.25" customHeight="1">
      <c r="A19" s="41"/>
      <c r="B19" s="197" t="s">
        <v>140</v>
      </c>
      <c r="C19" s="199"/>
      <c r="D19" s="100">
        <f t="shared" si="1"/>
        <v>8</v>
      </c>
      <c r="E19" s="110"/>
      <c r="F19" s="111">
        <v>8</v>
      </c>
      <c r="G19" s="112"/>
      <c r="H19" s="113">
        <v>0</v>
      </c>
      <c r="I19" s="112"/>
      <c r="J19" s="113">
        <v>0</v>
      </c>
      <c r="K19" s="112"/>
      <c r="L19" s="168">
        <v>0</v>
      </c>
    </row>
    <row r="20" spans="1:12" s="15" customFormat="1" ht="14.25" customHeight="1">
      <c r="A20" s="200" t="s">
        <v>115</v>
      </c>
      <c r="B20" s="200"/>
      <c r="C20" s="201"/>
      <c r="D20" s="103">
        <f t="shared" si="1"/>
        <v>113</v>
      </c>
      <c r="E20" s="107"/>
      <c r="F20" s="114">
        <f>SUM(F21:F26)</f>
        <v>108</v>
      </c>
      <c r="G20" s="109"/>
      <c r="H20" s="108">
        <f>SUM(H21:H26)</f>
        <v>5</v>
      </c>
      <c r="I20" s="109"/>
      <c r="J20" s="114">
        <f>SUM(J21:J26)</f>
        <v>0</v>
      </c>
      <c r="K20" s="109"/>
      <c r="L20" s="107">
        <f>SUM(L21:L26)</f>
        <v>0</v>
      </c>
    </row>
    <row r="21" spans="1:12" ht="14.25" customHeight="1">
      <c r="A21" s="39"/>
      <c r="B21" s="197" t="s">
        <v>116</v>
      </c>
      <c r="C21" s="198"/>
      <c r="D21" s="100">
        <f t="shared" si="1"/>
        <v>10</v>
      </c>
      <c r="E21" s="110"/>
      <c r="F21" s="111">
        <v>10</v>
      </c>
      <c r="G21" s="112"/>
      <c r="H21" s="113">
        <v>0</v>
      </c>
      <c r="I21" s="112"/>
      <c r="J21" s="113">
        <v>0</v>
      </c>
      <c r="K21" s="112"/>
      <c r="L21" s="168">
        <v>0</v>
      </c>
    </row>
    <row r="22" spans="1:12" ht="14.25" customHeight="1">
      <c r="A22" s="39"/>
      <c r="B22" s="197" t="s">
        <v>117</v>
      </c>
      <c r="C22" s="198"/>
      <c r="D22" s="100">
        <f t="shared" si="1"/>
        <v>20</v>
      </c>
      <c r="E22" s="110"/>
      <c r="F22" s="111">
        <v>15</v>
      </c>
      <c r="G22" s="112"/>
      <c r="H22" s="113">
        <v>5</v>
      </c>
      <c r="I22" s="112"/>
      <c r="J22" s="113">
        <v>0</v>
      </c>
      <c r="K22" s="112"/>
      <c r="L22" s="168">
        <v>0</v>
      </c>
    </row>
    <row r="23" spans="1:12" ht="14.25" customHeight="1">
      <c r="A23" s="39"/>
      <c r="B23" s="197" t="s">
        <v>118</v>
      </c>
      <c r="C23" s="198"/>
      <c r="D23" s="100">
        <f t="shared" si="1"/>
        <v>10</v>
      </c>
      <c r="E23" s="110"/>
      <c r="F23" s="111">
        <v>10</v>
      </c>
      <c r="G23" s="112"/>
      <c r="H23" s="113">
        <v>0</v>
      </c>
      <c r="I23" s="112"/>
      <c r="J23" s="113">
        <v>0</v>
      </c>
      <c r="K23" s="112"/>
      <c r="L23" s="168">
        <v>0</v>
      </c>
    </row>
    <row r="24" spans="1:13" ht="14.25" customHeight="1">
      <c r="A24" s="41"/>
      <c r="B24" s="197" t="s">
        <v>159</v>
      </c>
      <c r="C24" s="198"/>
      <c r="D24" s="100">
        <f t="shared" si="1"/>
        <v>25</v>
      </c>
      <c r="E24" s="110"/>
      <c r="F24" s="111">
        <v>25</v>
      </c>
      <c r="G24" s="112"/>
      <c r="H24" s="113">
        <v>0</v>
      </c>
      <c r="I24" s="112"/>
      <c r="J24" s="113">
        <v>0</v>
      </c>
      <c r="K24" s="112"/>
      <c r="L24" s="168">
        <v>0</v>
      </c>
      <c r="M24" s="14"/>
    </row>
    <row r="25" spans="1:12" ht="14.25" customHeight="1">
      <c r="A25" s="41"/>
      <c r="B25" s="197" t="s">
        <v>119</v>
      </c>
      <c r="C25" s="198"/>
      <c r="D25" s="100">
        <f t="shared" si="1"/>
        <v>21</v>
      </c>
      <c r="E25" s="110"/>
      <c r="F25" s="111">
        <v>21</v>
      </c>
      <c r="G25" s="112"/>
      <c r="H25" s="113">
        <v>0</v>
      </c>
      <c r="I25" s="112"/>
      <c r="J25" s="113">
        <v>0</v>
      </c>
      <c r="K25" s="112"/>
      <c r="L25" s="168">
        <v>0</v>
      </c>
    </row>
    <row r="26" spans="1:12" ht="14.25" customHeight="1">
      <c r="A26" s="41"/>
      <c r="B26" s="197" t="s">
        <v>120</v>
      </c>
      <c r="C26" s="198"/>
      <c r="D26" s="100">
        <f t="shared" si="1"/>
        <v>27</v>
      </c>
      <c r="E26" s="110"/>
      <c r="F26" s="111">
        <v>27</v>
      </c>
      <c r="G26" s="112"/>
      <c r="H26" s="113">
        <v>0</v>
      </c>
      <c r="I26" s="112"/>
      <c r="J26" s="113">
        <v>0</v>
      </c>
      <c r="K26" s="112"/>
      <c r="L26" s="168">
        <v>0</v>
      </c>
    </row>
    <row r="27" spans="1:12" s="15" customFormat="1" ht="14.25" customHeight="1">
      <c r="A27" s="195" t="s">
        <v>141</v>
      </c>
      <c r="B27" s="195"/>
      <c r="C27" s="196"/>
      <c r="D27" s="103">
        <f t="shared" si="1"/>
        <v>33</v>
      </c>
      <c r="E27" s="107"/>
      <c r="F27" s="114">
        <f>SUM(F28:F30)</f>
        <v>32</v>
      </c>
      <c r="G27" s="109"/>
      <c r="H27" s="114">
        <f>SUM(H28:H30)</f>
        <v>0</v>
      </c>
      <c r="I27" s="109"/>
      <c r="J27" s="114">
        <f>SUM(J28:J30)</f>
        <v>0</v>
      </c>
      <c r="K27" s="109"/>
      <c r="L27" s="107">
        <f>SUM(L28:L30)</f>
        <v>1</v>
      </c>
    </row>
    <row r="28" spans="1:12" ht="14.25" customHeight="1">
      <c r="A28" s="41"/>
      <c r="B28" s="197" t="s">
        <v>124</v>
      </c>
      <c r="C28" s="198"/>
      <c r="D28" s="100">
        <f t="shared" si="1"/>
        <v>17</v>
      </c>
      <c r="E28" s="110"/>
      <c r="F28" s="113">
        <v>16</v>
      </c>
      <c r="G28" s="112"/>
      <c r="H28" s="113">
        <v>0</v>
      </c>
      <c r="I28" s="112"/>
      <c r="J28" s="113">
        <v>0</v>
      </c>
      <c r="K28" s="112"/>
      <c r="L28" s="168">
        <v>1</v>
      </c>
    </row>
    <row r="29" spans="1:12" ht="14.25" customHeight="1">
      <c r="A29" s="41"/>
      <c r="B29" s="197" t="s">
        <v>125</v>
      </c>
      <c r="C29" s="198"/>
      <c r="D29" s="100">
        <f t="shared" si="1"/>
        <v>8</v>
      </c>
      <c r="E29" s="110"/>
      <c r="F29" s="113">
        <v>8</v>
      </c>
      <c r="G29" s="112"/>
      <c r="H29" s="113">
        <v>0</v>
      </c>
      <c r="I29" s="112"/>
      <c r="J29" s="113">
        <v>0</v>
      </c>
      <c r="K29" s="112"/>
      <c r="L29" s="168">
        <v>0</v>
      </c>
    </row>
    <row r="30" spans="1:12" ht="14.25" customHeight="1">
      <c r="A30" s="41"/>
      <c r="B30" s="197" t="s">
        <v>139</v>
      </c>
      <c r="C30" s="198"/>
      <c r="D30" s="100">
        <f t="shared" si="1"/>
        <v>8</v>
      </c>
      <c r="E30" s="110"/>
      <c r="F30" s="111">
        <v>8</v>
      </c>
      <c r="G30" s="112"/>
      <c r="H30" s="113">
        <v>0</v>
      </c>
      <c r="I30" s="112"/>
      <c r="J30" s="113">
        <v>0</v>
      </c>
      <c r="K30" s="112"/>
      <c r="L30" s="168">
        <v>0</v>
      </c>
    </row>
    <row r="31" spans="1:12" s="15" customFormat="1" ht="14.25" customHeight="1">
      <c r="A31" s="195" t="s">
        <v>142</v>
      </c>
      <c r="B31" s="195"/>
      <c r="C31" s="196"/>
      <c r="D31" s="103">
        <f t="shared" si="1"/>
        <v>44</v>
      </c>
      <c r="E31" s="107"/>
      <c r="F31" s="114">
        <f>SUM(F32:F35)</f>
        <v>44</v>
      </c>
      <c r="G31" s="109"/>
      <c r="H31" s="114">
        <f>SUM(H32:H35)</f>
        <v>0</v>
      </c>
      <c r="I31" s="109"/>
      <c r="J31" s="114">
        <f>SUM(J32:J35)</f>
        <v>0</v>
      </c>
      <c r="K31" s="109"/>
      <c r="L31" s="107">
        <f>SUM(L32:L35)</f>
        <v>0</v>
      </c>
    </row>
    <row r="32" spans="1:12" ht="14.25" customHeight="1">
      <c r="A32" s="41"/>
      <c r="B32" s="197" t="s">
        <v>121</v>
      </c>
      <c r="C32" s="198"/>
      <c r="D32" s="100">
        <f t="shared" si="1"/>
        <v>18</v>
      </c>
      <c r="E32" s="110"/>
      <c r="F32" s="113">
        <v>18</v>
      </c>
      <c r="G32" s="112"/>
      <c r="H32" s="113">
        <v>0</v>
      </c>
      <c r="I32" s="112"/>
      <c r="J32" s="113">
        <v>0</v>
      </c>
      <c r="K32" s="112"/>
      <c r="L32" s="168">
        <v>0</v>
      </c>
    </row>
    <row r="33" spans="1:12" ht="14.25" customHeight="1">
      <c r="A33" s="41"/>
      <c r="B33" s="197" t="s">
        <v>160</v>
      </c>
      <c r="C33" s="198"/>
      <c r="D33" s="100">
        <f t="shared" si="1"/>
        <v>13</v>
      </c>
      <c r="E33" s="110"/>
      <c r="F33" s="113">
        <v>13</v>
      </c>
      <c r="G33" s="112"/>
      <c r="H33" s="113">
        <v>0</v>
      </c>
      <c r="I33" s="112"/>
      <c r="J33" s="113">
        <v>0</v>
      </c>
      <c r="K33" s="112"/>
      <c r="L33" s="168">
        <v>0</v>
      </c>
    </row>
    <row r="34" spans="1:13" ht="14.25" customHeight="1">
      <c r="A34" s="41"/>
      <c r="B34" s="197" t="s">
        <v>161</v>
      </c>
      <c r="C34" s="198"/>
      <c r="D34" s="100">
        <f t="shared" si="1"/>
        <v>4</v>
      </c>
      <c r="E34" s="110"/>
      <c r="F34" s="113">
        <v>4</v>
      </c>
      <c r="G34" s="112"/>
      <c r="H34" s="113">
        <v>0</v>
      </c>
      <c r="I34" s="112"/>
      <c r="J34" s="113">
        <v>0</v>
      </c>
      <c r="K34" s="112"/>
      <c r="L34" s="168">
        <v>0</v>
      </c>
      <c r="M34" s="14"/>
    </row>
    <row r="35" spans="1:13" ht="14.25" customHeight="1">
      <c r="A35" s="41"/>
      <c r="B35" s="197" t="s">
        <v>162</v>
      </c>
      <c r="C35" s="198"/>
      <c r="D35" s="100">
        <f t="shared" si="1"/>
        <v>9</v>
      </c>
      <c r="E35" s="110"/>
      <c r="F35" s="113">
        <v>9</v>
      </c>
      <c r="G35" s="112"/>
      <c r="H35" s="113">
        <v>0</v>
      </c>
      <c r="I35" s="112"/>
      <c r="J35" s="113">
        <v>0</v>
      </c>
      <c r="K35" s="112"/>
      <c r="L35" s="168">
        <v>0</v>
      </c>
      <c r="M35" s="14"/>
    </row>
    <row r="36" spans="1:13" s="15" customFormat="1" ht="14.25" customHeight="1">
      <c r="A36" s="195" t="s">
        <v>143</v>
      </c>
      <c r="B36" s="195"/>
      <c r="C36" s="196"/>
      <c r="D36" s="103">
        <f t="shared" si="1"/>
        <v>31</v>
      </c>
      <c r="E36" s="107"/>
      <c r="F36" s="114">
        <f>SUM(F37:F39)</f>
        <v>31</v>
      </c>
      <c r="G36" s="109"/>
      <c r="H36" s="114">
        <f>SUM(H37:H39)</f>
        <v>0</v>
      </c>
      <c r="I36" s="109"/>
      <c r="J36" s="114">
        <f>SUM(J37:J39)</f>
        <v>0</v>
      </c>
      <c r="K36" s="109"/>
      <c r="L36" s="107">
        <f>SUM(L37:L39)</f>
        <v>0</v>
      </c>
      <c r="M36" s="169"/>
    </row>
    <row r="37" spans="1:13" ht="14.25" customHeight="1">
      <c r="A37" s="41"/>
      <c r="B37" s="197" t="s">
        <v>163</v>
      </c>
      <c r="C37" s="198"/>
      <c r="D37" s="100">
        <f t="shared" si="1"/>
        <v>14</v>
      </c>
      <c r="E37" s="110"/>
      <c r="F37" s="113">
        <v>14</v>
      </c>
      <c r="G37" s="112"/>
      <c r="H37" s="113">
        <v>0</v>
      </c>
      <c r="I37" s="112"/>
      <c r="J37" s="113">
        <v>0</v>
      </c>
      <c r="K37" s="112"/>
      <c r="L37" s="168">
        <v>0</v>
      </c>
      <c r="M37" s="14"/>
    </row>
    <row r="38" spans="1:13" ht="14.25" customHeight="1">
      <c r="A38" s="41"/>
      <c r="B38" s="197" t="s">
        <v>164</v>
      </c>
      <c r="C38" s="198"/>
      <c r="D38" s="100">
        <f t="shared" si="1"/>
        <v>10</v>
      </c>
      <c r="E38" s="110"/>
      <c r="F38" s="113">
        <v>10</v>
      </c>
      <c r="G38" s="112"/>
      <c r="H38" s="113">
        <v>0</v>
      </c>
      <c r="I38" s="112"/>
      <c r="J38" s="113">
        <v>0</v>
      </c>
      <c r="K38" s="112"/>
      <c r="L38" s="168">
        <v>0</v>
      </c>
      <c r="M38" s="14"/>
    </row>
    <row r="39" spans="1:13" ht="14.25" customHeight="1">
      <c r="A39" s="41"/>
      <c r="B39" s="202" t="s">
        <v>172</v>
      </c>
      <c r="C39" s="203"/>
      <c r="D39" s="100">
        <f t="shared" si="1"/>
        <v>7</v>
      </c>
      <c r="E39" s="110"/>
      <c r="F39" s="111">
        <v>7</v>
      </c>
      <c r="G39" s="112"/>
      <c r="H39" s="113">
        <v>0</v>
      </c>
      <c r="I39" s="112"/>
      <c r="J39" s="113">
        <v>0</v>
      </c>
      <c r="K39" s="112"/>
      <c r="L39" s="168">
        <v>0</v>
      </c>
      <c r="M39" s="14"/>
    </row>
    <row r="40" spans="1:13" s="15" customFormat="1" ht="14.25" customHeight="1">
      <c r="A40" s="195" t="s">
        <v>196</v>
      </c>
      <c r="B40" s="195"/>
      <c r="C40" s="196"/>
      <c r="D40" s="103">
        <f t="shared" si="1"/>
        <v>167</v>
      </c>
      <c r="E40" s="107"/>
      <c r="F40" s="114">
        <f>SUM(F41:F45)</f>
        <v>167</v>
      </c>
      <c r="G40" s="109"/>
      <c r="H40" s="114">
        <f>SUM(H41:H45)</f>
        <v>0</v>
      </c>
      <c r="I40" s="109"/>
      <c r="J40" s="114">
        <f>SUM(J41:J45)</f>
        <v>0</v>
      </c>
      <c r="K40" s="109"/>
      <c r="L40" s="107">
        <f>SUM(L41:L45)</f>
        <v>0</v>
      </c>
      <c r="M40" s="169"/>
    </row>
    <row r="41" spans="1:12" ht="14.25" customHeight="1">
      <c r="A41" s="41"/>
      <c r="B41" s="197" t="s">
        <v>188</v>
      </c>
      <c r="C41" s="198"/>
      <c r="D41" s="100">
        <f t="shared" si="1"/>
        <v>14</v>
      </c>
      <c r="E41" s="110"/>
      <c r="F41" s="113">
        <v>14</v>
      </c>
      <c r="G41" s="112"/>
      <c r="H41" s="113">
        <v>0</v>
      </c>
      <c r="I41" s="112"/>
      <c r="J41" s="113">
        <v>0</v>
      </c>
      <c r="K41" s="112"/>
      <c r="L41" s="168">
        <v>0</v>
      </c>
    </row>
    <row r="42" spans="1:12" ht="14.25" customHeight="1">
      <c r="A42" s="41"/>
      <c r="B42" s="197" t="s">
        <v>126</v>
      </c>
      <c r="C42" s="198"/>
      <c r="D42" s="100">
        <f t="shared" si="1"/>
        <v>42</v>
      </c>
      <c r="E42" s="110"/>
      <c r="F42" s="113">
        <v>42</v>
      </c>
      <c r="G42" s="112"/>
      <c r="H42" s="113">
        <v>0</v>
      </c>
      <c r="I42" s="112"/>
      <c r="J42" s="113">
        <v>0</v>
      </c>
      <c r="K42" s="112"/>
      <c r="L42" s="168">
        <v>0</v>
      </c>
    </row>
    <row r="43" spans="1:12" ht="14.25" customHeight="1">
      <c r="A43" s="41"/>
      <c r="B43" s="197" t="s">
        <v>165</v>
      </c>
      <c r="C43" s="198"/>
      <c r="D43" s="100">
        <f t="shared" si="1"/>
        <v>29</v>
      </c>
      <c r="E43" s="110"/>
      <c r="F43" s="111">
        <v>29</v>
      </c>
      <c r="G43" s="112"/>
      <c r="H43" s="113">
        <v>0</v>
      </c>
      <c r="I43" s="112"/>
      <c r="J43" s="113">
        <v>0</v>
      </c>
      <c r="K43" s="112"/>
      <c r="L43" s="168">
        <v>0</v>
      </c>
    </row>
    <row r="44" spans="1:12" ht="14.25" customHeight="1">
      <c r="A44" s="41"/>
      <c r="B44" s="197" t="s">
        <v>127</v>
      </c>
      <c r="C44" s="198"/>
      <c r="D44" s="100">
        <f t="shared" si="1"/>
        <v>29</v>
      </c>
      <c r="E44" s="110"/>
      <c r="F44" s="113">
        <v>29</v>
      </c>
      <c r="G44" s="112"/>
      <c r="H44" s="113">
        <v>0</v>
      </c>
      <c r="I44" s="112"/>
      <c r="J44" s="113">
        <v>0</v>
      </c>
      <c r="K44" s="112"/>
      <c r="L44" s="168">
        <v>0</v>
      </c>
    </row>
    <row r="45" spans="1:12" ht="14.25" customHeight="1">
      <c r="A45" s="29"/>
      <c r="B45" s="197" t="s">
        <v>128</v>
      </c>
      <c r="C45" s="199"/>
      <c r="D45" s="100">
        <f t="shared" si="1"/>
        <v>53</v>
      </c>
      <c r="E45" s="110"/>
      <c r="F45" s="113">
        <v>53</v>
      </c>
      <c r="G45" s="112"/>
      <c r="H45" s="113">
        <v>0</v>
      </c>
      <c r="I45" s="112"/>
      <c r="J45" s="113">
        <v>0</v>
      </c>
      <c r="K45" s="112"/>
      <c r="L45" s="168">
        <v>0</v>
      </c>
    </row>
    <row r="46" spans="1:12" s="15" customFormat="1" ht="14.25" customHeight="1">
      <c r="A46" s="195" t="s">
        <v>144</v>
      </c>
      <c r="B46" s="195"/>
      <c r="C46" s="196"/>
      <c r="D46" s="103">
        <f t="shared" si="1"/>
        <v>160</v>
      </c>
      <c r="E46" s="107"/>
      <c r="F46" s="114">
        <f>SUM(F47:F49)</f>
        <v>148</v>
      </c>
      <c r="G46" s="109"/>
      <c r="H46" s="108">
        <f>SUM(H47:H49)</f>
        <v>12</v>
      </c>
      <c r="I46" s="109"/>
      <c r="J46" s="108">
        <f>SUM(J47:J49)</f>
        <v>0</v>
      </c>
      <c r="K46" s="109"/>
      <c r="L46" s="167">
        <f>SUM(L47:L49)</f>
        <v>0</v>
      </c>
    </row>
    <row r="47" spans="1:12" ht="14.25" customHeight="1">
      <c r="A47" s="41"/>
      <c r="B47" s="197" t="s">
        <v>129</v>
      </c>
      <c r="C47" s="198"/>
      <c r="D47" s="100">
        <f t="shared" si="1"/>
        <v>20</v>
      </c>
      <c r="E47" s="110"/>
      <c r="F47" s="113">
        <v>20</v>
      </c>
      <c r="G47" s="112"/>
      <c r="H47" s="113">
        <v>0</v>
      </c>
      <c r="I47" s="112"/>
      <c r="J47" s="113">
        <v>0</v>
      </c>
      <c r="K47" s="112"/>
      <c r="L47" s="168">
        <v>0</v>
      </c>
    </row>
    <row r="48" spans="1:12" ht="14.25" customHeight="1">
      <c r="A48" s="41"/>
      <c r="B48" s="197" t="s">
        <v>166</v>
      </c>
      <c r="C48" s="198"/>
      <c r="D48" s="100">
        <f t="shared" si="1"/>
        <v>7</v>
      </c>
      <c r="E48" s="110"/>
      <c r="F48" s="113">
        <v>7</v>
      </c>
      <c r="G48" s="112"/>
      <c r="H48" s="113">
        <v>0</v>
      </c>
      <c r="I48" s="112"/>
      <c r="J48" s="113">
        <v>0</v>
      </c>
      <c r="K48" s="112"/>
      <c r="L48" s="168">
        <v>0</v>
      </c>
    </row>
    <row r="49" spans="1:12" ht="14.25" customHeight="1">
      <c r="A49" s="41"/>
      <c r="B49" s="197" t="s">
        <v>130</v>
      </c>
      <c r="C49" s="198"/>
      <c r="D49" s="100">
        <f t="shared" si="1"/>
        <v>133</v>
      </c>
      <c r="E49" s="110"/>
      <c r="F49" s="113">
        <v>121</v>
      </c>
      <c r="G49" s="112"/>
      <c r="H49" s="113">
        <v>12</v>
      </c>
      <c r="I49" s="112"/>
      <c r="J49" s="113">
        <v>0</v>
      </c>
      <c r="K49" s="112"/>
      <c r="L49" s="168">
        <v>0</v>
      </c>
    </row>
    <row r="50" spans="1:12" s="15" customFormat="1" ht="14.25" customHeight="1">
      <c r="A50" s="195" t="s">
        <v>131</v>
      </c>
      <c r="B50" s="195"/>
      <c r="C50" s="196"/>
      <c r="D50" s="103">
        <f t="shared" si="1"/>
        <v>141</v>
      </c>
      <c r="E50" s="107"/>
      <c r="F50" s="114">
        <f>SUM(F51:F54)</f>
        <v>45</v>
      </c>
      <c r="G50" s="109"/>
      <c r="H50" s="114">
        <f>SUM(H51:H54)</f>
        <v>96</v>
      </c>
      <c r="I50" s="109"/>
      <c r="J50" s="114">
        <f>SUM(J51:J54)</f>
        <v>0</v>
      </c>
      <c r="K50" s="109"/>
      <c r="L50" s="107">
        <f>SUM(L51:L54)</f>
        <v>0</v>
      </c>
    </row>
    <row r="51" spans="1:12" ht="14.25" customHeight="1">
      <c r="A51" s="29"/>
      <c r="B51" s="197" t="s">
        <v>132</v>
      </c>
      <c r="C51" s="199"/>
      <c r="D51" s="100">
        <f t="shared" si="1"/>
        <v>9</v>
      </c>
      <c r="E51" s="110"/>
      <c r="F51" s="111">
        <v>9</v>
      </c>
      <c r="G51" s="112"/>
      <c r="H51" s="113">
        <v>0</v>
      </c>
      <c r="I51" s="112"/>
      <c r="J51" s="113">
        <v>0</v>
      </c>
      <c r="K51" s="112"/>
      <c r="L51" s="168">
        <v>0</v>
      </c>
    </row>
    <row r="52" spans="1:12" ht="14.25" customHeight="1">
      <c r="A52" s="41"/>
      <c r="B52" s="197" t="s">
        <v>133</v>
      </c>
      <c r="C52" s="198"/>
      <c r="D52" s="100">
        <f t="shared" si="1"/>
        <v>11</v>
      </c>
      <c r="E52" s="110"/>
      <c r="F52" s="113">
        <v>11</v>
      </c>
      <c r="G52" s="112"/>
      <c r="H52" s="113">
        <v>0</v>
      </c>
      <c r="I52" s="112"/>
      <c r="J52" s="113">
        <v>0</v>
      </c>
      <c r="K52" s="112"/>
      <c r="L52" s="168">
        <v>0</v>
      </c>
    </row>
    <row r="53" spans="1:12" ht="14.25" customHeight="1">
      <c r="A53" s="41"/>
      <c r="B53" s="197" t="s">
        <v>167</v>
      </c>
      <c r="C53" s="198"/>
      <c r="D53" s="100">
        <f t="shared" si="1"/>
        <v>10</v>
      </c>
      <c r="E53" s="110"/>
      <c r="F53" s="113">
        <v>10</v>
      </c>
      <c r="G53" s="112"/>
      <c r="H53" s="113">
        <v>0</v>
      </c>
      <c r="I53" s="112"/>
      <c r="J53" s="113">
        <v>0</v>
      </c>
      <c r="K53" s="112"/>
      <c r="L53" s="168">
        <v>0</v>
      </c>
    </row>
    <row r="54" spans="1:13" ht="14.25" customHeight="1" thickBot="1">
      <c r="A54" s="47"/>
      <c r="B54" s="204" t="s">
        <v>134</v>
      </c>
      <c r="C54" s="205"/>
      <c r="D54" s="101">
        <f>SUM(E54:L54)</f>
        <v>111</v>
      </c>
      <c r="E54" s="115"/>
      <c r="F54" s="116">
        <v>15</v>
      </c>
      <c r="G54" s="117"/>
      <c r="H54" s="117">
        <v>96</v>
      </c>
      <c r="I54" s="118"/>
      <c r="J54" s="113">
        <v>0</v>
      </c>
      <c r="K54" s="118"/>
      <c r="L54" s="117">
        <v>0</v>
      </c>
      <c r="M54" s="14"/>
    </row>
    <row r="55" spans="1:12" s="35" customFormat="1" ht="18" customHeight="1" thickTop="1">
      <c r="A55" s="34" t="s">
        <v>168</v>
      </c>
      <c r="D55" s="36"/>
      <c r="J55" s="36"/>
      <c r="L55" s="36"/>
    </row>
    <row r="56" ht="13.5">
      <c r="E56" s="14"/>
    </row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spans="1:12" ht="14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spans="1:12" ht="12.75" customHeight="1">
      <c r="A96" s="17"/>
      <c r="B96" s="18"/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7" ht="12.75" customHeight="1"/>
    <row r="98" ht="12.75" customHeight="1"/>
    <row r="100" ht="13.5">
      <c r="C100" s="15"/>
    </row>
  </sheetData>
  <sheetProtection/>
  <mergeCells count="56">
    <mergeCell ref="B54:C54"/>
    <mergeCell ref="B53:C53"/>
    <mergeCell ref="B47:C47"/>
    <mergeCell ref="B48:C48"/>
    <mergeCell ref="B51:C51"/>
    <mergeCell ref="B52:C52"/>
    <mergeCell ref="B49:C49"/>
    <mergeCell ref="A50:C50"/>
    <mergeCell ref="B41:C41"/>
    <mergeCell ref="B42:C42"/>
    <mergeCell ref="B43:C43"/>
    <mergeCell ref="B44:C44"/>
    <mergeCell ref="B45:C45"/>
    <mergeCell ref="A46:C46"/>
    <mergeCell ref="B37:C37"/>
    <mergeCell ref="B38:C38"/>
    <mergeCell ref="B35:C35"/>
    <mergeCell ref="A36:C36"/>
    <mergeCell ref="B39:C39"/>
    <mergeCell ref="A40:C40"/>
    <mergeCell ref="B29:C29"/>
    <mergeCell ref="B32:C32"/>
    <mergeCell ref="B33:C33"/>
    <mergeCell ref="B34:C34"/>
    <mergeCell ref="B30:C30"/>
    <mergeCell ref="A31:C31"/>
    <mergeCell ref="B23:C23"/>
    <mergeCell ref="B24:C24"/>
    <mergeCell ref="B25:C25"/>
    <mergeCell ref="B28:C28"/>
    <mergeCell ref="B26:C26"/>
    <mergeCell ref="A27:C27"/>
    <mergeCell ref="B17:C17"/>
    <mergeCell ref="B18:C18"/>
    <mergeCell ref="B21:C21"/>
    <mergeCell ref="B22:C22"/>
    <mergeCell ref="B19:C19"/>
    <mergeCell ref="A20:C20"/>
    <mergeCell ref="B11:C11"/>
    <mergeCell ref="B12:C12"/>
    <mergeCell ref="A13:C13"/>
    <mergeCell ref="B14:C14"/>
    <mergeCell ref="B15:C15"/>
    <mergeCell ref="B16:C16"/>
    <mergeCell ref="A5:C5"/>
    <mergeCell ref="A6:C6"/>
    <mergeCell ref="B7:C7"/>
    <mergeCell ref="B8:C8"/>
    <mergeCell ref="B9:C9"/>
    <mergeCell ref="B10:C10"/>
    <mergeCell ref="A3:C4"/>
    <mergeCell ref="D3:D4"/>
    <mergeCell ref="E3:F4"/>
    <mergeCell ref="G3:H4"/>
    <mergeCell ref="I3:J4"/>
    <mergeCell ref="K3:L4"/>
  </mergeCells>
  <printOptions horizontalCentered="1"/>
  <pageMargins left="0.2362204724409449" right="0.2362204724409449" top="0.7480314960629921" bottom="0.15748031496062992" header="0.31496062992125984" footer="0.31496062992125984"/>
  <pageSetup fitToHeight="1" fitToWidth="1"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R98"/>
  <sheetViews>
    <sheetView workbookViewId="0" topLeftCell="A1">
      <selection activeCell="B1" sqref="B1"/>
    </sheetView>
  </sheetViews>
  <sheetFormatPr defaultColWidth="8.796875" defaultRowHeight="14.25"/>
  <cols>
    <col min="1" max="1" width="1.59765625" style="15" customWidth="1"/>
    <col min="2" max="2" width="2.19921875" style="15" customWidth="1"/>
    <col min="3" max="3" width="13" style="15" customWidth="1"/>
    <col min="4" max="4" width="5.69921875" style="15" customWidth="1"/>
    <col min="5" max="12" width="8.09765625" style="15" customWidth="1"/>
    <col min="13" max="16384" width="9" style="15" customWidth="1"/>
  </cols>
  <sheetData>
    <row r="1" ht="27" customHeight="1">
      <c r="A1" s="9" t="s">
        <v>202</v>
      </c>
    </row>
    <row r="2" spans="1:12" ht="15" customHeight="1" thickBot="1">
      <c r="A2" s="16"/>
      <c r="B2" s="16"/>
      <c r="C2" s="16"/>
      <c r="D2" s="16"/>
      <c r="E2" s="19"/>
      <c r="F2" s="16"/>
      <c r="G2" s="16"/>
      <c r="H2" s="16"/>
      <c r="I2" s="16"/>
      <c r="J2" s="206" t="s">
        <v>177</v>
      </c>
      <c r="K2" s="206"/>
      <c r="L2" s="206"/>
    </row>
    <row r="3" spans="1:13" ht="18" customHeight="1" thickTop="1">
      <c r="A3" s="207" t="s">
        <v>0</v>
      </c>
      <c r="B3" s="207"/>
      <c r="C3" s="208"/>
      <c r="D3" s="189" t="s">
        <v>3</v>
      </c>
      <c r="E3" s="211" t="s">
        <v>135</v>
      </c>
      <c r="F3" s="208"/>
      <c r="G3" s="193" t="s">
        <v>106</v>
      </c>
      <c r="H3" s="213"/>
      <c r="I3" s="211" t="s">
        <v>22</v>
      </c>
      <c r="J3" s="208"/>
      <c r="K3" s="193" t="s">
        <v>107</v>
      </c>
      <c r="L3" s="215"/>
      <c r="M3" s="169"/>
    </row>
    <row r="4" spans="1:13" ht="18" customHeight="1">
      <c r="A4" s="209"/>
      <c r="B4" s="209"/>
      <c r="C4" s="210"/>
      <c r="D4" s="190"/>
      <c r="E4" s="212"/>
      <c r="F4" s="210"/>
      <c r="G4" s="194"/>
      <c r="H4" s="214"/>
      <c r="I4" s="212"/>
      <c r="J4" s="210"/>
      <c r="K4" s="194"/>
      <c r="L4" s="216"/>
      <c r="M4" s="169"/>
    </row>
    <row r="5" spans="1:12" ht="14.25" customHeight="1">
      <c r="A5" s="200" t="s">
        <v>29</v>
      </c>
      <c r="B5" s="200"/>
      <c r="C5" s="201"/>
      <c r="D5" s="99">
        <f aca="true" t="shared" si="0" ref="D5:D53">SUM(E5:L5)</f>
        <v>61</v>
      </c>
      <c r="E5" s="121"/>
      <c r="F5" s="122">
        <f>SUM(F6:F10)</f>
        <v>61</v>
      </c>
      <c r="G5" s="123"/>
      <c r="H5" s="124">
        <f>SUM(H6:H10)</f>
        <v>0</v>
      </c>
      <c r="I5" s="123"/>
      <c r="J5" s="124">
        <f>SUM(J6:J10)</f>
        <v>0</v>
      </c>
      <c r="K5" s="123"/>
      <c r="L5" s="170">
        <f>SUM(L6:L10)</f>
        <v>0</v>
      </c>
    </row>
    <row r="6" spans="1:12" ht="14.25" customHeight="1">
      <c r="A6" s="29"/>
      <c r="B6" s="197" t="s">
        <v>30</v>
      </c>
      <c r="C6" s="199"/>
      <c r="D6" s="162">
        <f t="shared" si="0"/>
        <v>11</v>
      </c>
      <c r="E6" s="125"/>
      <c r="F6" s="126">
        <v>11</v>
      </c>
      <c r="G6" s="127"/>
      <c r="H6" s="126">
        <v>0</v>
      </c>
      <c r="I6" s="127"/>
      <c r="J6" s="126">
        <v>0</v>
      </c>
      <c r="K6" s="127"/>
      <c r="L6" s="171">
        <v>0</v>
      </c>
    </row>
    <row r="7" spans="1:12" ht="14.25" customHeight="1">
      <c r="A7" s="41"/>
      <c r="B7" s="197" t="s">
        <v>31</v>
      </c>
      <c r="C7" s="198"/>
      <c r="D7" s="162">
        <f t="shared" si="0"/>
        <v>10</v>
      </c>
      <c r="E7" s="125"/>
      <c r="F7" s="126">
        <v>10</v>
      </c>
      <c r="G7" s="127"/>
      <c r="H7" s="126">
        <v>0</v>
      </c>
      <c r="I7" s="127"/>
      <c r="J7" s="126">
        <v>0</v>
      </c>
      <c r="K7" s="127"/>
      <c r="L7" s="171">
        <v>0</v>
      </c>
    </row>
    <row r="8" spans="1:12" ht="14.25" customHeight="1">
      <c r="A8" s="41"/>
      <c r="B8" s="197" t="s">
        <v>145</v>
      </c>
      <c r="C8" s="198"/>
      <c r="D8" s="162">
        <f t="shared" si="0"/>
        <v>11</v>
      </c>
      <c r="E8" s="125"/>
      <c r="F8" s="126">
        <v>11</v>
      </c>
      <c r="G8" s="127"/>
      <c r="H8" s="126">
        <v>0</v>
      </c>
      <c r="I8" s="127"/>
      <c r="J8" s="126">
        <v>0</v>
      </c>
      <c r="K8" s="127"/>
      <c r="L8" s="171">
        <v>0</v>
      </c>
    </row>
    <row r="9" spans="1:12" ht="14.25" customHeight="1">
      <c r="A9" s="41"/>
      <c r="B9" s="197" t="s">
        <v>32</v>
      </c>
      <c r="C9" s="198"/>
      <c r="D9" s="162">
        <f t="shared" si="0"/>
        <v>19</v>
      </c>
      <c r="E9" s="125"/>
      <c r="F9" s="126">
        <v>19</v>
      </c>
      <c r="G9" s="127"/>
      <c r="H9" s="126">
        <v>0</v>
      </c>
      <c r="I9" s="127"/>
      <c r="J9" s="126">
        <v>0</v>
      </c>
      <c r="K9" s="127"/>
      <c r="L9" s="171">
        <v>0</v>
      </c>
    </row>
    <row r="10" spans="1:12" ht="14.25" customHeight="1">
      <c r="A10" s="41"/>
      <c r="B10" s="197" t="s">
        <v>33</v>
      </c>
      <c r="C10" s="198"/>
      <c r="D10" s="162">
        <f t="shared" si="0"/>
        <v>10</v>
      </c>
      <c r="E10" s="125"/>
      <c r="F10" s="126">
        <v>10</v>
      </c>
      <c r="G10" s="127"/>
      <c r="H10" s="126">
        <v>0</v>
      </c>
      <c r="I10" s="127"/>
      <c r="J10" s="126">
        <v>0</v>
      </c>
      <c r="K10" s="127"/>
      <c r="L10" s="171">
        <v>0</v>
      </c>
    </row>
    <row r="11" spans="1:12" ht="14.25" customHeight="1">
      <c r="A11" s="200" t="s">
        <v>34</v>
      </c>
      <c r="B11" s="200"/>
      <c r="C11" s="201"/>
      <c r="D11" s="99">
        <f t="shared" si="0"/>
        <v>73</v>
      </c>
      <c r="E11" s="128"/>
      <c r="F11" s="124">
        <f>SUM(F12:F16)</f>
        <v>62</v>
      </c>
      <c r="G11" s="129"/>
      <c r="H11" s="124">
        <f>SUM(H12:H16)</f>
        <v>11</v>
      </c>
      <c r="I11" s="129"/>
      <c r="J11" s="124">
        <f>SUM(J12:J16)</f>
        <v>0</v>
      </c>
      <c r="K11" s="129"/>
      <c r="L11" s="170">
        <f>SUM(L12:L16)</f>
        <v>0</v>
      </c>
    </row>
    <row r="12" spans="1:12" ht="14.25" customHeight="1">
      <c r="A12" s="41"/>
      <c r="B12" s="197" t="s">
        <v>35</v>
      </c>
      <c r="C12" s="198"/>
      <c r="D12" s="162">
        <f t="shared" si="0"/>
        <v>17</v>
      </c>
      <c r="E12" s="125"/>
      <c r="F12" s="126">
        <v>17</v>
      </c>
      <c r="G12" s="127"/>
      <c r="H12" s="126">
        <v>0</v>
      </c>
      <c r="I12" s="127"/>
      <c r="J12" s="126">
        <v>0</v>
      </c>
      <c r="K12" s="127"/>
      <c r="L12" s="171">
        <v>0</v>
      </c>
    </row>
    <row r="13" spans="1:12" ht="14.25" customHeight="1">
      <c r="A13" s="41"/>
      <c r="B13" s="197" t="s">
        <v>36</v>
      </c>
      <c r="C13" s="198"/>
      <c r="D13" s="162">
        <f t="shared" si="0"/>
        <v>24</v>
      </c>
      <c r="E13" s="125"/>
      <c r="F13" s="126">
        <v>17</v>
      </c>
      <c r="G13" s="127"/>
      <c r="H13" s="126">
        <v>7</v>
      </c>
      <c r="I13" s="127"/>
      <c r="J13" s="126">
        <v>0</v>
      </c>
      <c r="K13" s="127"/>
      <c r="L13" s="171">
        <v>0</v>
      </c>
    </row>
    <row r="14" spans="1:12" ht="14.25" customHeight="1">
      <c r="A14" s="41"/>
      <c r="B14" s="197" t="s">
        <v>37</v>
      </c>
      <c r="C14" s="198"/>
      <c r="D14" s="162">
        <f t="shared" si="0"/>
        <v>8</v>
      </c>
      <c r="E14" s="125"/>
      <c r="F14" s="126">
        <v>8</v>
      </c>
      <c r="G14" s="127"/>
      <c r="H14" s="126">
        <v>0</v>
      </c>
      <c r="I14" s="127"/>
      <c r="J14" s="126">
        <v>0</v>
      </c>
      <c r="K14" s="127"/>
      <c r="L14" s="171">
        <v>0</v>
      </c>
    </row>
    <row r="15" spans="1:12" ht="14.25" customHeight="1">
      <c r="A15" s="41"/>
      <c r="B15" s="197" t="s">
        <v>146</v>
      </c>
      <c r="C15" s="198"/>
      <c r="D15" s="162">
        <f t="shared" si="0"/>
        <v>11</v>
      </c>
      <c r="E15" s="125"/>
      <c r="F15" s="126">
        <v>7</v>
      </c>
      <c r="G15" s="127"/>
      <c r="H15" s="126">
        <v>4</v>
      </c>
      <c r="I15" s="127"/>
      <c r="J15" s="126">
        <v>0</v>
      </c>
      <c r="K15" s="127"/>
      <c r="L15" s="171">
        <v>0</v>
      </c>
    </row>
    <row r="16" spans="1:13" ht="14.25" customHeight="1">
      <c r="A16" s="41"/>
      <c r="B16" s="197" t="s">
        <v>38</v>
      </c>
      <c r="C16" s="198"/>
      <c r="D16" s="162">
        <f t="shared" si="0"/>
        <v>13</v>
      </c>
      <c r="E16" s="125"/>
      <c r="F16" s="126">
        <v>13</v>
      </c>
      <c r="G16" s="127"/>
      <c r="H16" s="126">
        <v>0</v>
      </c>
      <c r="I16" s="127"/>
      <c r="J16" s="126">
        <v>0</v>
      </c>
      <c r="K16" s="127"/>
      <c r="L16" s="171">
        <v>0</v>
      </c>
      <c r="M16" s="169"/>
    </row>
    <row r="17" spans="1:13" ht="14.25" customHeight="1">
      <c r="A17" s="200" t="s">
        <v>147</v>
      </c>
      <c r="B17" s="200"/>
      <c r="C17" s="201"/>
      <c r="D17" s="99">
        <f t="shared" si="0"/>
        <v>46</v>
      </c>
      <c r="E17" s="128"/>
      <c r="F17" s="124">
        <f>SUM(F18:F20)</f>
        <v>46</v>
      </c>
      <c r="G17" s="129"/>
      <c r="H17" s="124">
        <f>SUM(H18:H20)</f>
        <v>0</v>
      </c>
      <c r="I17" s="129"/>
      <c r="J17" s="124">
        <f>SUM(J18:J20)</f>
        <v>0</v>
      </c>
      <c r="K17" s="129"/>
      <c r="L17" s="170">
        <f>SUM(L18:L20)</f>
        <v>0</v>
      </c>
      <c r="M17" s="169"/>
    </row>
    <row r="18" spans="1:13" ht="14.25" customHeight="1">
      <c r="A18" s="39"/>
      <c r="B18" s="197" t="s">
        <v>148</v>
      </c>
      <c r="C18" s="198"/>
      <c r="D18" s="162">
        <f t="shared" si="0"/>
        <v>13</v>
      </c>
      <c r="E18" s="125"/>
      <c r="F18" s="126">
        <v>13</v>
      </c>
      <c r="G18" s="127"/>
      <c r="H18" s="126">
        <v>0</v>
      </c>
      <c r="I18" s="127"/>
      <c r="J18" s="126">
        <v>0</v>
      </c>
      <c r="K18" s="127"/>
      <c r="L18" s="171">
        <v>0</v>
      </c>
      <c r="M18" s="169"/>
    </row>
    <row r="19" spans="1:13" ht="14.25" customHeight="1">
      <c r="A19" s="39"/>
      <c r="B19" s="197" t="s">
        <v>149</v>
      </c>
      <c r="C19" s="198"/>
      <c r="D19" s="162">
        <f t="shared" si="0"/>
        <v>18</v>
      </c>
      <c r="E19" s="125"/>
      <c r="F19" s="126">
        <v>18</v>
      </c>
      <c r="G19" s="127"/>
      <c r="H19" s="126">
        <v>0</v>
      </c>
      <c r="I19" s="127"/>
      <c r="J19" s="126">
        <v>0</v>
      </c>
      <c r="K19" s="127"/>
      <c r="L19" s="171">
        <v>0</v>
      </c>
      <c r="M19" s="169"/>
    </row>
    <row r="20" spans="1:13" ht="14.25" customHeight="1">
      <c r="A20" s="39"/>
      <c r="B20" s="197" t="s">
        <v>150</v>
      </c>
      <c r="C20" s="198"/>
      <c r="D20" s="162">
        <f t="shared" si="0"/>
        <v>15</v>
      </c>
      <c r="E20" s="125"/>
      <c r="F20" s="126">
        <v>15</v>
      </c>
      <c r="G20" s="127"/>
      <c r="H20" s="126">
        <v>0</v>
      </c>
      <c r="I20" s="127"/>
      <c r="J20" s="126">
        <v>0</v>
      </c>
      <c r="K20" s="127"/>
      <c r="L20" s="171">
        <v>0</v>
      </c>
      <c r="M20" s="169"/>
    </row>
    <row r="21" spans="1:13" ht="14.25" customHeight="1">
      <c r="A21" s="200" t="s">
        <v>189</v>
      </c>
      <c r="B21" s="200"/>
      <c r="C21" s="201"/>
      <c r="D21" s="99">
        <f t="shared" si="0"/>
        <v>67</v>
      </c>
      <c r="E21" s="128"/>
      <c r="F21" s="124">
        <f>SUM(F22:F27)</f>
        <v>67</v>
      </c>
      <c r="G21" s="129"/>
      <c r="H21" s="124">
        <f>SUM(H22:H27)</f>
        <v>0</v>
      </c>
      <c r="I21" s="129"/>
      <c r="J21" s="124">
        <f>SUM(J22:J27)</f>
        <v>0</v>
      </c>
      <c r="K21" s="129"/>
      <c r="L21" s="170">
        <f>SUM(L22:L27)</f>
        <v>0</v>
      </c>
      <c r="M21" s="169"/>
    </row>
    <row r="22" spans="1:13" ht="14.25" customHeight="1">
      <c r="A22" s="39"/>
      <c r="B22" s="197" t="s">
        <v>190</v>
      </c>
      <c r="C22" s="198"/>
      <c r="D22" s="162">
        <f t="shared" si="0"/>
        <v>7</v>
      </c>
      <c r="E22" s="125"/>
      <c r="F22" s="126">
        <v>7</v>
      </c>
      <c r="G22" s="127"/>
      <c r="H22" s="126">
        <v>0</v>
      </c>
      <c r="I22" s="127"/>
      <c r="J22" s="126">
        <v>0</v>
      </c>
      <c r="K22" s="127"/>
      <c r="L22" s="171">
        <v>0</v>
      </c>
      <c r="M22" s="169"/>
    </row>
    <row r="23" spans="1:13" ht="14.25" customHeight="1">
      <c r="A23" s="39"/>
      <c r="B23" s="197" t="s">
        <v>191</v>
      </c>
      <c r="C23" s="198"/>
      <c r="D23" s="162">
        <f t="shared" si="0"/>
        <v>10</v>
      </c>
      <c r="E23" s="125"/>
      <c r="F23" s="126">
        <v>10</v>
      </c>
      <c r="G23" s="127"/>
      <c r="H23" s="126">
        <v>0</v>
      </c>
      <c r="I23" s="127"/>
      <c r="J23" s="126">
        <v>0</v>
      </c>
      <c r="K23" s="127"/>
      <c r="L23" s="171">
        <v>0</v>
      </c>
      <c r="M23" s="169"/>
    </row>
    <row r="24" spans="1:13" ht="14.25" customHeight="1">
      <c r="A24" s="39"/>
      <c r="B24" s="197" t="s">
        <v>192</v>
      </c>
      <c r="C24" s="198"/>
      <c r="D24" s="162">
        <f t="shared" si="0"/>
        <v>7</v>
      </c>
      <c r="E24" s="125"/>
      <c r="F24" s="126">
        <v>7</v>
      </c>
      <c r="G24" s="127"/>
      <c r="H24" s="126">
        <v>0</v>
      </c>
      <c r="I24" s="127"/>
      <c r="J24" s="126">
        <v>0</v>
      </c>
      <c r="K24" s="127"/>
      <c r="L24" s="171">
        <v>0</v>
      </c>
      <c r="M24" s="169"/>
    </row>
    <row r="25" spans="1:13" ht="14.25" customHeight="1">
      <c r="A25" s="39"/>
      <c r="B25" s="197" t="s">
        <v>193</v>
      </c>
      <c r="C25" s="198"/>
      <c r="D25" s="162">
        <f t="shared" si="0"/>
        <v>9</v>
      </c>
      <c r="E25" s="125"/>
      <c r="F25" s="126">
        <v>9</v>
      </c>
      <c r="G25" s="127"/>
      <c r="H25" s="126">
        <v>0</v>
      </c>
      <c r="I25" s="127"/>
      <c r="J25" s="126">
        <v>0</v>
      </c>
      <c r="K25" s="127"/>
      <c r="L25" s="171">
        <v>0</v>
      </c>
      <c r="M25" s="169"/>
    </row>
    <row r="26" spans="1:13" ht="14.25" customHeight="1">
      <c r="A26" s="39"/>
      <c r="B26" s="197" t="s">
        <v>194</v>
      </c>
      <c r="C26" s="198"/>
      <c r="D26" s="162">
        <f t="shared" si="0"/>
        <v>5</v>
      </c>
      <c r="E26" s="125"/>
      <c r="F26" s="126">
        <v>5</v>
      </c>
      <c r="G26" s="127"/>
      <c r="H26" s="126">
        <v>0</v>
      </c>
      <c r="I26" s="127"/>
      <c r="J26" s="126">
        <v>0</v>
      </c>
      <c r="K26" s="127"/>
      <c r="L26" s="171">
        <v>0</v>
      </c>
      <c r="M26" s="169"/>
    </row>
    <row r="27" spans="1:13" ht="14.25" customHeight="1">
      <c r="A27" s="39"/>
      <c r="B27" s="197" t="s">
        <v>195</v>
      </c>
      <c r="C27" s="198"/>
      <c r="D27" s="162">
        <f t="shared" si="0"/>
        <v>29</v>
      </c>
      <c r="E27" s="125"/>
      <c r="F27" s="126">
        <v>29</v>
      </c>
      <c r="G27" s="127"/>
      <c r="H27" s="126">
        <v>0</v>
      </c>
      <c r="I27" s="127"/>
      <c r="J27" s="126">
        <v>0</v>
      </c>
      <c r="K27" s="127"/>
      <c r="L27" s="171">
        <v>0</v>
      </c>
      <c r="M27" s="169"/>
    </row>
    <row r="28" spans="1:13" ht="14.25" customHeight="1">
      <c r="A28" s="200" t="s">
        <v>55</v>
      </c>
      <c r="B28" s="200"/>
      <c r="C28" s="201"/>
      <c r="D28" s="99">
        <f>SUM(E28:L28)</f>
        <v>553</v>
      </c>
      <c r="E28" s="131"/>
      <c r="F28" s="124">
        <v>35</v>
      </c>
      <c r="G28" s="132"/>
      <c r="H28" s="124">
        <v>14</v>
      </c>
      <c r="I28" s="132"/>
      <c r="J28" s="124">
        <v>504</v>
      </c>
      <c r="K28" s="132"/>
      <c r="L28" s="170">
        <v>0</v>
      </c>
      <c r="M28" s="169"/>
    </row>
    <row r="29" spans="1:13" ht="14.25" customHeight="1">
      <c r="A29" s="200" t="s">
        <v>56</v>
      </c>
      <c r="B29" s="200"/>
      <c r="C29" s="201"/>
      <c r="D29" s="99">
        <f>SUM(E29:L29)</f>
        <v>254</v>
      </c>
      <c r="E29" s="131"/>
      <c r="F29" s="170">
        <v>5</v>
      </c>
      <c r="G29" s="129"/>
      <c r="H29" s="124">
        <v>0</v>
      </c>
      <c r="I29" s="170"/>
      <c r="J29" s="124">
        <v>0</v>
      </c>
      <c r="K29" s="170"/>
      <c r="L29" s="170">
        <v>249</v>
      </c>
      <c r="M29" s="169"/>
    </row>
    <row r="30" spans="1:13" ht="14.25" customHeight="1">
      <c r="A30" s="200" t="s">
        <v>39</v>
      </c>
      <c r="B30" s="200"/>
      <c r="C30" s="201"/>
      <c r="D30" s="99">
        <f t="shared" si="0"/>
        <v>9</v>
      </c>
      <c r="E30" s="128"/>
      <c r="F30" s="124">
        <v>9</v>
      </c>
      <c r="G30" s="129"/>
      <c r="H30" s="124">
        <v>0</v>
      </c>
      <c r="I30" s="129"/>
      <c r="J30" s="124">
        <v>0</v>
      </c>
      <c r="K30" s="129"/>
      <c r="L30" s="170">
        <v>0</v>
      </c>
      <c r="M30" s="169"/>
    </row>
    <row r="31" spans="1:13" ht="14.25" customHeight="1">
      <c r="A31" s="200" t="s">
        <v>40</v>
      </c>
      <c r="B31" s="200"/>
      <c r="C31" s="201"/>
      <c r="D31" s="99">
        <f t="shared" si="0"/>
        <v>13</v>
      </c>
      <c r="E31" s="128"/>
      <c r="F31" s="124">
        <v>13</v>
      </c>
      <c r="G31" s="129"/>
      <c r="H31" s="124">
        <v>0</v>
      </c>
      <c r="I31" s="129"/>
      <c r="J31" s="124">
        <v>0</v>
      </c>
      <c r="K31" s="129"/>
      <c r="L31" s="170">
        <v>0</v>
      </c>
      <c r="M31" s="169"/>
    </row>
    <row r="32" spans="1:13" ht="14.25" customHeight="1">
      <c r="A32" s="200" t="s">
        <v>173</v>
      </c>
      <c r="B32" s="200"/>
      <c r="C32" s="201"/>
      <c r="D32" s="99">
        <f t="shared" si="0"/>
        <v>5</v>
      </c>
      <c r="E32" s="128"/>
      <c r="F32" s="124">
        <v>5</v>
      </c>
      <c r="G32" s="129"/>
      <c r="H32" s="124">
        <v>0</v>
      </c>
      <c r="I32" s="129"/>
      <c r="J32" s="124">
        <v>0</v>
      </c>
      <c r="K32" s="129"/>
      <c r="L32" s="170">
        <v>0</v>
      </c>
      <c r="M32" s="169"/>
    </row>
    <row r="33" spans="1:13" ht="14.25" customHeight="1">
      <c r="A33" s="200" t="s">
        <v>41</v>
      </c>
      <c r="B33" s="200"/>
      <c r="C33" s="201"/>
      <c r="D33" s="99">
        <f t="shared" si="0"/>
        <v>8</v>
      </c>
      <c r="E33" s="128"/>
      <c r="F33" s="124">
        <v>8</v>
      </c>
      <c r="G33" s="129"/>
      <c r="H33" s="124">
        <v>0</v>
      </c>
      <c r="I33" s="129"/>
      <c r="J33" s="124">
        <v>0</v>
      </c>
      <c r="K33" s="129"/>
      <c r="L33" s="170">
        <v>0</v>
      </c>
      <c r="M33" s="169"/>
    </row>
    <row r="34" spans="1:13" ht="14.25" customHeight="1">
      <c r="A34" s="200" t="s">
        <v>174</v>
      </c>
      <c r="B34" s="200"/>
      <c r="C34" s="201"/>
      <c r="D34" s="99">
        <f t="shared" si="0"/>
        <v>5</v>
      </c>
      <c r="E34" s="128"/>
      <c r="F34" s="124">
        <v>5</v>
      </c>
      <c r="G34" s="129"/>
      <c r="H34" s="124">
        <v>0</v>
      </c>
      <c r="I34" s="129"/>
      <c r="J34" s="124">
        <v>0</v>
      </c>
      <c r="K34" s="129"/>
      <c r="L34" s="170">
        <v>0</v>
      </c>
      <c r="M34" s="169"/>
    </row>
    <row r="35" spans="1:13" ht="14.25" customHeight="1">
      <c r="A35" s="200" t="s">
        <v>42</v>
      </c>
      <c r="B35" s="200"/>
      <c r="C35" s="201"/>
      <c r="D35" s="99">
        <f t="shared" si="0"/>
        <v>51</v>
      </c>
      <c r="E35" s="128"/>
      <c r="F35" s="124">
        <f>SUM(F36:F38)</f>
        <v>43</v>
      </c>
      <c r="G35" s="129"/>
      <c r="H35" s="124">
        <f>SUM(H36:H38)</f>
        <v>8</v>
      </c>
      <c r="I35" s="129"/>
      <c r="J35" s="124">
        <f>SUM(J36:J38)</f>
        <v>0</v>
      </c>
      <c r="K35" s="129"/>
      <c r="L35" s="170">
        <f>SUM(L36:L38)</f>
        <v>0</v>
      </c>
      <c r="M35" s="169"/>
    </row>
    <row r="36" spans="1:13" ht="14.25" customHeight="1">
      <c r="A36" s="41"/>
      <c r="B36" s="197" t="s">
        <v>43</v>
      </c>
      <c r="C36" s="198"/>
      <c r="D36" s="162">
        <f t="shared" si="0"/>
        <v>10</v>
      </c>
      <c r="E36" s="125"/>
      <c r="F36" s="126">
        <v>10</v>
      </c>
      <c r="G36" s="127"/>
      <c r="H36" s="126">
        <v>0</v>
      </c>
      <c r="I36" s="127"/>
      <c r="J36" s="126">
        <v>0</v>
      </c>
      <c r="K36" s="127"/>
      <c r="L36" s="171">
        <v>0</v>
      </c>
      <c r="M36" s="169"/>
    </row>
    <row r="37" spans="1:13" ht="14.25" customHeight="1">
      <c r="A37" s="41"/>
      <c r="B37" s="197" t="s">
        <v>44</v>
      </c>
      <c r="C37" s="198"/>
      <c r="D37" s="162">
        <f t="shared" si="0"/>
        <v>19</v>
      </c>
      <c r="E37" s="125"/>
      <c r="F37" s="126">
        <v>16</v>
      </c>
      <c r="G37" s="127"/>
      <c r="H37" s="126">
        <v>3</v>
      </c>
      <c r="I37" s="127"/>
      <c r="J37" s="126">
        <v>0</v>
      </c>
      <c r="K37" s="127"/>
      <c r="L37" s="171">
        <v>0</v>
      </c>
      <c r="M37" s="169"/>
    </row>
    <row r="38" spans="1:13" ht="14.25" customHeight="1">
      <c r="A38" s="41"/>
      <c r="B38" s="197" t="s">
        <v>45</v>
      </c>
      <c r="C38" s="198"/>
      <c r="D38" s="162">
        <f t="shared" si="0"/>
        <v>22</v>
      </c>
      <c r="E38" s="125"/>
      <c r="F38" s="126">
        <v>17</v>
      </c>
      <c r="G38" s="127"/>
      <c r="H38" s="126">
        <v>5</v>
      </c>
      <c r="I38" s="127"/>
      <c r="J38" s="126">
        <v>0</v>
      </c>
      <c r="K38" s="127"/>
      <c r="L38" s="171">
        <v>0</v>
      </c>
      <c r="M38" s="169"/>
    </row>
    <row r="39" spans="1:13" ht="14.25" customHeight="1">
      <c r="A39" s="200" t="s">
        <v>151</v>
      </c>
      <c r="B39" s="200"/>
      <c r="C39" s="201"/>
      <c r="D39" s="99">
        <f>SUM(E39:L39)</f>
        <v>72</v>
      </c>
      <c r="E39" s="128"/>
      <c r="F39" s="124">
        <f>SUM(F40:F53)</f>
        <v>71</v>
      </c>
      <c r="G39" s="129"/>
      <c r="H39" s="124">
        <f>SUM(H40:H53)</f>
        <v>1</v>
      </c>
      <c r="I39" s="129"/>
      <c r="J39" s="124">
        <f>SUM(J40:J53)</f>
        <v>0</v>
      </c>
      <c r="K39" s="129"/>
      <c r="L39" s="170">
        <f>SUM(L40:L53)</f>
        <v>0</v>
      </c>
      <c r="M39" s="169"/>
    </row>
    <row r="40" spans="1:13" ht="14.25" customHeight="1">
      <c r="A40" s="41"/>
      <c r="B40" s="197" t="s">
        <v>136</v>
      </c>
      <c r="C40" s="198"/>
      <c r="D40" s="162">
        <f t="shared" si="0"/>
        <v>6</v>
      </c>
      <c r="E40" s="125"/>
      <c r="F40" s="126">
        <v>6</v>
      </c>
      <c r="G40" s="127"/>
      <c r="H40" s="126">
        <v>0</v>
      </c>
      <c r="I40" s="127"/>
      <c r="J40" s="126">
        <v>0</v>
      </c>
      <c r="K40" s="127"/>
      <c r="L40" s="171">
        <v>0</v>
      </c>
      <c r="M40" s="169"/>
    </row>
    <row r="41" spans="1:13" ht="14.25" customHeight="1">
      <c r="A41" s="43"/>
      <c r="B41" s="197" t="s">
        <v>152</v>
      </c>
      <c r="C41" s="199"/>
      <c r="D41" s="162">
        <f t="shared" si="0"/>
        <v>9</v>
      </c>
      <c r="E41" s="125"/>
      <c r="F41" s="126">
        <v>9</v>
      </c>
      <c r="G41" s="127"/>
      <c r="H41" s="126">
        <v>0</v>
      </c>
      <c r="I41" s="127"/>
      <c r="J41" s="126">
        <v>0</v>
      </c>
      <c r="K41" s="127"/>
      <c r="L41" s="171">
        <v>0</v>
      </c>
      <c r="M41" s="169"/>
    </row>
    <row r="42" spans="1:13" ht="14.25" customHeight="1">
      <c r="A42" s="43"/>
      <c r="B42" s="197" t="s">
        <v>153</v>
      </c>
      <c r="C42" s="199"/>
      <c r="D42" s="162">
        <f>SUM(E42:L42)</f>
        <v>11</v>
      </c>
      <c r="E42" s="125"/>
      <c r="F42" s="126">
        <v>11</v>
      </c>
      <c r="G42" s="127"/>
      <c r="H42" s="126">
        <v>0</v>
      </c>
      <c r="I42" s="127"/>
      <c r="J42" s="126">
        <v>0</v>
      </c>
      <c r="K42" s="127"/>
      <c r="L42" s="171">
        <v>0</v>
      </c>
      <c r="M42" s="169"/>
    </row>
    <row r="43" spans="1:13" ht="14.25" customHeight="1">
      <c r="A43" s="41"/>
      <c r="B43" s="44"/>
      <c r="C43" s="42" t="s">
        <v>48</v>
      </c>
      <c r="D43" s="162">
        <f t="shared" si="0"/>
        <v>2</v>
      </c>
      <c r="E43" s="125"/>
      <c r="F43" s="126">
        <v>2</v>
      </c>
      <c r="G43" s="127"/>
      <c r="H43" s="126">
        <v>0</v>
      </c>
      <c r="I43" s="127"/>
      <c r="J43" s="126">
        <v>0</v>
      </c>
      <c r="K43" s="127"/>
      <c r="L43" s="171">
        <v>0</v>
      </c>
      <c r="M43" s="169"/>
    </row>
    <row r="44" spans="1:13" ht="14.25" customHeight="1">
      <c r="A44" s="41"/>
      <c r="B44" s="44"/>
      <c r="C44" s="42" t="s">
        <v>49</v>
      </c>
      <c r="D44" s="162">
        <f t="shared" si="0"/>
        <v>3</v>
      </c>
      <c r="E44" s="125"/>
      <c r="F44" s="126">
        <v>3</v>
      </c>
      <c r="G44" s="127"/>
      <c r="H44" s="126">
        <v>0</v>
      </c>
      <c r="I44" s="127"/>
      <c r="J44" s="126">
        <v>0</v>
      </c>
      <c r="K44" s="127"/>
      <c r="L44" s="171">
        <v>0</v>
      </c>
      <c r="M44" s="169"/>
    </row>
    <row r="45" spans="1:18" ht="14.25" customHeight="1">
      <c r="A45" s="41"/>
      <c r="B45" s="44"/>
      <c r="C45" s="42" t="s">
        <v>50</v>
      </c>
      <c r="D45" s="162">
        <f t="shared" si="0"/>
        <v>2</v>
      </c>
      <c r="E45" s="125"/>
      <c r="F45" s="126">
        <v>2</v>
      </c>
      <c r="G45" s="127"/>
      <c r="H45" s="126">
        <v>0</v>
      </c>
      <c r="I45" s="127"/>
      <c r="J45" s="126">
        <v>0</v>
      </c>
      <c r="K45" s="127"/>
      <c r="L45" s="171">
        <v>0</v>
      </c>
      <c r="M45" s="169"/>
      <c r="P45" s="169"/>
      <c r="Q45" s="169"/>
      <c r="R45" s="169"/>
    </row>
    <row r="46" spans="1:18" ht="14.25" customHeight="1">
      <c r="A46" s="41"/>
      <c r="B46" s="41"/>
      <c r="C46" s="40" t="s">
        <v>51</v>
      </c>
      <c r="D46" s="162">
        <f t="shared" si="0"/>
        <v>2</v>
      </c>
      <c r="E46" s="125"/>
      <c r="F46" s="126">
        <v>2</v>
      </c>
      <c r="G46" s="127"/>
      <c r="H46" s="126">
        <v>0</v>
      </c>
      <c r="I46" s="127"/>
      <c r="J46" s="126">
        <v>0</v>
      </c>
      <c r="K46" s="127"/>
      <c r="L46" s="171">
        <v>0</v>
      </c>
      <c r="M46" s="169"/>
      <c r="P46" s="169"/>
      <c r="Q46" s="169"/>
      <c r="R46" s="169"/>
    </row>
    <row r="47" spans="1:18" ht="14.25" customHeight="1">
      <c r="A47" s="41"/>
      <c r="B47" s="44"/>
      <c r="C47" s="42" t="s">
        <v>52</v>
      </c>
      <c r="D47" s="162">
        <f t="shared" si="0"/>
        <v>2</v>
      </c>
      <c r="E47" s="125"/>
      <c r="F47" s="126">
        <v>2</v>
      </c>
      <c r="G47" s="127"/>
      <c r="H47" s="126">
        <v>0</v>
      </c>
      <c r="I47" s="127"/>
      <c r="J47" s="126">
        <v>0</v>
      </c>
      <c r="K47" s="127"/>
      <c r="L47" s="171">
        <v>0</v>
      </c>
      <c r="M47" s="169"/>
      <c r="P47" s="169"/>
      <c r="Q47" s="169"/>
      <c r="R47" s="169"/>
    </row>
    <row r="48" spans="1:13" ht="14.25" customHeight="1">
      <c r="A48" s="41"/>
      <c r="B48" s="197" t="s">
        <v>53</v>
      </c>
      <c r="C48" s="198"/>
      <c r="D48" s="162">
        <f t="shared" si="0"/>
        <v>7</v>
      </c>
      <c r="E48" s="125"/>
      <c r="F48" s="126">
        <v>7</v>
      </c>
      <c r="G48" s="127"/>
      <c r="H48" s="126">
        <v>0</v>
      </c>
      <c r="I48" s="127"/>
      <c r="J48" s="126">
        <v>0</v>
      </c>
      <c r="K48" s="127"/>
      <c r="L48" s="171">
        <v>0</v>
      </c>
      <c r="M48" s="169"/>
    </row>
    <row r="49" spans="1:14" ht="14.25" customHeight="1">
      <c r="A49" s="43"/>
      <c r="B49" s="48"/>
      <c r="C49" s="40" t="s">
        <v>154</v>
      </c>
      <c r="D49" s="162">
        <f>SUM(E49:L49)</f>
        <v>2</v>
      </c>
      <c r="E49" s="125"/>
      <c r="F49" s="126">
        <v>2</v>
      </c>
      <c r="G49" s="127"/>
      <c r="H49" s="126">
        <v>0</v>
      </c>
      <c r="I49" s="127"/>
      <c r="J49" s="126">
        <v>0</v>
      </c>
      <c r="K49" s="127"/>
      <c r="L49" s="171">
        <v>0</v>
      </c>
      <c r="M49" s="169"/>
      <c r="N49" s="169"/>
    </row>
    <row r="50" spans="1:13" ht="14.25" customHeight="1">
      <c r="A50" s="43"/>
      <c r="B50" s="48"/>
      <c r="C50" s="40" t="s">
        <v>54</v>
      </c>
      <c r="D50" s="162">
        <f>SUM(E50:L50)</f>
        <v>2</v>
      </c>
      <c r="E50" s="125"/>
      <c r="F50" s="126">
        <v>2</v>
      </c>
      <c r="G50" s="127"/>
      <c r="H50" s="126">
        <v>0</v>
      </c>
      <c r="I50" s="127"/>
      <c r="J50" s="126">
        <v>0</v>
      </c>
      <c r="K50" s="127"/>
      <c r="L50" s="171">
        <v>0</v>
      </c>
      <c r="M50" s="169"/>
    </row>
    <row r="51" spans="1:13" ht="14.25" customHeight="1">
      <c r="A51" s="41"/>
      <c r="B51" s="197" t="s">
        <v>197</v>
      </c>
      <c r="C51" s="198"/>
      <c r="D51" s="162">
        <f t="shared" si="0"/>
        <v>14</v>
      </c>
      <c r="E51" s="125"/>
      <c r="F51" s="126">
        <v>13</v>
      </c>
      <c r="G51" s="127"/>
      <c r="H51" s="126">
        <v>1</v>
      </c>
      <c r="I51" s="127"/>
      <c r="J51" s="126">
        <v>0</v>
      </c>
      <c r="K51" s="127"/>
      <c r="L51" s="171">
        <v>0</v>
      </c>
      <c r="M51" s="169"/>
    </row>
    <row r="52" spans="1:13" ht="14.25" customHeight="1">
      <c r="A52" s="41"/>
      <c r="B52" s="217" t="s">
        <v>171</v>
      </c>
      <c r="C52" s="198"/>
      <c r="D52" s="162">
        <f t="shared" si="0"/>
        <v>2</v>
      </c>
      <c r="E52" s="125"/>
      <c r="F52" s="126">
        <v>2</v>
      </c>
      <c r="G52" s="127"/>
      <c r="H52" s="126">
        <v>0</v>
      </c>
      <c r="I52" s="127"/>
      <c r="J52" s="126">
        <v>0</v>
      </c>
      <c r="K52" s="127"/>
      <c r="L52" s="171">
        <v>0</v>
      </c>
      <c r="M52" s="169"/>
    </row>
    <row r="53" spans="1:13" ht="14.25" customHeight="1">
      <c r="A53" s="41"/>
      <c r="B53" s="197" t="s">
        <v>155</v>
      </c>
      <c r="C53" s="198"/>
      <c r="D53" s="162">
        <f t="shared" si="0"/>
        <v>8</v>
      </c>
      <c r="E53" s="125"/>
      <c r="F53" s="126">
        <v>8</v>
      </c>
      <c r="G53" s="127"/>
      <c r="H53" s="126">
        <v>0</v>
      </c>
      <c r="I53" s="127"/>
      <c r="J53" s="126">
        <v>0</v>
      </c>
      <c r="K53" s="127"/>
      <c r="L53" s="171">
        <v>0</v>
      </c>
      <c r="M53" s="169"/>
    </row>
    <row r="54" spans="1:13" ht="14.25" customHeight="1">
      <c r="A54" s="200" t="s">
        <v>46</v>
      </c>
      <c r="B54" s="200"/>
      <c r="C54" s="201"/>
      <c r="D54" s="99">
        <f>SUM(E54:L54)</f>
        <v>76</v>
      </c>
      <c r="E54" s="128"/>
      <c r="F54" s="124">
        <v>0</v>
      </c>
      <c r="G54" s="129"/>
      <c r="H54" s="130">
        <v>76</v>
      </c>
      <c r="I54" s="129"/>
      <c r="J54" s="124">
        <v>0</v>
      </c>
      <c r="K54" s="129"/>
      <c r="L54" s="170">
        <v>0</v>
      </c>
      <c r="M54" s="169"/>
    </row>
    <row r="55" spans="1:13" ht="14.25" customHeight="1" thickBot="1">
      <c r="A55" s="218" t="s">
        <v>47</v>
      </c>
      <c r="B55" s="218"/>
      <c r="C55" s="219"/>
      <c r="D55" s="135">
        <f>SUM(E55:L55)</f>
        <v>13</v>
      </c>
      <c r="E55" s="172"/>
      <c r="F55" s="133">
        <v>0</v>
      </c>
      <c r="G55" s="134"/>
      <c r="H55" s="133">
        <v>13</v>
      </c>
      <c r="I55" s="134"/>
      <c r="J55" s="133">
        <v>0</v>
      </c>
      <c r="K55" s="134"/>
      <c r="L55" s="133">
        <v>0</v>
      </c>
      <c r="M55" s="169"/>
    </row>
    <row r="56" spans="1:13" ht="19.5" customHeight="1" thickTop="1">
      <c r="A56" s="20"/>
      <c r="D56" s="119"/>
      <c r="L56" s="169"/>
      <c r="M56" s="169"/>
    </row>
    <row r="57" ht="19.5" customHeight="1">
      <c r="E57" s="120"/>
    </row>
    <row r="58" spans="14:16" ht="19.5" customHeight="1">
      <c r="N58" s="169"/>
      <c r="O58" s="169"/>
      <c r="P58" s="169"/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spans="1:12" ht="14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</row>
    <row r="98" spans="1:12" ht="12.7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</row>
    <row r="99" ht="12.75" customHeight="1"/>
    <row r="100" ht="12.75" customHeight="1"/>
  </sheetData>
  <sheetProtection/>
  <mergeCells count="51">
    <mergeCell ref="B53:C53"/>
    <mergeCell ref="A54:C54"/>
    <mergeCell ref="A55:C55"/>
    <mergeCell ref="B40:C40"/>
    <mergeCell ref="B41:C41"/>
    <mergeCell ref="B37:C37"/>
    <mergeCell ref="B38:C38"/>
    <mergeCell ref="A39:C39"/>
    <mergeCell ref="B42:C42"/>
    <mergeCell ref="B48:C48"/>
    <mergeCell ref="A34:C34"/>
    <mergeCell ref="A35:C35"/>
    <mergeCell ref="B51:C51"/>
    <mergeCell ref="B52:C52"/>
    <mergeCell ref="B36:C36"/>
    <mergeCell ref="A32:C32"/>
    <mergeCell ref="B26:C26"/>
    <mergeCell ref="A28:C28"/>
    <mergeCell ref="A29:C29"/>
    <mergeCell ref="B27:C27"/>
    <mergeCell ref="A31:C31"/>
    <mergeCell ref="A33:C33"/>
    <mergeCell ref="A30:C30"/>
    <mergeCell ref="A17:C17"/>
    <mergeCell ref="B18:C18"/>
    <mergeCell ref="B19:C19"/>
    <mergeCell ref="B20:C20"/>
    <mergeCell ref="A21:C21"/>
    <mergeCell ref="B22:C22"/>
    <mergeCell ref="B23:C23"/>
    <mergeCell ref="B24:C24"/>
    <mergeCell ref="B25:C25"/>
    <mergeCell ref="A11:C11"/>
    <mergeCell ref="B12:C12"/>
    <mergeCell ref="B13:C13"/>
    <mergeCell ref="B14:C14"/>
    <mergeCell ref="B15:C15"/>
    <mergeCell ref="B16:C16"/>
    <mergeCell ref="A5:C5"/>
    <mergeCell ref="B6:C6"/>
    <mergeCell ref="B7:C7"/>
    <mergeCell ref="B8:C8"/>
    <mergeCell ref="B9:C9"/>
    <mergeCell ref="B10:C10"/>
    <mergeCell ref="J2:L2"/>
    <mergeCell ref="A3:C4"/>
    <mergeCell ref="D3:D4"/>
    <mergeCell ref="E3:F4"/>
    <mergeCell ref="G3:H4"/>
    <mergeCell ref="I3:J4"/>
    <mergeCell ref="K3:L4"/>
  </mergeCells>
  <printOptions horizontalCentered="1"/>
  <pageMargins left="0.2362204724409449" right="0.2362204724409449" top="0.7480314960629921" bottom="0.15748031496062992" header="0.31496062992125984" footer="0.3149606299212598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ばく</dc:creator>
  <cp:keywords/>
  <dc:description/>
  <cp:lastModifiedBy>塚田　かれん</cp:lastModifiedBy>
  <cp:lastPrinted>2018-04-26T05:51:17Z</cp:lastPrinted>
  <dcterms:created xsi:type="dcterms:W3CDTF">2001-05-08T04:20:38Z</dcterms:created>
  <dcterms:modified xsi:type="dcterms:W3CDTF">2018-05-21T08:09:38Z</dcterms:modified>
  <cp:category/>
  <cp:version/>
  <cp:contentType/>
  <cp:contentStatus/>
</cp:coreProperties>
</file>