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15" windowWidth="9645" windowHeight="8715" tabRatio="667" activeTab="0"/>
  </bookViews>
  <sheets>
    <sheet name="仕切" sheetId="1" r:id="rId1"/>
    <sheet name="1" sheetId="2" r:id="rId2"/>
    <sheet name="2" sheetId="3" r:id="rId3"/>
    <sheet name="3" sheetId="4" r:id="rId4"/>
    <sheet name="4" sheetId="5" r:id="rId5"/>
    <sheet name="5" sheetId="6" r:id="rId6"/>
    <sheet name="6(グラフ)" sheetId="7" r:id="rId7"/>
    <sheet name="データ" sheetId="8" state="hidden" r:id="rId8"/>
  </sheets>
  <definedNames>
    <definedName name="_xlnm.Print_Area" localSheetId="1">'1'!$A$1:$J$25</definedName>
    <definedName name="_xlnm.Print_Area" localSheetId="2">'2'!$A$1:$L$57</definedName>
    <definedName name="_xlnm.Print_Area" localSheetId="3">'3'!$A$1:$L$37</definedName>
    <definedName name="_xlnm.Print_Area" localSheetId="4">'4'!$A$1:$G$37</definedName>
    <definedName name="_xlnm.Print_Area" localSheetId="5">'5'!$A$1:$I$35</definedName>
    <definedName name="_xlnm.Print_Area" localSheetId="0">'仕切'!$A$1:$I$64</definedName>
  </definedNames>
  <calcPr fullCalcOnLoad="1"/>
</workbook>
</file>

<file path=xl/sharedStrings.xml><?xml version="1.0" encoding="utf-8"?>
<sst xmlns="http://schemas.openxmlformats.org/spreadsheetml/2006/main" count="370" uniqueCount="274">
  <si>
    <t>方　位</t>
  </si>
  <si>
    <t>地　名</t>
  </si>
  <si>
    <t>方　位</t>
  </si>
  <si>
    <t>地　名</t>
  </si>
  <si>
    <t>緯               度</t>
  </si>
  <si>
    <t>総 面 積</t>
  </si>
  <si>
    <t>種類</t>
  </si>
  <si>
    <t>面積（ha)</t>
  </si>
  <si>
    <t>合計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</si>
  <si>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</si>
  <si>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</si>
  <si>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</si>
  <si>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</si>
  <si>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</si>
  <si>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</si>
  <si>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</si>
  <si>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</si>
  <si>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</si>
  <si>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</si>
  <si>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</si>
  <si>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</si>
  <si>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</si>
  <si>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小計</t>
  </si>
  <si>
    <t>市街化調整区域</t>
  </si>
  <si>
    <t>防火地域</t>
  </si>
  <si>
    <t>準防火地域</t>
  </si>
  <si>
    <t>高度地区</t>
  </si>
  <si>
    <t>高度利用地区</t>
  </si>
  <si>
    <t>生産緑地地区</t>
  </si>
  <si>
    <t>田</t>
  </si>
  <si>
    <t>畑</t>
  </si>
  <si>
    <t>宅   地</t>
  </si>
  <si>
    <t>池   沼</t>
  </si>
  <si>
    <t>山   林</t>
  </si>
  <si>
    <t>原   野</t>
  </si>
  <si>
    <t>雑 種 地</t>
  </si>
  <si>
    <t>河川名</t>
  </si>
  <si>
    <t>河川区分</t>
  </si>
  <si>
    <t>管理区分及び管理区間</t>
  </si>
  <si>
    <t>３　河川</t>
  </si>
  <si>
    <t>２　面積及び広ぼう</t>
  </si>
  <si>
    <t>１　位置</t>
  </si>
  <si>
    <t>構成比(%)</t>
  </si>
  <si>
    <t>区分</t>
  </si>
  <si>
    <t>(単位：ha）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</si>
  <si>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</si>
  <si>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</si>
  <si>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</si>
  <si>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</si>
  <si>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</si>
  <si>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</si>
  <si>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</si>
  <si>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大  字  別</t>
  </si>
  <si>
    <t>面    積</t>
  </si>
  <si>
    <t>茅ヶ崎</t>
  </si>
  <si>
    <t>中海岸四丁目</t>
  </si>
  <si>
    <t>中島</t>
  </si>
  <si>
    <t>室田三丁目</t>
  </si>
  <si>
    <t>松が丘二丁目</t>
  </si>
  <si>
    <t>茅ヶ崎一丁目</t>
  </si>
  <si>
    <t>東海岸北一丁目</t>
  </si>
  <si>
    <t>松尾</t>
  </si>
  <si>
    <t>小和田一丁目</t>
  </si>
  <si>
    <t>菱沼海岸</t>
  </si>
  <si>
    <t>茅ヶ崎二丁目</t>
  </si>
  <si>
    <t>東海岸北二丁目</t>
  </si>
  <si>
    <t>柳島一丁目</t>
  </si>
  <si>
    <t>小和田二丁目</t>
  </si>
  <si>
    <t>白浜町</t>
  </si>
  <si>
    <t>茅ヶ崎三丁目</t>
  </si>
  <si>
    <t>東海岸北三丁目</t>
  </si>
  <si>
    <t>柳島二丁目</t>
  </si>
  <si>
    <t>小和田三丁目</t>
  </si>
  <si>
    <t>浜須賀</t>
  </si>
  <si>
    <t>東海岸北四丁目</t>
  </si>
  <si>
    <t>柳島</t>
  </si>
  <si>
    <t>菱沼一丁目</t>
  </si>
  <si>
    <t>緑が浜</t>
  </si>
  <si>
    <t>東海岸北五丁目</t>
  </si>
  <si>
    <t>柳島海岸</t>
  </si>
  <si>
    <t>菱沼二丁目</t>
  </si>
  <si>
    <t>本村三丁目</t>
  </si>
  <si>
    <t>東海岸南一丁目</t>
  </si>
  <si>
    <t>浜見平</t>
  </si>
  <si>
    <t>菱沼三丁目</t>
  </si>
  <si>
    <t>汐見台</t>
  </si>
  <si>
    <t>本村四丁目</t>
  </si>
  <si>
    <t>東海岸南二丁目</t>
  </si>
  <si>
    <t>松林一丁目</t>
  </si>
  <si>
    <t>本村五丁目</t>
  </si>
  <si>
    <t>東海岸南三丁目</t>
  </si>
  <si>
    <t>鶴嶺地区計</t>
  </si>
  <si>
    <t>松林二丁目</t>
  </si>
  <si>
    <t>松林地区計</t>
  </si>
  <si>
    <t>元町</t>
  </si>
  <si>
    <t>東海岸南四丁目</t>
  </si>
  <si>
    <t>松林三丁目</t>
  </si>
  <si>
    <t>若松町</t>
  </si>
  <si>
    <t>東海岸南五丁目</t>
  </si>
  <si>
    <t>香川</t>
  </si>
  <si>
    <t>小桜町</t>
  </si>
  <si>
    <t>行谷</t>
  </si>
  <si>
    <t>幸町</t>
  </si>
  <si>
    <t>東海岸南六丁目</t>
  </si>
  <si>
    <t>代官町</t>
  </si>
  <si>
    <t>芹沢</t>
  </si>
  <si>
    <t>新栄町</t>
  </si>
  <si>
    <t>本宿町</t>
  </si>
  <si>
    <t>堤</t>
  </si>
  <si>
    <t>十間坂一丁目</t>
  </si>
  <si>
    <t>茅ヶ崎地区計</t>
  </si>
  <si>
    <t>赤松町</t>
  </si>
  <si>
    <t>下寺尾</t>
  </si>
  <si>
    <t>十間坂二丁目</t>
  </si>
  <si>
    <t>浜竹一丁目</t>
  </si>
  <si>
    <t>十間坂三丁目</t>
  </si>
  <si>
    <t>萩園</t>
  </si>
  <si>
    <t>浜竹二丁目</t>
  </si>
  <si>
    <t>小出地区計</t>
  </si>
  <si>
    <t>共恵一丁目</t>
  </si>
  <si>
    <t>平太夫新田</t>
  </si>
  <si>
    <t>浜竹三丁目</t>
  </si>
  <si>
    <t>共恵二丁目</t>
  </si>
  <si>
    <t>西久保</t>
  </si>
  <si>
    <t>浜竹四丁目</t>
  </si>
  <si>
    <t>南湖一丁目</t>
  </si>
  <si>
    <t>円蔵</t>
  </si>
  <si>
    <t>松風台</t>
  </si>
  <si>
    <t>出口町</t>
  </si>
  <si>
    <t>南湖二丁目</t>
  </si>
  <si>
    <t>円蔵一丁目</t>
  </si>
  <si>
    <t>甘沼</t>
  </si>
  <si>
    <t>ひばりが丘</t>
  </si>
  <si>
    <t>南湖三丁目</t>
  </si>
  <si>
    <t>円蔵二丁目</t>
  </si>
  <si>
    <t>赤羽根</t>
  </si>
  <si>
    <t>旭が丘</t>
  </si>
  <si>
    <t>南湖四丁目</t>
  </si>
  <si>
    <t>鶴が台</t>
  </si>
  <si>
    <t>高田一丁目</t>
  </si>
  <si>
    <t>美住町</t>
  </si>
  <si>
    <t>南湖五丁目</t>
  </si>
  <si>
    <t>矢畑</t>
  </si>
  <si>
    <t>高田二丁目</t>
  </si>
  <si>
    <t>松浪一丁目</t>
  </si>
  <si>
    <t>南湖六丁目</t>
  </si>
  <si>
    <t>浜之郷</t>
  </si>
  <si>
    <t>高田三丁目</t>
  </si>
  <si>
    <t>松浪二丁目</t>
  </si>
  <si>
    <t>南湖七丁目</t>
  </si>
  <si>
    <t>下町屋一丁目</t>
  </si>
  <si>
    <t>高田四丁目</t>
  </si>
  <si>
    <t>常盤町</t>
  </si>
  <si>
    <t>中海岸一丁目</t>
  </si>
  <si>
    <t>下町屋二丁目</t>
  </si>
  <si>
    <t>高田五丁目</t>
  </si>
  <si>
    <t>富士見町</t>
  </si>
  <si>
    <t>中海岸二丁目</t>
  </si>
  <si>
    <t>下町屋三丁目</t>
  </si>
  <si>
    <t>室田一丁目</t>
  </si>
  <si>
    <t>平和町</t>
  </si>
  <si>
    <t>中海岸三丁目</t>
  </si>
  <si>
    <t>今宿</t>
  </si>
  <si>
    <t>室田二丁目</t>
  </si>
  <si>
    <t>松が丘一丁目</t>
  </si>
  <si>
    <t>３月</t>
  </si>
  <si>
    <t>４月</t>
  </si>
  <si>
    <t>５月</t>
  </si>
  <si>
    <t>６月</t>
  </si>
  <si>
    <t>７月</t>
  </si>
  <si>
    <t>８月</t>
  </si>
  <si>
    <t>９月</t>
  </si>
  <si>
    <t>面   積</t>
  </si>
  <si>
    <t>周   囲</t>
  </si>
  <si>
    <t>海 岸 線</t>
  </si>
  <si>
    <t>東   西</t>
  </si>
  <si>
    <t>南   北</t>
  </si>
  <si>
    <t>８　気象概況</t>
  </si>
  <si>
    <t>年月</t>
  </si>
  <si>
    <t>気温（℃）</t>
  </si>
  <si>
    <t>湿度（％）</t>
  </si>
  <si>
    <t>２月</t>
  </si>
  <si>
    <t>１０月　</t>
  </si>
  <si>
    <t>１１月　</t>
  </si>
  <si>
    <t>１２月　</t>
  </si>
  <si>
    <t>風</t>
  </si>
  <si>
    <t>天気</t>
  </si>
  <si>
    <t>降水量</t>
  </si>
  <si>
    <t>晴</t>
  </si>
  <si>
    <t>曇</t>
  </si>
  <si>
    <t>雨</t>
  </si>
  <si>
    <t>雪</t>
  </si>
  <si>
    <t>総  量(㎜)</t>
  </si>
  <si>
    <t>最大量(㎜／日)</t>
  </si>
  <si>
    <t>みずき一丁目</t>
  </si>
  <si>
    <t>みずき二丁目</t>
  </si>
  <si>
    <t>みずき三丁目</t>
  </si>
  <si>
    <t>資料：都市計画課</t>
  </si>
  <si>
    <t>小出川</t>
  </si>
  <si>
    <t>一級</t>
  </si>
  <si>
    <t>千ノ川</t>
  </si>
  <si>
    <t>神奈川県　小出川～梅田橋　　　1.7㎞</t>
  </si>
  <si>
    <t>準用</t>
  </si>
  <si>
    <t>駒寄川</t>
  </si>
  <si>
    <t>茅ヶ崎市　小出川～下寺尾左岸用水　　　1.12㎞</t>
  </si>
  <si>
    <t>資料：資産税課</t>
  </si>
  <si>
    <t>みずき四丁目</t>
  </si>
  <si>
    <t>平均</t>
  </si>
  <si>
    <t>最高</t>
  </si>
  <si>
    <t>最低</t>
  </si>
  <si>
    <t>（注）　天気は、午後３時調べによるものです。</t>
  </si>
  <si>
    <t>４　大字別面積</t>
  </si>
  <si>
    <t>５　地目別面積</t>
  </si>
  <si>
    <t>６　市街化区域・市街化調整区域</t>
  </si>
  <si>
    <t>極　 東</t>
  </si>
  <si>
    <t>東経139度26分38秒</t>
  </si>
  <si>
    <t>赤松町</t>
  </si>
  <si>
    <t>極   南</t>
  </si>
  <si>
    <t>北緯35度18分06秒</t>
  </si>
  <si>
    <t>姥   島</t>
  </si>
  <si>
    <t>極   西</t>
  </si>
  <si>
    <t>東経139度22分03秒</t>
  </si>
  <si>
    <t>平太夫新田</t>
  </si>
  <si>
    <t>極   北</t>
  </si>
  <si>
    <t>北緯35度23分07秒</t>
  </si>
  <si>
    <t>芹   沢</t>
  </si>
  <si>
    <t>本村一丁目</t>
  </si>
  <si>
    <t>本村二丁目</t>
  </si>
  <si>
    <t>市庁舎</t>
  </si>
  <si>
    <t>35.76k㎡</t>
  </si>
  <si>
    <t>30.46㎞</t>
  </si>
  <si>
    <t>5.95㎞</t>
  </si>
  <si>
    <t>6.94㎞</t>
  </si>
  <si>
    <t>7.60㎞</t>
  </si>
  <si>
    <t>（単位k㎡）　</t>
  </si>
  <si>
    <t>特別緑地保全地区</t>
  </si>
  <si>
    <t>７　その他の地域地区</t>
  </si>
  <si>
    <t>資料：広域事業政策課・下水道河川管理課</t>
  </si>
  <si>
    <t>平成26年</t>
  </si>
  <si>
    <t>-</t>
  </si>
  <si>
    <t>平均
風速(m)</t>
  </si>
  <si>
    <t>最多
風向</t>
  </si>
  <si>
    <t>経               度</t>
  </si>
  <si>
    <t>平成27年</t>
  </si>
  <si>
    <t>平成27年　</t>
  </si>
  <si>
    <t>北北東</t>
  </si>
  <si>
    <t>千の川</t>
  </si>
  <si>
    <t>平成25年　</t>
  </si>
  <si>
    <t>平成26年　</t>
  </si>
  <si>
    <t>１月</t>
  </si>
  <si>
    <t>１月</t>
  </si>
  <si>
    <t>北</t>
  </si>
  <si>
    <t>南南西</t>
  </si>
  <si>
    <t>南</t>
  </si>
  <si>
    <t>南南西</t>
  </si>
  <si>
    <t>東経139度24分11秒</t>
  </si>
  <si>
    <t>北緯　35度20分02秒</t>
  </si>
  <si>
    <t>（参考：本庁舎と体育館の間にある基準点の成果）</t>
  </si>
  <si>
    <t>資料：消防本部指令情報課</t>
  </si>
  <si>
    <t>池沼</t>
  </si>
  <si>
    <t>（注）　国土地理院地図閲覧サービス2万5千分の１地図情報　</t>
  </si>
  <si>
    <t>（注）　この表は、固定資産概要調書により各年１月１日現在のものを表したものであり、免税点未満の面積を含み、</t>
  </si>
  <si>
    <t xml:space="preserve">     　非課税分は除いてあります。</t>
  </si>
  <si>
    <t>平成28年</t>
  </si>
  <si>
    <t>（平成28年3月末日現在）</t>
  </si>
  <si>
    <t>（単位：ha    平成28年3月末日現在）</t>
  </si>
  <si>
    <t>平成28年　</t>
  </si>
  <si>
    <t>資料：用地管財課</t>
  </si>
  <si>
    <t>-</t>
  </si>
  <si>
    <t>神奈川県　相模川堤防～大黒橋　　　10.１㎞</t>
  </si>
  <si>
    <t>北東</t>
  </si>
  <si>
    <t>南南東</t>
  </si>
  <si>
    <t>平成28年</t>
  </si>
  <si>
    <t>茅ヶ崎市　梅田橋～千ノ川橋（上流25m）　　　1.7㎞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</si>
</sst>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#,##0_);\(#,##0\)"/>
    <numFmt numFmtId="197" formatCode="#,##0.0_);\(#,##0.0\)"/>
    <numFmt numFmtId="198" formatCode="0_);[Red]\(0\)"/>
    <numFmt numFmtId="199" formatCode="#,##0;[Red]#,##0"/>
    <numFmt numFmtId="200" formatCode="0_);\(0\)"/>
    <numFmt numFmtId="201" formatCode="#,###&quot;円&quot;"/>
    <numFmt numFmtId="202" formatCode="0.0_);[Red]\(0.0\)"/>
    <numFmt numFmtId="203" formatCode="[&lt;=999]000;000\-00"/>
    <numFmt numFmtId="204" formatCode="&quot;¥&quot;#,##0_);[Red]\(&quot;¥&quot;#,##0\)"/>
    <numFmt numFmtId="205" formatCode="0.00_);[Red]\(0.00\)"/>
    <numFmt numFmtId="206" formatCode="#,##0.00_);[Red]\(#,##0.00\)"/>
    <numFmt numFmtId="207" formatCode="0.0"/>
    <numFmt numFmtId="208" formatCode="&quot;¥&quot;#,##0.0;&quot;¥&quot;\-#,##0.0"/>
    <numFmt numFmtId="209" formatCode="_ * #,##0.0_ ;_ * \-#,##0.0_ ;_ * &quot;-&quot;?_ ;_ @_ "/>
    <numFmt numFmtId="210" formatCode="_ * #,##0_ ;_ * \-#,##0_ ;_ * &quot;-&quot;?_ ;_ @_ "/>
    <numFmt numFmtId="211" formatCode="[$-411]ggge&quot;年&quot;m&quot;月&quot;d&quot;日&quot;;@"/>
    <numFmt numFmtId="212" formatCode="0.0000000"/>
    <numFmt numFmtId="213" formatCode="0.000000"/>
    <numFmt numFmtId="214" formatCode="0.00000"/>
    <numFmt numFmtId="215" formatCode="0.0000"/>
  </numFmts>
  <fonts count="7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8.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7.35"/>
      <color indexed="8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/>
      <right>
        <color indexed="63"/>
      </right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3" fillId="0" borderId="0">
      <alignment vertical="center"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179" fontId="0" fillId="0" borderId="12" xfId="0" applyNumberFormat="1" applyBorder="1" applyAlignment="1">
      <alignment vertical="center"/>
    </xf>
    <xf numFmtId="0" fontId="13" fillId="0" borderId="0" xfId="61">
      <alignment vertical="center"/>
      <protection/>
    </xf>
    <xf numFmtId="0" fontId="0" fillId="0" borderId="0" xfId="0" applyFill="1" applyAlignment="1">
      <alignment/>
    </xf>
    <xf numFmtId="0" fontId="13" fillId="33" borderId="0" xfId="61" applyFill="1">
      <alignment vertical="center"/>
      <protection/>
    </xf>
    <xf numFmtId="0" fontId="13" fillId="0" borderId="15" xfId="61" applyBorder="1">
      <alignment vertical="center"/>
      <protection/>
    </xf>
    <xf numFmtId="0" fontId="13" fillId="33" borderId="15" xfId="61" applyFill="1" applyBorder="1">
      <alignment vertical="center"/>
      <protection/>
    </xf>
    <xf numFmtId="0" fontId="13" fillId="0" borderId="0" xfId="61" applyBorder="1">
      <alignment vertical="center"/>
      <protection/>
    </xf>
    <xf numFmtId="0" fontId="13" fillId="33" borderId="0" xfId="61" applyFill="1" applyBorder="1">
      <alignment vertical="center"/>
      <protection/>
    </xf>
    <xf numFmtId="0" fontId="13" fillId="0" borderId="16" xfId="61" applyBorder="1">
      <alignment vertical="center"/>
      <protection/>
    </xf>
    <xf numFmtId="0" fontId="13" fillId="33" borderId="16" xfId="61" applyFill="1" applyBorder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7" xfId="0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61" fillId="0" borderId="0" xfId="0" applyNumberFormat="1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>
      <alignment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7" fontId="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77" fontId="1" fillId="0" borderId="0" xfId="0" applyNumberFormat="1" applyFont="1" applyFill="1" applyBorder="1" applyAlignment="1">
      <alignment horizontal="distributed" vertical="center" wrapText="1"/>
    </xf>
    <xf numFmtId="178" fontId="61" fillId="0" borderId="0" xfId="49" applyNumberFormat="1" applyFont="1" applyFill="1" applyAlignment="1">
      <alignment vertical="center"/>
    </xf>
    <xf numFmtId="178" fontId="63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4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4" fontId="1" fillId="0" borderId="19" xfId="49" applyNumberFormat="1" applyFont="1" applyFill="1" applyBorder="1" applyAlignment="1">
      <alignment horizontal="center" vertical="center"/>
    </xf>
    <xf numFmtId="184" fontId="1" fillId="0" borderId="20" xfId="49" applyNumberFormat="1" applyFont="1" applyFill="1" applyBorder="1" applyAlignment="1">
      <alignment horizontal="center" vertical="center"/>
    </xf>
    <xf numFmtId="178" fontId="1" fillId="0" borderId="0" xfId="49" applyNumberFormat="1" applyFont="1" applyFill="1" applyBorder="1" applyAlignment="1">
      <alignment horizontal="center" vertical="center"/>
    </xf>
    <xf numFmtId="209" fontId="1" fillId="0" borderId="17" xfId="49" applyNumberFormat="1" applyFont="1" applyFill="1" applyBorder="1" applyAlignment="1">
      <alignment horizontal="right" vertical="center"/>
    </xf>
    <xf numFmtId="209" fontId="1" fillId="0" borderId="0" xfId="49" applyNumberFormat="1" applyFont="1" applyFill="1" applyBorder="1" applyAlignment="1">
      <alignment horizontal="right" vertical="center"/>
    </xf>
    <xf numFmtId="178" fontId="20" fillId="0" borderId="0" xfId="49" applyNumberFormat="1" applyFont="1" applyFill="1" applyBorder="1" applyAlignment="1">
      <alignment horizontal="center" vertical="center"/>
    </xf>
    <xf numFmtId="195" fontId="20" fillId="0" borderId="17" xfId="49" applyNumberFormat="1" applyFont="1" applyFill="1" applyBorder="1" applyAlignment="1">
      <alignment vertical="center"/>
    </xf>
    <xf numFmtId="195" fontId="20" fillId="0" borderId="0" xfId="49" applyNumberFormat="1" applyFont="1" applyFill="1" applyBorder="1" applyAlignment="1">
      <alignment vertical="center"/>
    </xf>
    <xf numFmtId="195" fontId="20" fillId="0" borderId="21" xfId="49" applyNumberFormat="1" applyFont="1" applyFill="1" applyBorder="1" applyAlignment="1">
      <alignment vertical="center"/>
    </xf>
    <xf numFmtId="178" fontId="1" fillId="0" borderId="22" xfId="49" applyNumberFormat="1" applyFont="1" applyFill="1" applyBorder="1" applyAlignment="1">
      <alignment horizontal="center" vertical="center"/>
    </xf>
    <xf numFmtId="209" fontId="1" fillId="0" borderId="23" xfId="49" applyNumberFormat="1" applyFont="1" applyFill="1" applyBorder="1" applyAlignment="1">
      <alignment horizontal="right" vertical="center"/>
    </xf>
    <xf numFmtId="195" fontId="1" fillId="0" borderId="24" xfId="49" applyNumberFormat="1" applyFont="1" applyFill="1" applyBorder="1" applyAlignment="1">
      <alignment vertical="center"/>
    </xf>
    <xf numFmtId="178" fontId="20" fillId="0" borderId="25" xfId="49" applyNumberFormat="1" applyFont="1" applyFill="1" applyBorder="1" applyAlignment="1">
      <alignment horizontal="center" vertical="center"/>
    </xf>
    <xf numFmtId="184" fontId="1" fillId="0" borderId="19" xfId="49" applyNumberFormat="1" applyFont="1" applyFill="1" applyBorder="1" applyAlignment="1">
      <alignment horizontal="center" vertical="center" wrapText="1"/>
    </xf>
    <xf numFmtId="184" fontId="5" fillId="0" borderId="20" xfId="49" applyNumberFormat="1" applyFont="1" applyFill="1" applyBorder="1" applyAlignment="1">
      <alignment horizontal="center" vertical="center" wrapText="1"/>
    </xf>
    <xf numFmtId="184" fontId="1" fillId="0" borderId="19" xfId="49" applyNumberFormat="1" applyFont="1" applyFill="1" applyBorder="1" applyAlignment="1">
      <alignment horizontal="center" vertical="center" shrinkToFit="1"/>
    </xf>
    <xf numFmtId="211" fontId="1" fillId="0" borderId="25" xfId="49" applyNumberFormat="1" applyFont="1" applyFill="1" applyBorder="1" applyAlignment="1">
      <alignment horizontal="center" vertical="center"/>
    </xf>
    <xf numFmtId="195" fontId="1" fillId="0" borderId="0" xfId="49" applyNumberFormat="1" applyFont="1" applyFill="1" applyBorder="1" applyAlignment="1">
      <alignment horizontal="right" vertical="center"/>
    </xf>
    <xf numFmtId="207" fontId="1" fillId="0" borderId="0" xfId="49" applyNumberFormat="1" applyFont="1" applyFill="1" applyBorder="1" applyAlignment="1">
      <alignment horizontal="center" vertical="center"/>
    </xf>
    <xf numFmtId="183" fontId="1" fillId="0" borderId="0" xfId="49" applyNumberFormat="1" applyFont="1" applyFill="1" applyBorder="1" applyAlignment="1">
      <alignment vertical="center"/>
    </xf>
    <xf numFmtId="183" fontId="1" fillId="0" borderId="0" xfId="49" applyNumberFormat="1" applyFont="1" applyFill="1" applyBorder="1" applyAlignment="1">
      <alignment horizontal="right" vertical="center"/>
    </xf>
    <xf numFmtId="184" fontId="1" fillId="0" borderId="0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horizontal="center" vertical="center"/>
    </xf>
    <xf numFmtId="183" fontId="20" fillId="0" borderId="0" xfId="49" applyNumberFormat="1" applyFont="1" applyFill="1" applyBorder="1" applyAlignment="1">
      <alignment vertical="center"/>
    </xf>
    <xf numFmtId="184" fontId="20" fillId="0" borderId="0" xfId="49" applyNumberFormat="1" applyFont="1" applyFill="1" applyBorder="1" applyAlignment="1">
      <alignment vertical="center"/>
    </xf>
    <xf numFmtId="0" fontId="9" fillId="0" borderId="26" xfId="49" applyNumberFormat="1" applyFont="1" applyFill="1" applyBorder="1" applyAlignment="1">
      <alignment horizontal="center" vertical="center"/>
    </xf>
    <xf numFmtId="195" fontId="1" fillId="0" borderId="27" xfId="49" applyNumberFormat="1" applyFont="1" applyFill="1" applyBorder="1" applyAlignment="1">
      <alignment vertical="center"/>
    </xf>
    <xf numFmtId="207" fontId="1" fillId="0" borderId="27" xfId="49" applyNumberFormat="1" applyFont="1" applyFill="1" applyBorder="1" applyAlignment="1">
      <alignment horizontal="center" vertical="center"/>
    </xf>
    <xf numFmtId="183" fontId="1" fillId="0" borderId="27" xfId="49" applyNumberFormat="1" applyFont="1" applyFill="1" applyBorder="1" applyAlignment="1">
      <alignment vertical="center"/>
    </xf>
    <xf numFmtId="183" fontId="1" fillId="0" borderId="27" xfId="49" applyNumberFormat="1" applyFont="1" applyFill="1" applyBorder="1" applyAlignment="1">
      <alignment horizontal="right" vertical="center"/>
    </xf>
    <xf numFmtId="184" fontId="1" fillId="0" borderId="27" xfId="49" applyNumberFormat="1" applyFont="1" applyFill="1" applyBorder="1" applyAlignment="1">
      <alignment vertical="center"/>
    </xf>
    <xf numFmtId="178" fontId="1" fillId="0" borderId="25" xfId="49" applyNumberFormat="1" applyFont="1" applyFill="1" applyBorder="1" applyAlignment="1">
      <alignment horizontal="center" vertical="center"/>
    </xf>
    <xf numFmtId="185" fontId="1" fillId="0" borderId="0" xfId="49" applyNumberFormat="1" applyFont="1" applyFill="1" applyBorder="1" applyAlignment="1">
      <alignment vertical="center"/>
    </xf>
    <xf numFmtId="185" fontId="1" fillId="0" borderId="0" xfId="49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/>
    </xf>
    <xf numFmtId="178" fontId="5" fillId="0" borderId="0" xfId="49" applyNumberFormat="1" applyFont="1" applyFill="1" applyAlignment="1">
      <alignment/>
    </xf>
    <xf numFmtId="177" fontId="1" fillId="0" borderId="16" xfId="0" applyNumberFormat="1" applyFont="1" applyFill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 horizontal="right"/>
      <protection locked="0"/>
    </xf>
    <xf numFmtId="179" fontId="1" fillId="0" borderId="17" xfId="49" applyNumberFormat="1" applyFont="1" applyFill="1" applyBorder="1" applyAlignment="1">
      <alignment horizontal="right" vertical="center"/>
    </xf>
    <xf numFmtId="179" fontId="1" fillId="0" borderId="0" xfId="49" applyNumberFormat="1" applyFont="1" applyFill="1" applyBorder="1" applyAlignment="1">
      <alignment horizontal="right" vertical="center"/>
    </xf>
    <xf numFmtId="0" fontId="6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2" fontId="1" fillId="0" borderId="17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82" fontId="64" fillId="0" borderId="0" xfId="0" applyNumberFormat="1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78" fontId="65" fillId="0" borderId="25" xfId="49" applyNumberFormat="1" applyFont="1" applyFill="1" applyBorder="1" applyAlignment="1" applyProtection="1">
      <alignment horizontal="center" vertical="center"/>
      <protection/>
    </xf>
    <xf numFmtId="178" fontId="9" fillId="0" borderId="25" xfId="49" applyNumberFormat="1" applyFont="1" applyFill="1" applyBorder="1" applyAlignment="1" applyProtection="1">
      <alignment horizontal="center" vertical="center"/>
      <protection/>
    </xf>
    <xf numFmtId="178" fontId="9" fillId="0" borderId="28" xfId="49" applyNumberFormat="1" applyFont="1" applyFill="1" applyBorder="1" applyAlignment="1" applyProtection="1">
      <alignment horizontal="center" vertical="center"/>
      <protection/>
    </xf>
    <xf numFmtId="178" fontId="8" fillId="0" borderId="25" xfId="49" applyNumberFormat="1" applyFont="1" applyFill="1" applyBorder="1" applyAlignment="1" applyProtection="1">
      <alignment horizontal="center" vertical="center"/>
      <protection/>
    </xf>
    <xf numFmtId="5" fontId="9" fillId="0" borderId="25" xfId="49" applyNumberFormat="1" applyFont="1" applyFill="1" applyBorder="1" applyAlignment="1" applyProtection="1">
      <alignment horizontal="center" vertical="center"/>
      <protection/>
    </xf>
    <xf numFmtId="0" fontId="9" fillId="0" borderId="25" xfId="49" applyNumberFormat="1" applyFont="1" applyFill="1" applyBorder="1" applyAlignment="1" applyProtection="1">
      <alignment horizontal="center" vertical="center"/>
      <protection/>
    </xf>
    <xf numFmtId="0" fontId="9" fillId="0" borderId="28" xfId="49" applyNumberFormat="1" applyFont="1" applyFill="1" applyBorder="1" applyAlignment="1" applyProtection="1">
      <alignment horizontal="center" vertical="center"/>
      <protection/>
    </xf>
    <xf numFmtId="179" fontId="0" fillId="0" borderId="13" xfId="0" applyNumberFormat="1" applyBorder="1" applyAlignment="1">
      <alignment horizontal="right" vertical="center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179" fontId="1" fillId="0" borderId="17" xfId="0" applyNumberFormat="1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202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83" fontId="1" fillId="0" borderId="0" xfId="49" applyNumberFormat="1" applyFont="1" applyFill="1" applyBorder="1" applyAlignment="1" applyProtection="1">
      <alignment vertical="center"/>
      <protection locked="0"/>
    </xf>
    <xf numFmtId="183" fontId="1" fillId="0" borderId="0" xfId="49" applyNumberFormat="1" applyFont="1" applyFill="1" applyBorder="1" applyAlignment="1" applyProtection="1">
      <alignment horizontal="right" vertical="center"/>
      <protection locked="0"/>
    </xf>
    <xf numFmtId="184" fontId="1" fillId="0" borderId="0" xfId="49" applyNumberFormat="1" applyFont="1" applyFill="1" applyBorder="1" applyAlignment="1" applyProtection="1">
      <alignment vertical="center"/>
      <protection locked="0"/>
    </xf>
    <xf numFmtId="0" fontId="13" fillId="0" borderId="0" xfId="61" applyFill="1">
      <alignment vertical="center"/>
      <protection/>
    </xf>
    <xf numFmtId="202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82" fontId="1" fillId="0" borderId="0" xfId="0" applyNumberFormat="1" applyFont="1" applyFill="1" applyBorder="1" applyAlignment="1" applyProtection="1">
      <alignment vertical="center"/>
      <protection locked="0"/>
    </xf>
    <xf numFmtId="182" fontId="1" fillId="0" borderId="0" xfId="0" applyNumberFormat="1" applyFont="1" applyFill="1" applyBorder="1" applyAlignment="1" applyProtection="1">
      <alignment horizontal="right" vertical="center"/>
      <protection locked="0"/>
    </xf>
    <xf numFmtId="178" fontId="66" fillId="0" borderId="25" xfId="49" applyNumberFormat="1" applyFont="1" applyFill="1" applyBorder="1" applyAlignment="1" applyProtection="1">
      <alignment horizontal="center" vertical="center"/>
      <protection/>
    </xf>
    <xf numFmtId="179" fontId="66" fillId="0" borderId="17" xfId="49" applyNumberFormat="1" applyFont="1" applyFill="1" applyBorder="1" applyAlignment="1" applyProtection="1">
      <alignment horizontal="right" vertical="center"/>
      <protection/>
    </xf>
    <xf numFmtId="179" fontId="66" fillId="0" borderId="0" xfId="49" applyNumberFormat="1" applyFont="1" applyFill="1" applyBorder="1" applyAlignment="1" applyProtection="1">
      <alignment vertical="center"/>
      <protection/>
    </xf>
    <xf numFmtId="207" fontId="1" fillId="0" borderId="0" xfId="49" applyNumberFormat="1" applyFont="1" applyFill="1" applyBorder="1" applyAlignment="1" applyProtection="1">
      <alignment horizontal="center" vertical="center"/>
      <protection/>
    </xf>
    <xf numFmtId="178" fontId="1" fillId="0" borderId="25" xfId="49" applyNumberFormat="1" applyFont="1" applyFill="1" applyBorder="1" applyAlignment="1" applyProtection="1">
      <alignment horizontal="center" vertical="center"/>
      <protection/>
    </xf>
    <xf numFmtId="202" fontId="1" fillId="0" borderId="0" xfId="49" applyNumberFormat="1" applyFont="1" applyFill="1" applyBorder="1" applyAlignment="1" applyProtection="1">
      <alignment horizontal="right" vertical="center"/>
      <protection/>
    </xf>
    <xf numFmtId="183" fontId="1" fillId="0" borderId="0" xfId="49" applyNumberFormat="1" applyFont="1" applyFill="1" applyBorder="1" applyAlignment="1" applyProtection="1">
      <alignment vertical="center"/>
      <protection/>
    </xf>
    <xf numFmtId="184" fontId="1" fillId="0" borderId="0" xfId="49" applyNumberFormat="1" applyFont="1" applyFill="1" applyBorder="1" applyAlignment="1" applyProtection="1">
      <alignment vertical="center"/>
      <protection/>
    </xf>
    <xf numFmtId="182" fontId="1" fillId="34" borderId="16" xfId="0" applyNumberFormat="1" applyFont="1" applyFill="1" applyBorder="1" applyAlignment="1" applyProtection="1">
      <alignment vertical="center"/>
      <protection locked="0"/>
    </xf>
    <xf numFmtId="182" fontId="1" fillId="34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177" fontId="1" fillId="0" borderId="17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177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7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1" fillId="0" borderId="25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horizontal="left" vertical="center" indent="1"/>
      <protection locked="0"/>
    </xf>
    <xf numFmtId="177" fontId="20" fillId="0" borderId="25" xfId="0" applyNumberFormat="1" applyFont="1" applyFill="1" applyBorder="1" applyAlignment="1" applyProtection="1">
      <alignment horizontal="left" vertical="center" indent="1"/>
      <protection locked="0"/>
    </xf>
    <xf numFmtId="177" fontId="1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/>
      <protection locked="0"/>
    </xf>
    <xf numFmtId="189" fontId="1" fillId="0" borderId="17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/>
      <protection locked="0"/>
    </xf>
    <xf numFmtId="177" fontId="1" fillId="0" borderId="28" xfId="0" applyNumberFormat="1" applyFont="1" applyFill="1" applyBorder="1" applyAlignment="1" applyProtection="1">
      <alignment horizontal="left" vertical="center" indent="1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 wrapText="1"/>
      <protection locked="0"/>
    </xf>
    <xf numFmtId="177" fontId="4" fillId="0" borderId="30" xfId="0" applyNumberFormat="1" applyFont="1" applyFill="1" applyBorder="1" applyAlignment="1" applyProtection="1">
      <alignment/>
      <protection/>
    </xf>
    <xf numFmtId="183" fontId="21" fillId="0" borderId="20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195" fontId="9" fillId="0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195" fontId="67" fillId="0" borderId="25" xfId="0" applyNumberFormat="1" applyFont="1" applyFill="1" applyBorder="1" applyAlignment="1" applyProtection="1">
      <alignment vertical="center"/>
      <protection/>
    </xf>
    <xf numFmtId="195" fontId="68" fillId="0" borderId="25" xfId="0" applyNumberFormat="1" applyFont="1" applyFill="1" applyBorder="1" applyAlignment="1" applyProtection="1">
      <alignment vertical="center"/>
      <protection/>
    </xf>
    <xf numFmtId="0" fontId="67" fillId="0" borderId="32" xfId="0" applyFont="1" applyFill="1" applyBorder="1" applyAlignment="1" applyProtection="1">
      <alignment vertical="center"/>
      <protection/>
    </xf>
    <xf numFmtId="178" fontId="20" fillId="0" borderId="0" xfId="49" applyNumberFormat="1" applyFont="1" applyFill="1" applyAlignment="1">
      <alignment vertical="center"/>
    </xf>
    <xf numFmtId="179" fontId="65" fillId="0" borderId="17" xfId="49" applyNumberFormat="1" applyFont="1" applyFill="1" applyBorder="1" applyAlignment="1" applyProtection="1">
      <alignment horizontal="right" vertical="center"/>
      <protection/>
    </xf>
    <xf numFmtId="179" fontId="65" fillId="0" borderId="0" xfId="49" applyNumberFormat="1" applyFont="1" applyFill="1" applyBorder="1" applyAlignment="1" applyProtection="1">
      <alignment vertical="center"/>
      <protection/>
    </xf>
    <xf numFmtId="179" fontId="1" fillId="0" borderId="17" xfId="0" applyNumberFormat="1" applyFont="1" applyFill="1" applyBorder="1" applyAlignment="1" applyProtection="1">
      <alignment vertical="center"/>
      <protection locked="0"/>
    </xf>
    <xf numFmtId="179" fontId="1" fillId="0" borderId="30" xfId="0" applyNumberFormat="1" applyFont="1" applyFill="1" applyBorder="1" applyAlignment="1" applyProtection="1">
      <alignment horizontal="right" vertical="center"/>
      <protection locked="0"/>
    </xf>
    <xf numFmtId="179" fontId="1" fillId="0" borderId="16" xfId="0" applyNumberFormat="1" applyFont="1" applyFill="1" applyBorder="1" applyAlignment="1" applyProtection="1">
      <alignment vertical="center"/>
      <protection locked="0"/>
    </xf>
    <xf numFmtId="202" fontId="8" fillId="0" borderId="0" xfId="49" applyNumberFormat="1" applyFont="1" applyFill="1" applyBorder="1" applyAlignment="1" applyProtection="1">
      <alignment horizontal="right" vertical="center"/>
      <protection/>
    </xf>
    <xf numFmtId="207" fontId="8" fillId="0" borderId="0" xfId="49" applyNumberFormat="1" applyFont="1" applyFill="1" applyBorder="1" applyAlignment="1" applyProtection="1">
      <alignment horizontal="center" vertical="center"/>
      <protection/>
    </xf>
    <xf numFmtId="183" fontId="8" fillId="0" borderId="0" xfId="49" applyNumberFormat="1" applyFont="1" applyFill="1" applyBorder="1" applyAlignment="1" applyProtection="1">
      <alignment vertical="center"/>
      <protection/>
    </xf>
    <xf numFmtId="184" fontId="8" fillId="0" borderId="0" xfId="49" applyNumberFormat="1" applyFont="1" applyFill="1" applyBorder="1" applyAlignment="1" applyProtection="1">
      <alignment vertical="center"/>
      <protection/>
    </xf>
    <xf numFmtId="202" fontId="1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83" fontId="1" fillId="0" borderId="16" xfId="49" applyNumberFormat="1" applyFont="1" applyFill="1" applyBorder="1" applyAlignment="1" applyProtection="1">
      <alignment vertical="center"/>
      <protection locked="0"/>
    </xf>
    <xf numFmtId="183" fontId="1" fillId="0" borderId="16" xfId="49" applyNumberFormat="1" applyFont="1" applyFill="1" applyBorder="1" applyAlignment="1" applyProtection="1">
      <alignment horizontal="right" vertical="center"/>
      <protection locked="0"/>
    </xf>
    <xf numFmtId="184" fontId="1" fillId="0" borderId="16" xfId="49" applyNumberFormat="1" applyFont="1" applyFill="1" applyBorder="1" applyAlignment="1" applyProtection="1">
      <alignment vertical="center"/>
      <protection locked="0"/>
    </xf>
    <xf numFmtId="182" fontId="8" fillId="0" borderId="30" xfId="0" applyNumberFormat="1" applyFont="1" applyFill="1" applyBorder="1" applyAlignment="1" applyProtection="1">
      <alignment vertical="center"/>
      <protection locked="0"/>
    </xf>
    <xf numFmtId="182" fontId="8" fillId="0" borderId="16" xfId="0" applyNumberFormat="1" applyFont="1" applyFill="1" applyBorder="1" applyAlignment="1" applyProtection="1">
      <alignment vertical="center"/>
      <protection locked="0"/>
    </xf>
    <xf numFmtId="182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5" fillId="0" borderId="15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183" fontId="21" fillId="0" borderId="41" xfId="0" applyNumberFormat="1" applyFont="1" applyFill="1" applyBorder="1" applyAlignment="1" applyProtection="1">
      <alignment horizontal="right" vertical="center"/>
      <protection/>
    </xf>
    <xf numFmtId="183" fontId="21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202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198" fontId="9" fillId="0" borderId="17" xfId="0" applyNumberFormat="1" applyFont="1" applyFill="1" applyBorder="1" applyAlignment="1" applyProtection="1">
      <alignment horizontal="right" vertical="center"/>
      <protection locked="0"/>
    </xf>
    <xf numFmtId="198" fontId="9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179" fontId="9" fillId="0" borderId="44" xfId="0" applyNumberFormat="1" applyFont="1" applyFill="1" applyBorder="1" applyAlignment="1" applyProtection="1">
      <alignment horizontal="right" vertical="center"/>
      <protection/>
    </xf>
    <xf numFmtId="179" fontId="9" fillId="0" borderId="45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198" fontId="67" fillId="0" borderId="17" xfId="0" applyNumberFormat="1" applyFont="1" applyFill="1" applyBorder="1" applyAlignment="1" applyProtection="1">
      <alignment horizontal="right" vertical="center"/>
      <protection locked="0"/>
    </xf>
    <xf numFmtId="198" fontId="6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182" fontId="9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21" fillId="0" borderId="31" xfId="0" applyFont="1" applyFill="1" applyBorder="1" applyAlignment="1" applyProtection="1">
      <alignment horizontal="distributed"/>
      <protection/>
    </xf>
    <xf numFmtId="182" fontId="68" fillId="0" borderId="17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 applyProtection="1">
      <alignment/>
      <protection/>
    </xf>
    <xf numFmtId="182" fontId="67" fillId="0" borderId="43" xfId="0" applyNumberFormat="1" applyFont="1" applyFill="1" applyBorder="1" applyAlignment="1" applyProtection="1">
      <alignment horizontal="right" vertical="center"/>
      <protection locked="0"/>
    </xf>
    <xf numFmtId="0" fontId="67" fillId="0" borderId="13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195" fontId="67" fillId="0" borderId="16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/>
      <protection/>
    </xf>
    <xf numFmtId="202" fontId="67" fillId="0" borderId="13" xfId="0" applyNumberFormat="1" applyFont="1" applyFill="1" applyBorder="1" applyAlignment="1" applyProtection="1">
      <alignment vertical="center"/>
      <protection locked="0"/>
    </xf>
    <xf numFmtId="195" fontId="69" fillId="0" borderId="16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202" fontId="67" fillId="0" borderId="16" xfId="0" applyNumberFormat="1" applyFont="1" applyFill="1" applyBorder="1" applyAlignment="1" applyProtection="1">
      <alignment vertical="center"/>
      <protection locked="0"/>
    </xf>
    <xf numFmtId="0" fontId="69" fillId="0" borderId="16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/>
    </xf>
    <xf numFmtId="207" fontId="67" fillId="0" borderId="43" xfId="0" applyNumberFormat="1" applyFont="1" applyFill="1" applyBorder="1" applyAlignment="1" applyProtection="1">
      <alignment horizontal="right" vertical="center"/>
      <protection/>
    </xf>
    <xf numFmtId="207" fontId="67" fillId="0" borderId="13" xfId="0" applyNumberFormat="1" applyFont="1" applyFill="1" applyBorder="1" applyAlignment="1" applyProtection="1">
      <alignment horizontal="right" vertical="center"/>
      <protection/>
    </xf>
    <xf numFmtId="184" fontId="67" fillId="0" borderId="16" xfId="0" applyNumberFormat="1" applyFont="1" applyFill="1" applyBorder="1" applyAlignment="1" applyProtection="1">
      <alignment vertical="center"/>
      <protection locked="0"/>
    </xf>
    <xf numFmtId="184" fontId="69" fillId="0" borderId="16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distributed" textRotation="255"/>
      <protection/>
    </xf>
    <xf numFmtId="207" fontId="68" fillId="0" borderId="17" xfId="0" applyNumberFormat="1" applyFont="1" applyFill="1" applyBorder="1" applyAlignment="1" applyProtection="1">
      <alignment horizontal="right" vertical="center"/>
      <protection/>
    </xf>
    <xf numFmtId="207" fontId="68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17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41" xfId="0" applyFont="1" applyFill="1" applyBorder="1" applyAlignment="1" applyProtection="1">
      <alignment horizontal="right" vertical="center"/>
      <protection/>
    </xf>
    <xf numFmtId="0" fontId="21" fillId="0" borderId="31" xfId="0" applyFont="1" applyFill="1" applyBorder="1" applyAlignment="1" applyProtection="1">
      <alignment horizontal="right" vertical="center"/>
      <protection/>
    </xf>
    <xf numFmtId="179" fontId="67" fillId="0" borderId="17" xfId="0" applyNumberFormat="1" applyFont="1" applyFill="1" applyBorder="1" applyAlignment="1" applyProtection="1">
      <alignment horizontal="right" vertical="center"/>
      <protection/>
    </xf>
    <xf numFmtId="179" fontId="67" fillId="0" borderId="0" xfId="0" applyNumberFormat="1" applyFont="1" applyFill="1" applyBorder="1" applyAlignment="1" applyProtection="1">
      <alignment horizontal="right" vertical="center"/>
      <protection/>
    </xf>
    <xf numFmtId="178" fontId="1" fillId="0" borderId="46" xfId="49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84" fontId="1" fillId="0" borderId="14" xfId="49" applyNumberFormat="1" applyFont="1" applyFill="1" applyBorder="1" applyAlignment="1">
      <alignment horizontal="center" vertical="center"/>
    </xf>
    <xf numFmtId="184" fontId="1" fillId="0" borderId="18" xfId="49" applyNumberFormat="1" applyFont="1" applyFill="1" applyBorder="1" applyAlignment="1">
      <alignment horizontal="center" vertical="center"/>
    </xf>
    <xf numFmtId="184" fontId="1" fillId="0" borderId="11" xfId="49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84" fontId="1" fillId="0" borderId="1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市街化区域・市街化調整区域構成比率</a:t>
            </a:r>
          </a:p>
        </c:rich>
      </c:tx>
      <c:layout>
        <c:manualLayout>
          <c:xMode val="factor"/>
          <c:yMode val="factor"/>
          <c:x val="-0.08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16075"/>
          <c:w val="0.41925"/>
          <c:h val="0.62775"/>
        </c:manualLayout>
      </c:layout>
      <c:pieChart>
        <c:varyColors val="1"/>
        <c:ser>
          <c:idx val="0"/>
          <c:order val="0"/>
          <c:tx>
            <c:strRef>
              <c:f>データ!$B$34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第一種低層住居専用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地域　　15.5%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第二種低層住居専用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地域　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第一種中高層住居専用地域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第二種中高層住居専用地域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データ!$A$35:$A$47</c:f>
              <c:strCache>
                <c:ptCount val="13"/>
                <c:pt idx="0">
                  <c:v>第一種低層住居専用地域</c:v>
                </c:pt>
                <c:pt idx="1">
                  <c:v>第二種低層住居専用地域</c:v>
                </c:pt>
                <c:pt idx="2">
                  <c:v>第一種中高層住居専用地域</c:v>
                </c:pt>
                <c:pt idx="3">
                  <c:v>第二種中高層住居専用地域</c:v>
                </c:pt>
                <c:pt idx="4">
                  <c:v>第一種住居地域</c:v>
                </c:pt>
                <c:pt idx="5">
                  <c:v>第二種住居地域</c:v>
                </c:pt>
                <c:pt idx="6">
                  <c:v>準住居地域</c:v>
                </c:pt>
                <c:pt idx="7">
                  <c:v>近隣商業地域</c:v>
                </c:pt>
                <c:pt idx="8">
                  <c:v>商業地域</c:v>
                </c:pt>
                <c:pt idx="9">
                  <c:v>準工業地域</c:v>
                </c:pt>
                <c:pt idx="10">
                  <c:v>工業地域</c:v>
                </c:pt>
                <c:pt idx="11">
                  <c:v>工業専用地域</c:v>
                </c:pt>
                <c:pt idx="12">
                  <c:v>市街化調整区域</c:v>
                </c:pt>
              </c:strCache>
            </c:strRef>
          </c:cat>
          <c:val>
            <c:numRef>
              <c:f>データ!$B$35:$B$47</c:f>
              <c:numCache>
                <c:ptCount val="13"/>
                <c:pt idx="0">
                  <c:v>15.5</c:v>
                </c:pt>
                <c:pt idx="1">
                  <c:v>0.14821029082774048</c:v>
                </c:pt>
                <c:pt idx="2">
                  <c:v>22.90268456375839</c:v>
                </c:pt>
                <c:pt idx="3">
                  <c:v>1.2024608501118568</c:v>
                </c:pt>
                <c:pt idx="4">
                  <c:v>10.7</c:v>
                </c:pt>
                <c:pt idx="5">
                  <c:v>1.3</c:v>
                </c:pt>
                <c:pt idx="6">
                  <c:v>0.27125279642058164</c:v>
                </c:pt>
                <c:pt idx="7">
                  <c:v>1.761744966442953</c:v>
                </c:pt>
                <c:pt idx="8">
                  <c:v>0.7550335570469799</c:v>
                </c:pt>
                <c:pt idx="9">
                  <c:v>3.2438478747203576</c:v>
                </c:pt>
                <c:pt idx="10">
                  <c:v>1.31431767337808</c:v>
                </c:pt>
                <c:pt idx="11">
                  <c:v>3</c:v>
                </c:pt>
                <c:pt idx="12">
                  <c:v>37.9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地目別面積比率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"/>
          <c:y val="0.373"/>
          <c:w val="0.74075"/>
          <c:h val="0.4365"/>
        </c:manualLayout>
      </c:layout>
      <c:pie3DChart>
        <c:varyColors val="1"/>
        <c:ser>
          <c:idx val="0"/>
          <c:order val="0"/>
          <c:tx>
            <c:strRef>
              <c:f>データ!$A$2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データ!$B$1:$H$1</c:f>
              <c:strCache>
                <c:ptCount val="7"/>
                <c:pt idx="0">
                  <c:v>田</c:v>
                </c:pt>
                <c:pt idx="1">
                  <c:v>畑</c:v>
                </c:pt>
                <c:pt idx="2">
                  <c:v>宅   地</c:v>
                </c:pt>
                <c:pt idx="3">
                  <c:v>池沼</c:v>
                </c:pt>
                <c:pt idx="4">
                  <c:v>山   林</c:v>
                </c:pt>
                <c:pt idx="5">
                  <c:v>原   野</c:v>
                </c:pt>
                <c:pt idx="6">
                  <c:v>雑 種 地</c:v>
                </c:pt>
              </c:strCache>
            </c:strRef>
          </c:cat>
          <c:val>
            <c:numRef>
              <c:f>データ!$B$2:$H$2</c:f>
              <c:numCache>
                <c:ptCount val="7"/>
                <c:pt idx="0">
                  <c:v>54</c:v>
                </c:pt>
                <c:pt idx="1">
                  <c:v>408</c:v>
                </c:pt>
                <c:pt idx="2">
                  <c:v>1509</c:v>
                </c:pt>
                <c:pt idx="3">
                  <c:v>0</c:v>
                </c:pt>
                <c:pt idx="4">
                  <c:v>170</c:v>
                </c:pt>
                <c:pt idx="5">
                  <c:v>6</c:v>
                </c:pt>
                <c:pt idx="6">
                  <c:v>342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地目別面積比率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"/>
          <c:y val="0.372"/>
          <c:w val="0.78"/>
          <c:h val="0.44775"/>
        </c:manualLayout>
      </c:layout>
      <c:pie3DChart>
        <c:varyColors val="1"/>
        <c:ser>
          <c:idx val="0"/>
          <c:order val="0"/>
          <c:tx>
            <c:strRef>
              <c:f>データ!$A$2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データ!$B$1:$H$1</c:f>
              <c:strCache/>
            </c:strRef>
          </c:cat>
          <c:val>
            <c:numRef>
              <c:f>データ!$B$2:$H$2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市街化区域・市街化調整区域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2145"/>
          <c:w val="0.38075"/>
          <c:h val="0.6975"/>
        </c:manualLayout>
      </c:layout>
      <c:pieChart>
        <c:varyColors val="1"/>
        <c:ser>
          <c:idx val="0"/>
          <c:order val="0"/>
          <c:tx>
            <c:strRef>
              <c:f>データ!$B$34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データ!$A$35:$A$47</c:f>
              <c:strCache/>
            </c:strRef>
          </c:cat>
          <c:val>
            <c:numRef>
              <c:f>データ!$B$35:$B$47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161"/>
          <c:w val="0.3165"/>
          <c:h val="0.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</a:rPr>
            <a:t>　土地・気象</a:t>
          </a:r>
        </a:p>
      </xdr:txBody>
    </xdr:sp>
    <xdr:clientData/>
  </xdr:twoCellAnchor>
  <xdr:twoCellAnchor editAs="oneCell">
    <xdr:from>
      <xdr:col>6</xdr:col>
      <xdr:colOff>561975</xdr:colOff>
      <xdr:row>54</xdr:row>
      <xdr:rowOff>133350</xdr:rowOff>
    </xdr:from>
    <xdr:to>
      <xdr:col>7</xdr:col>
      <xdr:colOff>676275</xdr:colOff>
      <xdr:row>60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54392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45</xdr:row>
      <xdr:rowOff>47625</xdr:rowOff>
    </xdr:from>
    <xdr:to>
      <xdr:col>4</xdr:col>
      <xdr:colOff>295275</xdr:colOff>
      <xdr:row>51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701992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37</xdr:row>
      <xdr:rowOff>66675</xdr:rowOff>
    </xdr:from>
    <xdr:to>
      <xdr:col>8</xdr:col>
      <xdr:colOff>104775</xdr:colOff>
      <xdr:row>45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743575"/>
          <a:ext cx="1657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28575</xdr:rowOff>
    </xdr:from>
    <xdr:to>
      <xdr:col>9</xdr:col>
      <xdr:colOff>428625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19075" y="5172075"/>
        <a:ext cx="6381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</xdr:row>
      <xdr:rowOff>47625</xdr:rowOff>
    </xdr:from>
    <xdr:to>
      <xdr:col>9</xdr:col>
      <xdr:colOff>371475</xdr:colOff>
      <xdr:row>27</xdr:row>
      <xdr:rowOff>57150</xdr:rowOff>
    </xdr:to>
    <xdr:graphicFrame>
      <xdr:nvGraphicFramePr>
        <xdr:cNvPr id="2" name="Chart 3"/>
        <xdr:cNvGraphicFramePr/>
      </xdr:nvGraphicFramePr>
      <xdr:xfrm>
        <a:off x="247650" y="390525"/>
        <a:ext cx="6296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38100</xdr:rowOff>
    </xdr:from>
    <xdr:to>
      <xdr:col>8</xdr:col>
      <xdr:colOff>571500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552450" y="923925"/>
        <a:ext cx="6515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32</xdr:row>
      <xdr:rowOff>85725</xdr:rowOff>
    </xdr:from>
    <xdr:to>
      <xdr:col>10</xdr:col>
      <xdr:colOff>85725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3324225" y="5600700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4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8" width="9.75390625" style="8" customWidth="1"/>
    <col min="9" max="9" width="6.875" style="8" customWidth="1"/>
    <col min="10" max="16384" width="11.00390625" style="8" customWidth="1"/>
  </cols>
  <sheetData>
    <row r="1" spans="1:2" ht="12">
      <c r="A1" s="149"/>
      <c r="B1" s="10"/>
    </row>
    <row r="2" ht="12">
      <c r="B2" s="10"/>
    </row>
    <row r="3" ht="12">
      <c r="B3" s="10"/>
    </row>
    <row r="4" ht="12">
      <c r="B4" s="10"/>
    </row>
    <row r="5" ht="12">
      <c r="B5" s="10"/>
    </row>
    <row r="6" ht="12">
      <c r="B6" s="10"/>
    </row>
    <row r="7" ht="12">
      <c r="B7" s="10"/>
    </row>
    <row r="8" ht="12">
      <c r="B8" s="10"/>
    </row>
    <row r="9" ht="12">
      <c r="B9" s="10"/>
    </row>
    <row r="10" ht="12">
      <c r="B10" s="10"/>
    </row>
    <row r="11" ht="12">
      <c r="B11" s="10"/>
    </row>
    <row r="12" ht="12">
      <c r="B12" s="10"/>
    </row>
    <row r="13" ht="12">
      <c r="B13" s="10"/>
    </row>
    <row r="14" ht="12">
      <c r="B14" s="10"/>
    </row>
    <row r="15" ht="12">
      <c r="B15" s="10"/>
    </row>
    <row r="16" ht="12">
      <c r="B16" s="10"/>
    </row>
    <row r="17" ht="12">
      <c r="B17" s="10"/>
    </row>
    <row r="18" ht="12">
      <c r="B18" s="10"/>
    </row>
    <row r="19" ht="12">
      <c r="B19" s="10"/>
    </row>
    <row r="20" ht="12">
      <c r="B20" s="10"/>
    </row>
    <row r="21" ht="12">
      <c r="B21" s="10"/>
    </row>
    <row r="22" ht="12.75" thickBot="1">
      <c r="B22" s="10"/>
    </row>
    <row r="23" spans="1:9" ht="12.75" thickTop="1">
      <c r="A23" s="11"/>
      <c r="B23" s="12"/>
      <c r="C23" s="11"/>
      <c r="D23" s="11"/>
      <c r="E23" s="11"/>
      <c r="F23" s="11"/>
      <c r="G23" s="11"/>
      <c r="H23" s="11"/>
      <c r="I23" s="11"/>
    </row>
    <row r="24" spans="1:9" ht="12">
      <c r="A24" s="13"/>
      <c r="B24" s="14"/>
      <c r="C24" s="13"/>
      <c r="D24" s="13"/>
      <c r="E24" s="13"/>
      <c r="F24" s="13"/>
      <c r="G24" s="13"/>
      <c r="H24" s="13"/>
      <c r="I24" s="13"/>
    </row>
    <row r="25" spans="1:9" ht="12">
      <c r="A25" s="13"/>
      <c r="B25" s="14"/>
      <c r="C25" s="13"/>
      <c r="D25" s="13"/>
      <c r="E25" s="13"/>
      <c r="F25" s="13"/>
      <c r="G25" s="13"/>
      <c r="H25" s="13"/>
      <c r="I25" s="13"/>
    </row>
    <row r="26" spans="1:9" ht="12.75" thickBot="1">
      <c r="A26" s="15"/>
      <c r="B26" s="16"/>
      <c r="C26" s="15"/>
      <c r="D26" s="15"/>
      <c r="E26" s="15"/>
      <c r="F26" s="15"/>
      <c r="G26" s="15"/>
      <c r="H26" s="15"/>
      <c r="I26" s="15"/>
    </row>
    <row r="27" ht="12.75" thickTop="1">
      <c r="B27" s="10"/>
    </row>
    <row r="28" ht="12">
      <c r="B28" s="10"/>
    </row>
    <row r="29" ht="12">
      <c r="B29" s="10"/>
    </row>
    <row r="30" ht="12">
      <c r="B30" s="10"/>
    </row>
    <row r="31" ht="12">
      <c r="B31" s="10"/>
    </row>
    <row r="32" ht="12">
      <c r="B32" s="10"/>
    </row>
    <row r="33" ht="12">
      <c r="B33" s="10"/>
    </row>
    <row r="34" ht="12">
      <c r="B34" s="10"/>
    </row>
    <row r="35" ht="12">
      <c r="B35" s="10"/>
    </row>
    <row r="36" ht="12">
      <c r="B36" s="10"/>
    </row>
    <row r="37" ht="12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">
      <c r="B53" s="10"/>
    </row>
    <row r="54" ht="12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">
      <c r="B62" s="10"/>
    </row>
    <row r="63" ht="12">
      <c r="B63" s="10"/>
    </row>
    <row r="64" ht="12">
      <c r="B64" s="10"/>
    </row>
  </sheetData>
  <sheetProtection/>
  <printOptions/>
  <pageMargins left="0.5905511811023623" right="0.62992125984251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8.50390625" style="20" customWidth="1"/>
    <col min="2" max="2" width="10.375" style="20" customWidth="1"/>
    <col min="3" max="3" width="6.75390625" style="20" customWidth="1"/>
    <col min="4" max="8" width="8.50390625" style="20" customWidth="1"/>
    <col min="9" max="9" width="8.50390625" style="9" customWidth="1"/>
    <col min="10" max="10" width="8.50390625" style="20" customWidth="1"/>
    <col min="11" max="16384" width="9.00390625" style="20" customWidth="1"/>
  </cols>
  <sheetData>
    <row r="1" spans="1:10" s="43" customFormat="1" ht="26.25" customHeight="1" thickBot="1">
      <c r="A1" s="241" t="s">
        <v>41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44" customFormat="1" ht="30" customHeight="1" thickTop="1">
      <c r="A2" s="52" t="s">
        <v>0</v>
      </c>
      <c r="B2" s="237" t="s">
        <v>242</v>
      </c>
      <c r="C2" s="237"/>
      <c r="D2" s="237"/>
      <c r="E2" s="53" t="s">
        <v>1</v>
      </c>
      <c r="F2" s="53" t="s">
        <v>2</v>
      </c>
      <c r="G2" s="237" t="s">
        <v>4</v>
      </c>
      <c r="H2" s="242"/>
      <c r="I2" s="242"/>
      <c r="J2" s="54" t="s">
        <v>3</v>
      </c>
    </row>
    <row r="3" spans="1:10" s="44" customFormat="1" ht="30" customHeight="1">
      <c r="A3" s="243" t="s">
        <v>214</v>
      </c>
      <c r="B3" s="245" t="s">
        <v>215</v>
      </c>
      <c r="C3" s="245"/>
      <c r="D3" s="245"/>
      <c r="E3" s="245" t="s">
        <v>216</v>
      </c>
      <c r="F3" s="245" t="s">
        <v>217</v>
      </c>
      <c r="G3" s="245" t="s">
        <v>218</v>
      </c>
      <c r="H3" s="253"/>
      <c r="I3" s="253"/>
      <c r="J3" s="248" t="s">
        <v>219</v>
      </c>
    </row>
    <row r="4" spans="1:10" s="44" customFormat="1" ht="30" customHeight="1">
      <c r="A4" s="244"/>
      <c r="B4" s="246"/>
      <c r="C4" s="246"/>
      <c r="D4" s="246"/>
      <c r="E4" s="246"/>
      <c r="F4" s="245"/>
      <c r="G4" s="253"/>
      <c r="H4" s="253"/>
      <c r="I4" s="253"/>
      <c r="J4" s="248"/>
    </row>
    <row r="5" spans="1:10" s="44" customFormat="1" ht="30" customHeight="1">
      <c r="A5" s="243" t="s">
        <v>220</v>
      </c>
      <c r="B5" s="245" t="s">
        <v>221</v>
      </c>
      <c r="C5" s="245"/>
      <c r="D5" s="245"/>
      <c r="E5" s="250" t="s">
        <v>222</v>
      </c>
      <c r="F5" s="245" t="s">
        <v>223</v>
      </c>
      <c r="G5" s="245" t="s">
        <v>224</v>
      </c>
      <c r="H5" s="253"/>
      <c r="I5" s="253"/>
      <c r="J5" s="248" t="s">
        <v>225</v>
      </c>
    </row>
    <row r="6" spans="1:10" s="44" customFormat="1" ht="30" customHeight="1" thickBot="1">
      <c r="A6" s="247"/>
      <c r="B6" s="249"/>
      <c r="C6" s="249"/>
      <c r="D6" s="249"/>
      <c r="E6" s="251"/>
      <c r="F6" s="252"/>
      <c r="G6" s="254"/>
      <c r="H6" s="254"/>
      <c r="I6" s="254"/>
      <c r="J6" s="255"/>
    </row>
    <row r="7" ht="18" customHeight="1" thickTop="1">
      <c r="A7" s="92" t="s">
        <v>260</v>
      </c>
    </row>
    <row r="8" spans="5:10" ht="19.5" customHeight="1">
      <c r="E8" s="21"/>
      <c r="F8" s="45"/>
      <c r="G8" s="45"/>
      <c r="H8" s="45"/>
      <c r="I8" s="45"/>
      <c r="J8" s="45"/>
    </row>
    <row r="9" spans="1:10" ht="15.75" customHeight="1" thickBot="1">
      <c r="A9" s="22" t="s">
        <v>257</v>
      </c>
      <c r="E9" s="21"/>
      <c r="F9" s="45"/>
      <c r="G9" s="45"/>
      <c r="H9" s="45"/>
      <c r="I9" s="45"/>
      <c r="J9" s="45"/>
    </row>
    <row r="10" spans="1:10" ht="21.75" customHeight="1">
      <c r="A10" s="232" t="s">
        <v>228</v>
      </c>
      <c r="B10" s="226" t="s">
        <v>255</v>
      </c>
      <c r="C10" s="227"/>
      <c r="D10" s="228"/>
      <c r="E10" s="46"/>
      <c r="G10" s="47"/>
      <c r="H10" s="47"/>
      <c r="I10" s="47"/>
      <c r="J10" s="47"/>
    </row>
    <row r="11" spans="1:10" ht="21.75" customHeight="1" thickBot="1">
      <c r="A11" s="233"/>
      <c r="B11" s="229" t="s">
        <v>256</v>
      </c>
      <c r="C11" s="230"/>
      <c r="D11" s="231"/>
      <c r="E11" s="46"/>
      <c r="F11" s="48"/>
      <c r="G11" s="47"/>
      <c r="H11" s="47"/>
      <c r="I11" s="47"/>
      <c r="J11" s="47"/>
    </row>
    <row r="12" spans="1:5" ht="18" customHeight="1">
      <c r="A12" s="49" t="s">
        <v>267</v>
      </c>
      <c r="E12" s="21"/>
    </row>
    <row r="13" spans="1:5" ht="63" customHeight="1">
      <c r="A13" s="23"/>
      <c r="E13" s="21"/>
    </row>
    <row r="14" spans="1:10" s="43" customFormat="1" ht="26.25" customHeight="1" thickBot="1">
      <c r="A14" s="238" t="s">
        <v>40</v>
      </c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33" customHeight="1" thickTop="1">
      <c r="A15" s="235" t="s">
        <v>172</v>
      </c>
      <c r="B15" s="236"/>
      <c r="C15" s="237" t="s">
        <v>173</v>
      </c>
      <c r="D15" s="237"/>
      <c r="E15" s="237" t="s">
        <v>174</v>
      </c>
      <c r="F15" s="240"/>
      <c r="G15" s="237" t="s">
        <v>175</v>
      </c>
      <c r="H15" s="237"/>
      <c r="I15" s="237" t="s">
        <v>176</v>
      </c>
      <c r="J15" s="239"/>
    </row>
    <row r="16" spans="1:10" ht="36" customHeight="1" thickBot="1">
      <c r="A16" s="234" t="s">
        <v>229</v>
      </c>
      <c r="B16" s="234"/>
      <c r="C16" s="234" t="s">
        <v>230</v>
      </c>
      <c r="D16" s="234"/>
      <c r="E16" s="234" t="s">
        <v>231</v>
      </c>
      <c r="F16" s="234"/>
      <c r="G16" s="234" t="s">
        <v>232</v>
      </c>
      <c r="H16" s="234"/>
      <c r="I16" s="234" t="s">
        <v>233</v>
      </c>
      <c r="J16" s="234"/>
    </row>
    <row r="17" spans="1:10" s="44" customFormat="1" ht="18" customHeight="1" thickTop="1">
      <c r="A17" s="23" t="s">
        <v>197</v>
      </c>
      <c r="B17" s="20"/>
      <c r="C17" s="20"/>
      <c r="D17" s="20"/>
      <c r="E17" s="20"/>
      <c r="F17" s="20"/>
      <c r="G17" s="20"/>
      <c r="H17" s="20"/>
      <c r="I17" s="9"/>
      <c r="J17" s="20"/>
    </row>
    <row r="18" ht="63" customHeight="1"/>
    <row r="19" spans="1:10" ht="26.25" customHeight="1" thickBot="1">
      <c r="A19" s="265" t="s">
        <v>39</v>
      </c>
      <c r="B19" s="265"/>
      <c r="C19" s="265"/>
      <c r="D19" s="265"/>
      <c r="E19" s="265"/>
      <c r="F19" s="265"/>
      <c r="G19" s="265"/>
      <c r="H19" s="265"/>
      <c r="I19" s="265"/>
      <c r="J19" s="265"/>
    </row>
    <row r="20" spans="1:11" ht="33" customHeight="1" thickTop="1">
      <c r="A20" s="271" t="s">
        <v>36</v>
      </c>
      <c r="B20" s="272"/>
      <c r="C20" s="273" t="s">
        <v>37</v>
      </c>
      <c r="D20" s="273"/>
      <c r="E20" s="271" t="s">
        <v>38</v>
      </c>
      <c r="F20" s="274"/>
      <c r="G20" s="274"/>
      <c r="H20" s="274"/>
      <c r="I20" s="275"/>
      <c r="J20" s="276"/>
      <c r="K20" s="9"/>
    </row>
    <row r="21" spans="1:11" ht="30" customHeight="1">
      <c r="A21" s="261" t="s">
        <v>198</v>
      </c>
      <c r="B21" s="261"/>
      <c r="C21" s="256" t="s">
        <v>199</v>
      </c>
      <c r="D21" s="257"/>
      <c r="E21" s="262" t="s">
        <v>269</v>
      </c>
      <c r="F21" s="263"/>
      <c r="G21" s="263"/>
      <c r="H21" s="263"/>
      <c r="I21" s="264"/>
      <c r="J21" s="264"/>
      <c r="K21" s="9"/>
    </row>
    <row r="22" spans="1:11" ht="30" customHeight="1">
      <c r="A22" s="261" t="s">
        <v>246</v>
      </c>
      <c r="B22" s="261"/>
      <c r="C22" s="256" t="s">
        <v>199</v>
      </c>
      <c r="D22" s="257"/>
      <c r="E22" s="258" t="s">
        <v>201</v>
      </c>
      <c r="F22" s="259"/>
      <c r="G22" s="259"/>
      <c r="H22" s="259"/>
      <c r="I22" s="260"/>
      <c r="J22" s="260"/>
      <c r="K22" s="9"/>
    </row>
    <row r="23" spans="1:11" ht="30" customHeight="1">
      <c r="A23" s="261" t="s">
        <v>200</v>
      </c>
      <c r="B23" s="261"/>
      <c r="C23" s="256" t="s">
        <v>202</v>
      </c>
      <c r="D23" s="257"/>
      <c r="E23" s="262" t="s">
        <v>273</v>
      </c>
      <c r="F23" s="263"/>
      <c r="G23" s="263"/>
      <c r="H23" s="263"/>
      <c r="I23" s="264"/>
      <c r="J23" s="264"/>
      <c r="K23" s="9"/>
    </row>
    <row r="24" spans="1:11" ht="30" customHeight="1" thickBot="1">
      <c r="A24" s="234" t="s">
        <v>203</v>
      </c>
      <c r="B24" s="234"/>
      <c r="C24" s="269" t="s">
        <v>202</v>
      </c>
      <c r="D24" s="270"/>
      <c r="E24" s="266" t="s">
        <v>204</v>
      </c>
      <c r="F24" s="267"/>
      <c r="G24" s="267"/>
      <c r="H24" s="267"/>
      <c r="I24" s="268"/>
      <c r="J24" s="268"/>
      <c r="K24" s="9"/>
    </row>
    <row r="25" ht="18" customHeight="1" thickTop="1">
      <c r="A25" s="23" t="s">
        <v>237</v>
      </c>
    </row>
  </sheetData>
  <sheetProtection/>
  <mergeCells count="45">
    <mergeCell ref="E24:J24"/>
    <mergeCell ref="A22:B22"/>
    <mergeCell ref="A23:B23"/>
    <mergeCell ref="A24:B24"/>
    <mergeCell ref="C24:D24"/>
    <mergeCell ref="A20:B20"/>
    <mergeCell ref="C20:D20"/>
    <mergeCell ref="C21:D21"/>
    <mergeCell ref="E20:J20"/>
    <mergeCell ref="E21:J21"/>
    <mergeCell ref="C23:D23"/>
    <mergeCell ref="C22:D22"/>
    <mergeCell ref="E22:J22"/>
    <mergeCell ref="A21:B21"/>
    <mergeCell ref="E23:J23"/>
    <mergeCell ref="A19:J19"/>
    <mergeCell ref="A5:A6"/>
    <mergeCell ref="J3:J4"/>
    <mergeCell ref="B5:D6"/>
    <mergeCell ref="E5:E6"/>
    <mergeCell ref="F5:F6"/>
    <mergeCell ref="G5:I6"/>
    <mergeCell ref="J5:J6"/>
    <mergeCell ref="F3:F4"/>
    <mergeCell ref="G3:I4"/>
    <mergeCell ref="A1:J1"/>
    <mergeCell ref="B2:D2"/>
    <mergeCell ref="G2:I2"/>
    <mergeCell ref="A3:A4"/>
    <mergeCell ref="B3:D4"/>
    <mergeCell ref="E3:E4"/>
    <mergeCell ref="E16:F16"/>
    <mergeCell ref="A14:J14"/>
    <mergeCell ref="G15:H15"/>
    <mergeCell ref="G16:H16"/>
    <mergeCell ref="I15:J15"/>
    <mergeCell ref="I16:J16"/>
    <mergeCell ref="E15:F15"/>
    <mergeCell ref="B10:D10"/>
    <mergeCell ref="B11:D11"/>
    <mergeCell ref="A10:A11"/>
    <mergeCell ref="A16:B16"/>
    <mergeCell ref="C16:D16"/>
    <mergeCell ref="A15:B15"/>
    <mergeCell ref="C15:D15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Header>&amp;L&amp;"ＭＳ Ｐゴシック,太字"&amp;16Ａ　土地・気象</oddHeader>
    <oddFooter>&amp;C　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2" width="16.625" style="9" customWidth="1"/>
    <col min="3" max="3" width="2.00390625" style="9" customWidth="1"/>
    <col min="4" max="4" width="9.625" style="9" customWidth="1"/>
    <col min="5" max="5" width="2.00390625" style="9" customWidth="1"/>
    <col min="6" max="6" width="16.625" style="9" customWidth="1"/>
    <col min="7" max="7" width="2.00390625" style="9" customWidth="1"/>
    <col min="8" max="8" width="9.625" style="9" customWidth="1"/>
    <col min="9" max="9" width="2.00390625" style="9" customWidth="1"/>
    <col min="10" max="10" width="16.625" style="9" customWidth="1"/>
    <col min="11" max="11" width="2.00390625" style="9" customWidth="1"/>
    <col min="12" max="12" width="9.625" style="9" customWidth="1"/>
    <col min="13" max="16384" width="9.00390625" style="9" customWidth="1"/>
  </cols>
  <sheetData>
    <row r="1" spans="1:12" s="27" customFormat="1" ht="16.5" customHeight="1" thickBot="1">
      <c r="A1" s="24" t="s">
        <v>211</v>
      </c>
      <c r="B1" s="25"/>
      <c r="C1" s="25"/>
      <c r="D1" s="25"/>
      <c r="E1" s="25"/>
      <c r="F1" s="25"/>
      <c r="G1" s="25"/>
      <c r="H1" s="25"/>
      <c r="I1" s="25"/>
      <c r="J1" s="26"/>
      <c r="K1" s="94"/>
      <c r="L1" s="95" t="s">
        <v>234</v>
      </c>
    </row>
    <row r="2" spans="1:12" ht="12.75" customHeight="1" thickTop="1">
      <c r="A2" s="136"/>
      <c r="B2" s="136" t="s">
        <v>52</v>
      </c>
      <c r="C2" s="136"/>
      <c r="D2" s="137" t="s">
        <v>53</v>
      </c>
      <c r="E2" s="137"/>
      <c r="F2" s="136" t="s">
        <v>52</v>
      </c>
      <c r="G2" s="136"/>
      <c r="H2" s="138" t="s">
        <v>53</v>
      </c>
      <c r="I2" s="136"/>
      <c r="J2" s="136" t="s">
        <v>52</v>
      </c>
      <c r="K2" s="136"/>
      <c r="L2" s="137" t="s">
        <v>53</v>
      </c>
    </row>
    <row r="3" spans="1:12" ht="13.5" customHeight="1">
      <c r="A3" s="139"/>
      <c r="B3" s="164" t="s">
        <v>8</v>
      </c>
      <c r="C3" s="165"/>
      <c r="D3" s="166">
        <v>35.76</v>
      </c>
      <c r="E3" s="167"/>
      <c r="F3" s="168" t="s">
        <v>116</v>
      </c>
      <c r="G3" s="169"/>
      <c r="H3" s="170">
        <v>2.144</v>
      </c>
      <c r="I3" s="139"/>
      <c r="J3" s="168" t="s">
        <v>62</v>
      </c>
      <c r="K3" s="139"/>
      <c r="L3" s="171">
        <v>0.19</v>
      </c>
    </row>
    <row r="4" spans="1:12" ht="13.5" customHeight="1">
      <c r="A4" s="139"/>
      <c r="B4" s="172"/>
      <c r="C4" s="139"/>
      <c r="D4" s="167"/>
      <c r="E4" s="167"/>
      <c r="F4" s="168" t="s">
        <v>120</v>
      </c>
      <c r="G4" s="169"/>
      <c r="H4" s="170">
        <v>0.26</v>
      </c>
      <c r="I4" s="139"/>
      <c r="J4" s="168" t="s">
        <v>67</v>
      </c>
      <c r="K4" s="139"/>
      <c r="L4" s="171">
        <v>0.13</v>
      </c>
    </row>
    <row r="5" spans="1:12" ht="13.5" customHeight="1">
      <c r="A5" s="139"/>
      <c r="B5" s="168" t="s">
        <v>54</v>
      </c>
      <c r="C5" s="139"/>
      <c r="D5" s="171">
        <v>0.075</v>
      </c>
      <c r="E5" s="167"/>
      <c r="F5" s="168" t="s">
        <v>123</v>
      </c>
      <c r="G5" s="169"/>
      <c r="H5" s="170">
        <v>0.8</v>
      </c>
      <c r="I5" s="139"/>
      <c r="J5" s="168" t="s">
        <v>72</v>
      </c>
      <c r="K5" s="139"/>
      <c r="L5" s="171">
        <v>0.173</v>
      </c>
    </row>
    <row r="6" spans="1:12" ht="13.5" customHeight="1">
      <c r="A6" s="139"/>
      <c r="B6" s="168" t="s">
        <v>59</v>
      </c>
      <c r="C6" s="139"/>
      <c r="D6" s="171">
        <v>0.167</v>
      </c>
      <c r="E6" s="167"/>
      <c r="F6" s="168"/>
      <c r="G6" s="169"/>
      <c r="H6" s="170"/>
      <c r="I6" s="139"/>
      <c r="J6" s="168"/>
      <c r="K6" s="139"/>
      <c r="L6" s="171"/>
    </row>
    <row r="7" spans="1:12" ht="13.5" customHeight="1">
      <c r="A7" s="139"/>
      <c r="B7" s="168" t="s">
        <v>64</v>
      </c>
      <c r="C7" s="139"/>
      <c r="D7" s="171">
        <v>0.146</v>
      </c>
      <c r="E7" s="167"/>
      <c r="F7" s="168" t="s">
        <v>126</v>
      </c>
      <c r="G7" s="169"/>
      <c r="H7" s="170">
        <v>0.499</v>
      </c>
      <c r="I7" s="139"/>
      <c r="J7" s="173" t="s">
        <v>76</v>
      </c>
      <c r="K7" s="139"/>
      <c r="L7" s="171">
        <v>0.2</v>
      </c>
    </row>
    <row r="8" spans="1:12" ht="13.5" customHeight="1">
      <c r="A8" s="139"/>
      <c r="B8" s="168" t="s">
        <v>69</v>
      </c>
      <c r="C8" s="139"/>
      <c r="D8" s="171">
        <v>0.297</v>
      </c>
      <c r="E8" s="167"/>
      <c r="F8" s="168" t="s">
        <v>130</v>
      </c>
      <c r="G8" s="169"/>
      <c r="H8" s="170">
        <v>0.21</v>
      </c>
      <c r="I8" s="139"/>
      <c r="J8" s="173" t="s">
        <v>80</v>
      </c>
      <c r="L8" s="171">
        <v>0.164</v>
      </c>
    </row>
    <row r="9" spans="1:12" ht="13.5" customHeight="1">
      <c r="A9" s="139"/>
      <c r="B9" s="168"/>
      <c r="C9" s="139"/>
      <c r="D9" s="171"/>
      <c r="E9" s="167"/>
      <c r="F9" s="168" t="s">
        <v>134</v>
      </c>
      <c r="G9" s="169"/>
      <c r="H9" s="170">
        <v>0.154</v>
      </c>
      <c r="I9" s="139"/>
      <c r="J9" s="173" t="s">
        <v>84</v>
      </c>
      <c r="L9" s="171">
        <v>0.12</v>
      </c>
    </row>
    <row r="10" spans="1:12" ht="13.5" customHeight="1">
      <c r="A10" s="139"/>
      <c r="B10" s="168" t="s">
        <v>226</v>
      </c>
      <c r="C10" s="174"/>
      <c r="D10" s="170">
        <v>0.12</v>
      </c>
      <c r="E10" s="167"/>
      <c r="F10" s="168"/>
      <c r="G10" s="169"/>
      <c r="H10" s="170"/>
      <c r="I10" s="139"/>
      <c r="J10" s="173"/>
      <c r="L10" s="171"/>
    </row>
    <row r="11" spans="1:12" ht="13.5" customHeight="1">
      <c r="A11" s="139"/>
      <c r="B11" s="168" t="s">
        <v>227</v>
      </c>
      <c r="C11" s="174"/>
      <c r="D11" s="170">
        <v>0.18</v>
      </c>
      <c r="E11" s="167"/>
      <c r="F11" s="168" t="s">
        <v>138</v>
      </c>
      <c r="G11" s="169"/>
      <c r="H11" s="170">
        <v>0.298</v>
      </c>
      <c r="I11" s="139"/>
      <c r="J11" s="173" t="s">
        <v>88</v>
      </c>
      <c r="L11" s="171">
        <v>0.122</v>
      </c>
    </row>
    <row r="12" spans="1:12" ht="13.5" customHeight="1">
      <c r="A12" s="139"/>
      <c r="B12" s="168" t="s">
        <v>81</v>
      </c>
      <c r="C12" s="139"/>
      <c r="D12" s="171">
        <v>0.17</v>
      </c>
      <c r="E12" s="175"/>
      <c r="F12" s="168" t="s">
        <v>142</v>
      </c>
      <c r="G12" s="169"/>
      <c r="H12" s="170">
        <v>0.787</v>
      </c>
      <c r="I12" s="139"/>
      <c r="J12" s="173" t="s">
        <v>92</v>
      </c>
      <c r="L12" s="171">
        <v>0.141</v>
      </c>
    </row>
    <row r="13" spans="1:12" ht="13.5" customHeight="1">
      <c r="A13" s="139"/>
      <c r="B13" s="168" t="s">
        <v>86</v>
      </c>
      <c r="C13" s="139"/>
      <c r="D13" s="171">
        <v>0.17</v>
      </c>
      <c r="E13" s="171"/>
      <c r="F13" s="168" t="s">
        <v>146</v>
      </c>
      <c r="G13" s="169"/>
      <c r="H13" s="170">
        <v>0.816</v>
      </c>
      <c r="I13" s="139"/>
      <c r="J13" s="173" t="s">
        <v>96</v>
      </c>
      <c r="L13" s="171">
        <v>0.14</v>
      </c>
    </row>
    <row r="14" spans="1:12" ht="13.5" customHeight="1">
      <c r="A14" s="139"/>
      <c r="B14" s="168" t="s">
        <v>89</v>
      </c>
      <c r="C14" s="139"/>
      <c r="D14" s="171">
        <v>0.17</v>
      </c>
      <c r="E14" s="171"/>
      <c r="F14" s="168"/>
      <c r="G14" s="169"/>
      <c r="H14" s="170"/>
      <c r="I14" s="139"/>
      <c r="J14" s="173"/>
      <c r="K14" s="176"/>
      <c r="L14" s="28"/>
    </row>
    <row r="15" spans="1:12" ht="13.5" customHeight="1">
      <c r="A15" s="139"/>
      <c r="B15" s="168"/>
      <c r="C15" s="139"/>
      <c r="D15" s="171"/>
      <c r="E15" s="171"/>
      <c r="F15" s="168" t="s">
        <v>150</v>
      </c>
      <c r="G15" s="169"/>
      <c r="H15" s="170">
        <v>0.227</v>
      </c>
      <c r="I15" s="139"/>
      <c r="J15" s="173" t="s">
        <v>194</v>
      </c>
      <c r="K15" s="177"/>
      <c r="L15" s="28">
        <v>0.071</v>
      </c>
    </row>
    <row r="16" spans="1:12" ht="13.5" customHeight="1">
      <c r="A16" s="139"/>
      <c r="B16" s="168" t="s">
        <v>94</v>
      </c>
      <c r="C16" s="139"/>
      <c r="D16" s="171">
        <v>0.162</v>
      </c>
      <c r="E16" s="171"/>
      <c r="F16" s="168" t="s">
        <v>154</v>
      </c>
      <c r="G16" s="169"/>
      <c r="H16" s="170">
        <v>0.129</v>
      </c>
      <c r="I16" s="139"/>
      <c r="J16" s="173" t="s">
        <v>195</v>
      </c>
      <c r="K16" s="177"/>
      <c r="L16" s="28">
        <v>0.102</v>
      </c>
    </row>
    <row r="17" spans="1:12" ht="13.5" customHeight="1">
      <c r="A17" s="28"/>
      <c r="B17" s="168" t="s">
        <v>97</v>
      </c>
      <c r="C17" s="178"/>
      <c r="D17" s="171">
        <v>0.173</v>
      </c>
      <c r="E17" s="171"/>
      <c r="F17" s="168" t="s">
        <v>158</v>
      </c>
      <c r="G17" s="169"/>
      <c r="H17" s="170">
        <v>0.127</v>
      </c>
      <c r="I17" s="139"/>
      <c r="J17" s="173" t="s">
        <v>196</v>
      </c>
      <c r="K17" s="177"/>
      <c r="L17" s="28">
        <v>0.06</v>
      </c>
    </row>
    <row r="18" spans="1:12" ht="13.5" customHeight="1">
      <c r="A18" s="28"/>
      <c r="B18" s="168" t="s">
        <v>102</v>
      </c>
      <c r="C18" s="178"/>
      <c r="D18" s="171">
        <v>0.163</v>
      </c>
      <c r="E18" s="171"/>
      <c r="F18" s="168"/>
      <c r="G18" s="169"/>
      <c r="H18" s="170"/>
      <c r="I18" s="139"/>
      <c r="J18" s="173" t="s">
        <v>206</v>
      </c>
      <c r="K18" s="177"/>
      <c r="L18" s="28">
        <v>0.082</v>
      </c>
    </row>
    <row r="19" spans="1:12" ht="13.5" customHeight="1">
      <c r="A19" s="28"/>
      <c r="B19" s="168" t="s">
        <v>106</v>
      </c>
      <c r="C19" s="178"/>
      <c r="D19" s="171">
        <v>0.122</v>
      </c>
      <c r="E19" s="171"/>
      <c r="F19" s="168"/>
      <c r="G19" s="169"/>
      <c r="H19" s="170"/>
      <c r="I19" s="139"/>
      <c r="J19" s="29"/>
      <c r="K19" s="177"/>
      <c r="L19" s="29"/>
    </row>
    <row r="20" spans="1:12" ht="13.5" customHeight="1">
      <c r="A20" s="28"/>
      <c r="B20" s="168"/>
      <c r="C20" s="178"/>
      <c r="D20" s="171"/>
      <c r="E20" s="171"/>
      <c r="F20" s="168" t="s">
        <v>162</v>
      </c>
      <c r="G20" s="169"/>
      <c r="H20" s="170">
        <v>0.66</v>
      </c>
      <c r="I20" s="139"/>
      <c r="J20" s="173" t="s">
        <v>100</v>
      </c>
      <c r="K20" s="139"/>
      <c r="L20" s="171">
        <v>0.154</v>
      </c>
    </row>
    <row r="21" spans="1:12" ht="13.5" customHeight="1">
      <c r="A21" s="28"/>
      <c r="B21" s="168" t="s">
        <v>109</v>
      </c>
      <c r="C21" s="178"/>
      <c r="D21" s="171">
        <v>0.121</v>
      </c>
      <c r="E21" s="171"/>
      <c r="F21" s="168" t="s">
        <v>56</v>
      </c>
      <c r="G21" s="139"/>
      <c r="H21" s="170">
        <v>1.13</v>
      </c>
      <c r="I21" s="139"/>
      <c r="J21" s="173" t="s">
        <v>104</v>
      </c>
      <c r="K21" s="139"/>
      <c r="L21" s="171">
        <v>0.114</v>
      </c>
    </row>
    <row r="22" spans="1:12" ht="13.5" customHeight="1">
      <c r="A22" s="28"/>
      <c r="B22" s="168" t="s">
        <v>113</v>
      </c>
      <c r="C22" s="178"/>
      <c r="D22" s="171">
        <v>0.076</v>
      </c>
      <c r="E22" s="171"/>
      <c r="F22" s="168" t="s">
        <v>61</v>
      </c>
      <c r="G22" s="139"/>
      <c r="H22" s="170">
        <v>0.174</v>
      </c>
      <c r="I22" s="139"/>
      <c r="J22" s="173" t="s">
        <v>107</v>
      </c>
      <c r="K22" s="139"/>
      <c r="L22" s="171">
        <v>0.193</v>
      </c>
    </row>
    <row r="23" spans="1:12" ht="13.5" customHeight="1">
      <c r="A23" s="28"/>
      <c r="B23" s="168" t="s">
        <v>115</v>
      </c>
      <c r="C23" s="178"/>
      <c r="D23" s="171">
        <v>0.141</v>
      </c>
      <c r="E23" s="171"/>
      <c r="F23" s="168"/>
      <c r="G23" s="139"/>
      <c r="H23" s="170"/>
      <c r="I23" s="139"/>
      <c r="J23" s="173" t="s">
        <v>111</v>
      </c>
      <c r="K23" s="139"/>
      <c r="L23" s="171">
        <v>0.243</v>
      </c>
    </row>
    <row r="24" spans="1:12" ht="13.5" customHeight="1">
      <c r="A24" s="28"/>
      <c r="B24" s="168"/>
      <c r="C24" s="178"/>
      <c r="D24" s="171"/>
      <c r="E24" s="171"/>
      <c r="F24" s="168" t="s">
        <v>66</v>
      </c>
      <c r="G24" s="139"/>
      <c r="H24" s="170">
        <v>0.14</v>
      </c>
      <c r="I24" s="139"/>
      <c r="J24" s="173"/>
      <c r="K24" s="139"/>
      <c r="L24" s="171"/>
    </row>
    <row r="25" spans="1:12" ht="13.5" customHeight="1">
      <c r="A25" s="28"/>
      <c r="B25" s="168" t="s">
        <v>119</v>
      </c>
      <c r="C25" s="178"/>
      <c r="D25" s="171">
        <v>0.144</v>
      </c>
      <c r="E25" s="171"/>
      <c r="F25" s="168" t="s">
        <v>71</v>
      </c>
      <c r="G25" s="139"/>
      <c r="H25" s="170">
        <v>0.22</v>
      </c>
      <c r="I25" s="139"/>
      <c r="J25" s="173" t="s">
        <v>114</v>
      </c>
      <c r="K25" s="139"/>
      <c r="L25" s="171">
        <v>0.166</v>
      </c>
    </row>
    <row r="26" spans="1:12" ht="13.5" customHeight="1">
      <c r="A26" s="28"/>
      <c r="B26" s="168" t="s">
        <v>122</v>
      </c>
      <c r="C26" s="178"/>
      <c r="D26" s="171">
        <v>0.091</v>
      </c>
      <c r="E26" s="171"/>
      <c r="F26" s="168" t="s">
        <v>75</v>
      </c>
      <c r="G26" s="139"/>
      <c r="H26" s="170">
        <v>0.751</v>
      </c>
      <c r="I26" s="139"/>
      <c r="J26" s="173" t="s">
        <v>117</v>
      </c>
      <c r="K26" s="139"/>
      <c r="L26" s="171">
        <v>0.129</v>
      </c>
    </row>
    <row r="27" spans="1:12" ht="13.5" customHeight="1">
      <c r="A27" s="28"/>
      <c r="B27" s="168"/>
      <c r="C27" s="178"/>
      <c r="D27" s="171"/>
      <c r="E27" s="171"/>
      <c r="F27" s="168"/>
      <c r="G27" s="139"/>
      <c r="H27" s="170"/>
      <c r="I27" s="139"/>
      <c r="J27" s="173" t="s">
        <v>121</v>
      </c>
      <c r="K27" s="139"/>
      <c r="L27" s="171">
        <v>0.139</v>
      </c>
    </row>
    <row r="28" spans="1:12" ht="13.5" customHeight="1">
      <c r="A28" s="28"/>
      <c r="B28" s="168" t="s">
        <v>125</v>
      </c>
      <c r="C28" s="178"/>
      <c r="D28" s="171">
        <v>0.113</v>
      </c>
      <c r="E28" s="171"/>
      <c r="F28" s="168" t="s">
        <v>79</v>
      </c>
      <c r="G28" s="139"/>
      <c r="H28" s="170">
        <v>0.191</v>
      </c>
      <c r="I28" s="139"/>
      <c r="J28" s="173" t="s">
        <v>124</v>
      </c>
      <c r="K28" s="139"/>
      <c r="L28" s="171">
        <v>0.203</v>
      </c>
    </row>
    <row r="29" spans="1:12" ht="13.5" customHeight="1">
      <c r="A29" s="28"/>
      <c r="B29" s="168" t="s">
        <v>129</v>
      </c>
      <c r="C29" s="178"/>
      <c r="D29" s="171">
        <v>0.135</v>
      </c>
      <c r="E29" s="171"/>
      <c r="F29" s="168" t="s">
        <v>83</v>
      </c>
      <c r="G29" s="139"/>
      <c r="H29" s="170">
        <v>0.266</v>
      </c>
      <c r="I29" s="139"/>
      <c r="J29" s="173"/>
      <c r="K29" s="139"/>
      <c r="L29" s="171"/>
    </row>
    <row r="30" spans="1:12" ht="13.5" customHeight="1">
      <c r="A30" s="28"/>
      <c r="B30" s="168" t="s">
        <v>133</v>
      </c>
      <c r="C30" s="178"/>
      <c r="D30" s="171">
        <v>0.112</v>
      </c>
      <c r="E30" s="171"/>
      <c r="F30" s="168"/>
      <c r="G30" s="139"/>
      <c r="H30" s="179"/>
      <c r="I30" s="28"/>
      <c r="J30" s="173" t="s">
        <v>128</v>
      </c>
      <c r="K30" s="139"/>
      <c r="L30" s="171">
        <v>0.171</v>
      </c>
    </row>
    <row r="31" spans="1:12" ht="13.5" customHeight="1">
      <c r="A31" s="28"/>
      <c r="B31" s="168" t="s">
        <v>137</v>
      </c>
      <c r="C31" s="178"/>
      <c r="D31" s="171">
        <v>0.218</v>
      </c>
      <c r="E31" s="171"/>
      <c r="F31" s="164" t="s">
        <v>91</v>
      </c>
      <c r="G31" s="139"/>
      <c r="H31" s="180">
        <v>9.983</v>
      </c>
      <c r="I31" s="28"/>
      <c r="J31" s="173" t="s">
        <v>132</v>
      </c>
      <c r="K31" s="139"/>
      <c r="L31" s="171">
        <v>0.143</v>
      </c>
    </row>
    <row r="32" spans="1:12" ht="13.5" customHeight="1">
      <c r="A32" s="28"/>
      <c r="B32" s="168" t="s">
        <v>141</v>
      </c>
      <c r="C32" s="178"/>
      <c r="D32" s="171">
        <v>0.174</v>
      </c>
      <c r="E32" s="171"/>
      <c r="F32" s="181"/>
      <c r="G32" s="169"/>
      <c r="H32" s="170"/>
      <c r="I32" s="28"/>
      <c r="J32" s="173" t="s">
        <v>136</v>
      </c>
      <c r="K32" s="139"/>
      <c r="L32" s="171">
        <v>0.13</v>
      </c>
    </row>
    <row r="33" spans="1:12" ht="13.5" customHeight="1">
      <c r="A33" s="28"/>
      <c r="B33" s="168" t="s">
        <v>145</v>
      </c>
      <c r="C33" s="178"/>
      <c r="D33" s="171">
        <v>0.243</v>
      </c>
      <c r="E33" s="171"/>
      <c r="F33" s="168" t="s">
        <v>99</v>
      </c>
      <c r="G33" s="139"/>
      <c r="H33" s="170">
        <v>0.138</v>
      </c>
      <c r="I33" s="28"/>
      <c r="J33" s="173" t="s">
        <v>140</v>
      </c>
      <c r="K33" s="139"/>
      <c r="L33" s="171">
        <v>0.234</v>
      </c>
    </row>
    <row r="34" spans="1:12" ht="13.5" customHeight="1">
      <c r="A34" s="28"/>
      <c r="B34" s="168" t="s">
        <v>149</v>
      </c>
      <c r="C34" s="178"/>
      <c r="D34" s="171">
        <v>0.127</v>
      </c>
      <c r="E34" s="171"/>
      <c r="F34" s="168" t="s">
        <v>45</v>
      </c>
      <c r="G34" s="139"/>
      <c r="H34" s="170">
        <v>0.234</v>
      </c>
      <c r="I34" s="28"/>
      <c r="J34" s="173"/>
      <c r="K34" s="139"/>
      <c r="L34" s="171"/>
    </row>
    <row r="35" spans="1:12" ht="13.5" customHeight="1">
      <c r="A35" s="28"/>
      <c r="B35" s="168"/>
      <c r="C35" s="178"/>
      <c r="D35" s="171"/>
      <c r="E35" s="171"/>
      <c r="F35" s="168" t="s">
        <v>46</v>
      </c>
      <c r="G35" s="139"/>
      <c r="H35" s="170">
        <v>0.17</v>
      </c>
      <c r="I35" s="28"/>
      <c r="J35" s="173" t="s">
        <v>144</v>
      </c>
      <c r="K35" s="139"/>
      <c r="L35" s="171">
        <v>0.16</v>
      </c>
    </row>
    <row r="36" spans="1:12" ht="13.5" customHeight="1">
      <c r="A36" s="28"/>
      <c r="B36" s="168" t="s">
        <v>153</v>
      </c>
      <c r="C36" s="178"/>
      <c r="D36" s="171">
        <v>0.094</v>
      </c>
      <c r="E36" s="171"/>
      <c r="F36" s="168" t="s">
        <v>47</v>
      </c>
      <c r="G36" s="139"/>
      <c r="H36" s="170">
        <v>0.123</v>
      </c>
      <c r="I36" s="28"/>
      <c r="J36" s="173" t="s">
        <v>148</v>
      </c>
      <c r="K36" s="140"/>
      <c r="L36" s="171">
        <v>0.186</v>
      </c>
    </row>
    <row r="37" spans="1:12" ht="13.5" customHeight="1">
      <c r="A37" s="28"/>
      <c r="B37" s="168" t="s">
        <v>157</v>
      </c>
      <c r="C37" s="178"/>
      <c r="D37" s="171">
        <v>0.099</v>
      </c>
      <c r="E37" s="171"/>
      <c r="F37" s="168" t="s">
        <v>48</v>
      </c>
      <c r="G37" s="139"/>
      <c r="H37" s="170">
        <v>0.233</v>
      </c>
      <c r="I37" s="28"/>
      <c r="J37" s="173"/>
      <c r="K37" s="140"/>
      <c r="L37" s="171"/>
    </row>
    <row r="38" spans="1:12" ht="13.5" customHeight="1">
      <c r="A38" s="28"/>
      <c r="B38" s="168" t="s">
        <v>161</v>
      </c>
      <c r="C38" s="178"/>
      <c r="D38" s="171">
        <v>0.279</v>
      </c>
      <c r="E38" s="171"/>
      <c r="F38" s="168" t="s">
        <v>49</v>
      </c>
      <c r="G38" s="139"/>
      <c r="H38" s="170">
        <v>0.108</v>
      </c>
      <c r="I38" s="28"/>
      <c r="J38" s="173" t="s">
        <v>152</v>
      </c>
      <c r="K38" s="140"/>
      <c r="L38" s="171">
        <v>0.138</v>
      </c>
    </row>
    <row r="39" spans="1:12" ht="13.5" customHeight="1">
      <c r="A39" s="28"/>
      <c r="B39" s="168" t="s">
        <v>55</v>
      </c>
      <c r="C39" s="139"/>
      <c r="D39" s="171">
        <v>0.225</v>
      </c>
      <c r="E39" s="171"/>
      <c r="F39" s="168" t="s">
        <v>50</v>
      </c>
      <c r="G39" s="139"/>
      <c r="H39" s="170">
        <v>0.156</v>
      </c>
      <c r="I39" s="28"/>
      <c r="J39" s="173" t="s">
        <v>156</v>
      </c>
      <c r="K39" s="140"/>
      <c r="L39" s="171">
        <v>0.192</v>
      </c>
    </row>
    <row r="40" spans="1:12" ht="13.5" customHeight="1">
      <c r="A40" s="140"/>
      <c r="B40" s="168"/>
      <c r="C40" s="139"/>
      <c r="D40" s="171"/>
      <c r="E40" s="171"/>
      <c r="F40" s="168" t="s">
        <v>51</v>
      </c>
      <c r="G40" s="139"/>
      <c r="H40" s="170">
        <v>0.092</v>
      </c>
      <c r="I40" s="28"/>
      <c r="J40" s="173" t="s">
        <v>160</v>
      </c>
      <c r="K40" s="140"/>
      <c r="L40" s="171">
        <v>0.136</v>
      </c>
    </row>
    <row r="41" spans="1:12" ht="13.5" customHeight="1">
      <c r="A41" s="140"/>
      <c r="B41" s="168" t="s">
        <v>60</v>
      </c>
      <c r="C41" s="139"/>
      <c r="D41" s="171">
        <v>0.089</v>
      </c>
      <c r="E41" s="171"/>
      <c r="F41" s="168"/>
      <c r="G41" s="139"/>
      <c r="H41" s="170"/>
      <c r="I41" s="28"/>
      <c r="J41" s="173"/>
      <c r="K41" s="140"/>
      <c r="L41" s="171"/>
    </row>
    <row r="42" spans="1:12" ht="13.5" customHeight="1">
      <c r="A42" s="140"/>
      <c r="B42" s="168" t="s">
        <v>65</v>
      </c>
      <c r="C42" s="139"/>
      <c r="D42" s="171">
        <v>0.18</v>
      </c>
      <c r="E42" s="171"/>
      <c r="F42" s="168" t="s">
        <v>127</v>
      </c>
      <c r="G42" s="139"/>
      <c r="H42" s="170">
        <v>0.143</v>
      </c>
      <c r="I42" s="28"/>
      <c r="J42" s="173" t="s">
        <v>164</v>
      </c>
      <c r="K42" s="140"/>
      <c r="L42" s="171">
        <v>0.133</v>
      </c>
    </row>
    <row r="43" spans="1:12" ht="13.5" customHeight="1">
      <c r="A43" s="140"/>
      <c r="B43" s="168" t="s">
        <v>70</v>
      </c>
      <c r="C43" s="139"/>
      <c r="D43" s="171">
        <v>0.146</v>
      </c>
      <c r="E43" s="171"/>
      <c r="F43" s="168" t="s">
        <v>131</v>
      </c>
      <c r="G43" s="139"/>
      <c r="H43" s="170">
        <v>0.921</v>
      </c>
      <c r="I43" s="28"/>
      <c r="J43" s="173" t="s">
        <v>58</v>
      </c>
      <c r="K43" s="140"/>
      <c r="L43" s="171">
        <v>0.259</v>
      </c>
    </row>
    <row r="44" spans="1:12" ht="13.5" customHeight="1">
      <c r="A44" s="140"/>
      <c r="B44" s="168" t="s">
        <v>74</v>
      </c>
      <c r="C44" s="139"/>
      <c r="D44" s="171">
        <v>0.223</v>
      </c>
      <c r="E44" s="171"/>
      <c r="F44" s="168" t="s">
        <v>135</v>
      </c>
      <c r="G44" s="139"/>
      <c r="H44" s="170">
        <v>2.283</v>
      </c>
      <c r="I44" s="28"/>
      <c r="J44" s="173"/>
      <c r="K44" s="140"/>
      <c r="L44" s="171"/>
    </row>
    <row r="45" spans="1:12" ht="13.5" customHeight="1">
      <c r="A45" s="140"/>
      <c r="B45" s="168" t="s">
        <v>78</v>
      </c>
      <c r="C45" s="139"/>
      <c r="D45" s="171">
        <v>0.196</v>
      </c>
      <c r="E45" s="182"/>
      <c r="F45" s="168"/>
      <c r="G45" s="139"/>
      <c r="H45" s="170"/>
      <c r="I45" s="28"/>
      <c r="J45" s="173" t="s">
        <v>63</v>
      </c>
      <c r="K45" s="140"/>
      <c r="L45" s="171">
        <v>0.202</v>
      </c>
    </row>
    <row r="46" spans="1:12" ht="13.5" customHeight="1">
      <c r="A46" s="140"/>
      <c r="B46" s="168"/>
      <c r="C46" s="139"/>
      <c r="D46" s="171"/>
      <c r="E46" s="182"/>
      <c r="F46" s="168" t="s">
        <v>139</v>
      </c>
      <c r="G46" s="139"/>
      <c r="H46" s="170">
        <v>0.151</v>
      </c>
      <c r="I46" s="28"/>
      <c r="J46" s="173" t="s">
        <v>68</v>
      </c>
      <c r="K46" s="28"/>
      <c r="L46" s="171">
        <v>0.392</v>
      </c>
    </row>
    <row r="47" spans="1:12" ht="13.5" customHeight="1">
      <c r="A47" s="140"/>
      <c r="B47" s="168" t="s">
        <v>82</v>
      </c>
      <c r="C47" s="139"/>
      <c r="D47" s="171">
        <v>0.166</v>
      </c>
      <c r="E47" s="182"/>
      <c r="F47" s="168" t="s">
        <v>143</v>
      </c>
      <c r="G47" s="139"/>
      <c r="H47" s="170">
        <v>0.105</v>
      </c>
      <c r="I47" s="28"/>
      <c r="J47" s="173" t="s">
        <v>73</v>
      </c>
      <c r="K47" s="28"/>
      <c r="L47" s="171">
        <v>0.255</v>
      </c>
    </row>
    <row r="48" spans="1:12" ht="13.5" customHeight="1">
      <c r="A48" s="140"/>
      <c r="B48" s="168" t="s">
        <v>87</v>
      </c>
      <c r="C48" s="139"/>
      <c r="D48" s="171">
        <v>0.179</v>
      </c>
      <c r="E48" s="182"/>
      <c r="F48" s="168" t="s">
        <v>147</v>
      </c>
      <c r="G48" s="139"/>
      <c r="H48" s="170">
        <v>0.1</v>
      </c>
      <c r="I48" s="28"/>
      <c r="J48" s="173" t="s">
        <v>77</v>
      </c>
      <c r="K48" s="28"/>
      <c r="L48" s="171">
        <v>0.142</v>
      </c>
    </row>
    <row r="49" spans="1:12" ht="13.5" customHeight="1">
      <c r="A49" s="140"/>
      <c r="B49" s="168" t="s">
        <v>90</v>
      </c>
      <c r="C49" s="139"/>
      <c r="D49" s="171">
        <v>0.157</v>
      </c>
      <c r="E49" s="182"/>
      <c r="F49" s="168" t="s">
        <v>151</v>
      </c>
      <c r="G49" s="139"/>
      <c r="H49" s="170">
        <v>0.174</v>
      </c>
      <c r="I49" s="165"/>
      <c r="J49" s="173" t="s">
        <v>85</v>
      </c>
      <c r="K49" s="28"/>
      <c r="L49" s="171">
        <v>0.223</v>
      </c>
    </row>
    <row r="50" spans="1:12" ht="13.5" customHeight="1">
      <c r="A50" s="140"/>
      <c r="B50" s="168" t="s">
        <v>95</v>
      </c>
      <c r="C50" s="169"/>
      <c r="D50" s="171">
        <v>0.238</v>
      </c>
      <c r="E50" s="182"/>
      <c r="F50" s="168" t="s">
        <v>155</v>
      </c>
      <c r="G50" s="139"/>
      <c r="H50" s="170">
        <v>0.074</v>
      </c>
      <c r="I50" s="28"/>
      <c r="J50" s="183" t="s">
        <v>93</v>
      </c>
      <c r="K50" s="184"/>
      <c r="L50" s="185">
        <v>11.655999999999997</v>
      </c>
    </row>
    <row r="51" spans="1:12" ht="13.5" customHeight="1">
      <c r="A51" s="140"/>
      <c r="B51" s="168" t="s">
        <v>98</v>
      </c>
      <c r="C51" s="169"/>
      <c r="D51" s="171">
        <v>0.102</v>
      </c>
      <c r="E51" s="182"/>
      <c r="F51" s="168"/>
      <c r="G51" s="139"/>
      <c r="H51" s="170"/>
      <c r="I51" s="28"/>
      <c r="J51" s="29"/>
      <c r="K51" s="177"/>
      <c r="L51" s="29"/>
    </row>
    <row r="52" spans="1:12" ht="13.5" customHeight="1">
      <c r="A52" s="140"/>
      <c r="B52" s="168" t="s">
        <v>103</v>
      </c>
      <c r="C52" s="186"/>
      <c r="D52" s="171">
        <v>0.193</v>
      </c>
      <c r="E52" s="182"/>
      <c r="F52" s="168" t="s">
        <v>159</v>
      </c>
      <c r="G52" s="169"/>
      <c r="H52" s="170">
        <v>0.104</v>
      </c>
      <c r="I52" s="28"/>
      <c r="J52" s="173" t="s">
        <v>101</v>
      </c>
      <c r="K52" s="28"/>
      <c r="L52" s="171">
        <v>0.75</v>
      </c>
    </row>
    <row r="53" spans="1:12" ht="13.5" customHeight="1">
      <c r="A53" s="140"/>
      <c r="B53" s="172"/>
      <c r="C53" s="169"/>
      <c r="D53" s="179"/>
      <c r="E53" s="182"/>
      <c r="F53" s="168" t="s">
        <v>163</v>
      </c>
      <c r="G53" s="169"/>
      <c r="H53" s="170">
        <v>0.13</v>
      </c>
      <c r="I53" s="28"/>
      <c r="J53" s="173" t="s">
        <v>105</v>
      </c>
      <c r="K53" s="28"/>
      <c r="L53" s="171">
        <v>2.848</v>
      </c>
    </row>
    <row r="54" spans="1:12" ht="13.5" customHeight="1">
      <c r="A54" s="140"/>
      <c r="B54" s="164" t="s">
        <v>110</v>
      </c>
      <c r="C54" s="187"/>
      <c r="D54" s="180">
        <v>6.3759999999999994</v>
      </c>
      <c r="E54" s="140"/>
      <c r="F54" s="168" t="s">
        <v>57</v>
      </c>
      <c r="G54" s="176"/>
      <c r="H54" s="170">
        <v>0.085</v>
      </c>
      <c r="I54" s="28"/>
      <c r="J54" s="173" t="s">
        <v>108</v>
      </c>
      <c r="K54" s="28"/>
      <c r="L54" s="171">
        <v>3.106</v>
      </c>
    </row>
    <row r="55" spans="1:12" ht="13.5" customHeight="1">
      <c r="A55" s="140"/>
      <c r="B55" s="164"/>
      <c r="C55" s="188"/>
      <c r="D55" s="180"/>
      <c r="E55" s="140"/>
      <c r="F55" s="181"/>
      <c r="G55" s="177"/>
      <c r="H55" s="189"/>
      <c r="I55" s="28"/>
      <c r="J55" s="173" t="s">
        <v>112</v>
      </c>
      <c r="K55" s="28"/>
      <c r="L55" s="190">
        <v>1.041</v>
      </c>
    </row>
    <row r="56" spans="1:12" ht="14.25" thickBot="1">
      <c r="A56" s="141"/>
      <c r="B56" s="191"/>
      <c r="C56" s="192"/>
      <c r="D56" s="193"/>
      <c r="E56" s="141"/>
      <c r="F56" s="194"/>
      <c r="G56" s="195"/>
      <c r="H56" s="196"/>
      <c r="I56" s="197"/>
      <c r="J56" s="198" t="s">
        <v>118</v>
      </c>
      <c r="K56" s="197"/>
      <c r="L56" s="199">
        <v>7.744999999999999</v>
      </c>
    </row>
    <row r="57" spans="1:12" ht="18" customHeight="1" thickTop="1">
      <c r="A57" s="277" t="s">
        <v>197</v>
      </c>
      <c r="B57" s="277"/>
      <c r="C57" s="277"/>
      <c r="D57" s="29"/>
      <c r="E57" s="29"/>
      <c r="F57" s="29"/>
      <c r="G57" s="29"/>
      <c r="H57" s="29"/>
      <c r="I57" s="28"/>
      <c r="J57" s="29"/>
      <c r="K57" s="29"/>
      <c r="L57" s="29"/>
    </row>
    <row r="58" spans="9:11" ht="13.5">
      <c r="I58" s="30"/>
      <c r="K58" s="31"/>
    </row>
    <row r="59" spans="9:11" ht="13.5">
      <c r="I59" s="30"/>
      <c r="K59" s="32"/>
    </row>
    <row r="60" spans="9:11" ht="13.5">
      <c r="I60" s="30"/>
      <c r="K60" s="32"/>
    </row>
    <row r="61" spans="9:11" ht="13.5">
      <c r="I61" s="30"/>
      <c r="K61" s="32"/>
    </row>
    <row r="62" spans="9:11" ht="13.5">
      <c r="I62" s="30"/>
      <c r="K62" s="32"/>
    </row>
    <row r="63" spans="9:11" ht="13.5">
      <c r="I63" s="33"/>
      <c r="K63" s="32"/>
    </row>
    <row r="64" ht="13.5">
      <c r="K64" s="32"/>
    </row>
    <row r="65" ht="13.5">
      <c r="K65" s="31"/>
    </row>
    <row r="66" spans="11:12" ht="13.5">
      <c r="K66" s="30"/>
      <c r="L66" s="34"/>
    </row>
    <row r="67" spans="10:11" ht="13.5">
      <c r="J67" s="35"/>
      <c r="K67" s="30"/>
    </row>
    <row r="68" ht="13.5">
      <c r="K68" s="30"/>
    </row>
    <row r="69" ht="13.5">
      <c r="K69" s="30"/>
    </row>
    <row r="70" ht="13.5">
      <c r="K70" s="33"/>
    </row>
    <row r="73" ht="13.5">
      <c r="J73" s="35"/>
    </row>
  </sheetData>
  <sheetProtection/>
  <mergeCells count="1">
    <mergeCell ref="A57:C57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8" width="7.625" style="20" customWidth="1"/>
    <col min="9" max="9" width="7.625" style="9" customWidth="1"/>
    <col min="10" max="12" width="7.625" style="20" customWidth="1"/>
    <col min="13" max="16384" width="9.00390625" style="20" customWidth="1"/>
  </cols>
  <sheetData>
    <row r="1" spans="1:12" s="43" customFormat="1" ht="24" customHeight="1">
      <c r="A1" s="98" t="s">
        <v>212</v>
      </c>
      <c r="B1" s="99"/>
      <c r="C1" s="99"/>
      <c r="D1" s="99"/>
      <c r="E1" s="99"/>
      <c r="F1" s="99"/>
      <c r="G1" s="99"/>
      <c r="H1" s="99"/>
      <c r="I1" s="100"/>
      <c r="J1" s="99"/>
      <c r="K1" s="99"/>
      <c r="L1" s="99"/>
    </row>
    <row r="2" spans="1:12" ht="15" customHeight="1" thickBot="1">
      <c r="A2" s="101"/>
      <c r="B2" s="101"/>
      <c r="C2" s="101"/>
      <c r="D2" s="101"/>
      <c r="E2" s="101"/>
      <c r="F2" s="101"/>
      <c r="G2" s="101"/>
      <c r="H2" s="101"/>
      <c r="I2" s="102"/>
      <c r="J2" s="102" t="s">
        <v>44</v>
      </c>
      <c r="K2" s="101"/>
      <c r="L2" s="101"/>
    </row>
    <row r="3" spans="1:12" ht="32.25" customHeight="1" thickTop="1">
      <c r="A3" s="289" t="s">
        <v>43</v>
      </c>
      <c r="B3" s="290"/>
      <c r="C3" s="103" t="s">
        <v>5</v>
      </c>
      <c r="D3" s="104" t="s">
        <v>29</v>
      </c>
      <c r="E3" s="103" t="s">
        <v>30</v>
      </c>
      <c r="F3" s="104" t="s">
        <v>31</v>
      </c>
      <c r="G3" s="104" t="s">
        <v>32</v>
      </c>
      <c r="H3" s="104" t="s">
        <v>33</v>
      </c>
      <c r="I3" s="104" t="s">
        <v>34</v>
      </c>
      <c r="J3" s="105" t="s">
        <v>35</v>
      </c>
      <c r="K3" s="101"/>
      <c r="L3" s="101"/>
    </row>
    <row r="4" spans="1:12" ht="28.5" customHeight="1">
      <c r="A4" s="293" t="s">
        <v>238</v>
      </c>
      <c r="B4" s="294"/>
      <c r="C4" s="106">
        <f>SUM(D4:J4)</f>
        <v>2492</v>
      </c>
      <c r="D4" s="107">
        <v>55</v>
      </c>
      <c r="E4" s="108">
        <v>418</v>
      </c>
      <c r="F4" s="107">
        <v>1499</v>
      </c>
      <c r="G4" s="108" t="s">
        <v>239</v>
      </c>
      <c r="H4" s="107">
        <v>171</v>
      </c>
      <c r="I4" s="107">
        <v>6</v>
      </c>
      <c r="J4" s="107">
        <v>343</v>
      </c>
      <c r="K4" s="107"/>
      <c r="L4" s="101"/>
    </row>
    <row r="5" spans="1:12" s="50" customFormat="1" ht="28.5" customHeight="1">
      <c r="A5" s="302" t="s">
        <v>243</v>
      </c>
      <c r="B5" s="303"/>
      <c r="C5" s="152">
        <f>SUM(D5:J5)</f>
        <v>2493</v>
      </c>
      <c r="D5" s="152">
        <v>54</v>
      </c>
      <c r="E5" s="153">
        <v>414</v>
      </c>
      <c r="F5" s="152">
        <v>1506</v>
      </c>
      <c r="G5" s="153" t="s">
        <v>239</v>
      </c>
      <c r="H5" s="152">
        <v>170</v>
      </c>
      <c r="I5" s="152">
        <v>6</v>
      </c>
      <c r="J5" s="152">
        <v>343</v>
      </c>
      <c r="K5" s="109"/>
      <c r="L5" s="110"/>
    </row>
    <row r="6" spans="1:12" s="50" customFormat="1" ht="28.5" customHeight="1" thickBot="1">
      <c r="A6" s="278" t="s">
        <v>263</v>
      </c>
      <c r="B6" s="279"/>
      <c r="C6" s="223">
        <f>SUM(D6:J6)</f>
        <v>2489</v>
      </c>
      <c r="D6" s="224">
        <v>54</v>
      </c>
      <c r="E6" s="225">
        <v>408</v>
      </c>
      <c r="F6" s="224">
        <v>1509</v>
      </c>
      <c r="G6" s="225" t="s">
        <v>268</v>
      </c>
      <c r="H6" s="224">
        <v>170</v>
      </c>
      <c r="I6" s="224">
        <v>6</v>
      </c>
      <c r="J6" s="224">
        <v>342</v>
      </c>
      <c r="K6" s="109"/>
      <c r="L6" s="110"/>
    </row>
    <row r="7" spans="1:12" ht="18" customHeight="1" thickTop="1">
      <c r="A7" s="111" t="s">
        <v>205</v>
      </c>
      <c r="B7" s="112"/>
      <c r="C7" s="113"/>
      <c r="D7" s="112"/>
      <c r="E7" s="112"/>
      <c r="F7" s="112"/>
      <c r="G7" s="114"/>
      <c r="H7" s="112"/>
      <c r="I7" s="112"/>
      <c r="J7" s="112"/>
      <c r="K7" s="101"/>
      <c r="L7" s="101"/>
    </row>
    <row r="8" spans="1:12" ht="18" customHeight="1">
      <c r="A8" s="115" t="s">
        <v>261</v>
      </c>
      <c r="B8" s="101"/>
      <c r="C8" s="116"/>
      <c r="D8" s="117"/>
      <c r="E8" s="117"/>
      <c r="F8" s="117"/>
      <c r="G8" s="117"/>
      <c r="H8" s="117"/>
      <c r="I8" s="117"/>
      <c r="J8" s="101"/>
      <c r="K8" s="101"/>
      <c r="L8" s="101"/>
    </row>
    <row r="9" spans="1:12" ht="18" customHeight="1">
      <c r="A9" s="118" t="s">
        <v>262</v>
      </c>
      <c r="B9" s="101"/>
      <c r="C9" s="117"/>
      <c r="D9" s="117"/>
      <c r="E9" s="117"/>
      <c r="F9" s="117"/>
      <c r="G9" s="117"/>
      <c r="H9" s="117"/>
      <c r="I9" s="117"/>
      <c r="J9" s="101"/>
      <c r="K9" s="101"/>
      <c r="L9" s="101"/>
    </row>
    <row r="10" spans="1:12" ht="18.75" customHeight="1">
      <c r="A10" s="101"/>
      <c r="B10" s="118"/>
      <c r="C10" s="101"/>
      <c r="D10" s="119"/>
      <c r="E10" s="117"/>
      <c r="F10" s="117"/>
      <c r="G10" s="117"/>
      <c r="H10" s="117"/>
      <c r="I10" s="117"/>
      <c r="J10" s="101"/>
      <c r="K10" s="101"/>
      <c r="L10" s="101"/>
    </row>
    <row r="11" spans="1:12" ht="18.75" customHeight="1">
      <c r="A11" s="101"/>
      <c r="B11" s="118"/>
      <c r="C11" s="101"/>
      <c r="D11" s="119"/>
      <c r="E11" s="117"/>
      <c r="F11" s="117"/>
      <c r="G11" s="117"/>
      <c r="H11" s="117"/>
      <c r="I11" s="117"/>
      <c r="J11" s="101"/>
      <c r="K11" s="101"/>
      <c r="L11" s="101"/>
    </row>
    <row r="12" spans="1:12" ht="22.5" customHeight="1">
      <c r="A12" s="101"/>
      <c r="B12" s="101"/>
      <c r="C12" s="101"/>
      <c r="D12" s="101"/>
      <c r="E12" s="101"/>
      <c r="F12" s="101"/>
      <c r="G12" s="101"/>
      <c r="H12" s="101"/>
      <c r="I12" s="120"/>
      <c r="J12" s="101"/>
      <c r="K12" s="101"/>
      <c r="L12" s="101"/>
    </row>
    <row r="13" spans="1:12" s="43" customFormat="1" ht="24" customHeight="1">
      <c r="A13" s="98" t="s">
        <v>213</v>
      </c>
      <c r="B13" s="99"/>
      <c r="C13" s="99"/>
      <c r="D13" s="99"/>
      <c r="E13" s="99"/>
      <c r="F13" s="99"/>
      <c r="G13" s="99"/>
      <c r="H13" s="99"/>
      <c r="I13" s="100"/>
      <c r="J13" s="99"/>
      <c r="K13" s="99"/>
      <c r="L13" s="99"/>
    </row>
    <row r="14" spans="1:12" ht="15" customHeight="1" thickBot="1">
      <c r="A14" s="121"/>
      <c r="B14" s="121"/>
      <c r="C14" s="101"/>
      <c r="D14" s="101"/>
      <c r="E14" s="101"/>
      <c r="F14" s="101"/>
      <c r="G14" s="101"/>
      <c r="H14" s="101"/>
      <c r="I14" s="120"/>
      <c r="J14" s="122" t="s">
        <v>264</v>
      </c>
      <c r="K14" s="101"/>
      <c r="L14" s="101"/>
    </row>
    <row r="15" spans="1:12" ht="24.75" customHeight="1" thickTop="1">
      <c r="A15" s="289" t="s">
        <v>6</v>
      </c>
      <c r="B15" s="297"/>
      <c r="C15" s="297"/>
      <c r="D15" s="297"/>
      <c r="E15" s="287" t="s">
        <v>7</v>
      </c>
      <c r="F15" s="288"/>
      <c r="G15" s="288"/>
      <c r="H15" s="287" t="s">
        <v>42</v>
      </c>
      <c r="I15" s="288"/>
      <c r="J15" s="288"/>
      <c r="K15" s="101"/>
      <c r="L15" s="120"/>
    </row>
    <row r="16" spans="1:12" ht="21.75" customHeight="1">
      <c r="A16" s="306" t="s">
        <v>8</v>
      </c>
      <c r="B16" s="307"/>
      <c r="C16" s="307"/>
      <c r="D16" s="307"/>
      <c r="E16" s="280">
        <f>SUM(E17:F28)+E30</f>
        <v>3576</v>
      </c>
      <c r="F16" s="281"/>
      <c r="G16" s="200"/>
      <c r="H16" s="334">
        <f>H29+H30</f>
        <v>100</v>
      </c>
      <c r="I16" s="335"/>
      <c r="J16" s="201"/>
      <c r="K16" s="101"/>
      <c r="L16" s="120"/>
    </row>
    <row r="17" spans="1:12" ht="21" customHeight="1">
      <c r="A17" s="329" t="s">
        <v>9</v>
      </c>
      <c r="B17" s="282" t="s">
        <v>10</v>
      </c>
      <c r="C17" s="283"/>
      <c r="D17" s="284"/>
      <c r="E17" s="304">
        <v>555</v>
      </c>
      <c r="F17" s="305"/>
      <c r="G17" s="202"/>
      <c r="H17" s="295">
        <f>E17/E16*100</f>
        <v>15.52013422818792</v>
      </c>
      <c r="I17" s="296"/>
      <c r="J17" s="119"/>
      <c r="K17" s="101"/>
      <c r="L17" s="120"/>
    </row>
    <row r="18" spans="1:12" ht="21" customHeight="1">
      <c r="A18" s="329"/>
      <c r="B18" s="282" t="s">
        <v>11</v>
      </c>
      <c r="C18" s="298"/>
      <c r="D18" s="299"/>
      <c r="E18" s="285">
        <v>5.3</v>
      </c>
      <c r="F18" s="286"/>
      <c r="G18" s="202"/>
      <c r="H18" s="332">
        <f>E18/E16*100</f>
        <v>0.14821029082774048</v>
      </c>
      <c r="I18" s="333"/>
      <c r="J18" s="119"/>
      <c r="K18" s="101"/>
      <c r="L18" s="120"/>
    </row>
    <row r="19" spans="1:12" ht="21" customHeight="1">
      <c r="A19" s="329"/>
      <c r="B19" s="282" t="s">
        <v>12</v>
      </c>
      <c r="C19" s="298"/>
      <c r="D19" s="299"/>
      <c r="E19" s="291">
        <v>819</v>
      </c>
      <c r="F19" s="292"/>
      <c r="G19" s="202"/>
      <c r="H19" s="332">
        <f>E19/E16*100</f>
        <v>22.90268456375839</v>
      </c>
      <c r="I19" s="333"/>
      <c r="J19" s="119"/>
      <c r="K19" s="101"/>
      <c r="L19" s="120"/>
    </row>
    <row r="20" spans="1:12" ht="21" customHeight="1">
      <c r="A20" s="329"/>
      <c r="B20" s="282" t="s">
        <v>13</v>
      </c>
      <c r="C20" s="298"/>
      <c r="D20" s="299"/>
      <c r="E20" s="291">
        <v>43</v>
      </c>
      <c r="F20" s="292"/>
      <c r="G20" s="202"/>
      <c r="H20" s="332">
        <f>E20/E16*100</f>
        <v>1.2024608501118568</v>
      </c>
      <c r="I20" s="333"/>
      <c r="J20" s="119"/>
      <c r="K20" s="101"/>
      <c r="L20" s="120"/>
    </row>
    <row r="21" spans="1:12" ht="21" customHeight="1">
      <c r="A21" s="329"/>
      <c r="B21" s="282" t="s">
        <v>14</v>
      </c>
      <c r="C21" s="298"/>
      <c r="D21" s="299"/>
      <c r="E21" s="291">
        <v>381</v>
      </c>
      <c r="F21" s="292"/>
      <c r="G21" s="202"/>
      <c r="H21" s="332">
        <f>E21/E16*100</f>
        <v>10.654362416107382</v>
      </c>
      <c r="I21" s="333"/>
      <c r="J21" s="119"/>
      <c r="K21" s="101"/>
      <c r="L21" s="120"/>
    </row>
    <row r="22" spans="1:12" ht="21" customHeight="1">
      <c r="A22" s="329"/>
      <c r="B22" s="282" t="s">
        <v>15</v>
      </c>
      <c r="C22" s="298"/>
      <c r="D22" s="299"/>
      <c r="E22" s="291">
        <v>47</v>
      </c>
      <c r="F22" s="292"/>
      <c r="G22" s="202"/>
      <c r="H22" s="332">
        <f>E22/E16*100</f>
        <v>1.3143176733780761</v>
      </c>
      <c r="I22" s="333"/>
      <c r="J22" s="119"/>
      <c r="K22" s="101"/>
      <c r="L22" s="120"/>
    </row>
    <row r="23" spans="1:12" ht="21" customHeight="1">
      <c r="A23" s="329"/>
      <c r="B23" s="282" t="s">
        <v>16</v>
      </c>
      <c r="C23" s="298"/>
      <c r="D23" s="299"/>
      <c r="E23" s="285">
        <v>9.7</v>
      </c>
      <c r="F23" s="286"/>
      <c r="G23" s="202"/>
      <c r="H23" s="332">
        <f>E23/E16*100</f>
        <v>0.27125279642058164</v>
      </c>
      <c r="I23" s="333"/>
      <c r="J23" s="119"/>
      <c r="K23" s="101"/>
      <c r="L23" s="120"/>
    </row>
    <row r="24" spans="1:12" ht="21" customHeight="1">
      <c r="A24" s="329"/>
      <c r="B24" s="282" t="s">
        <v>17</v>
      </c>
      <c r="C24" s="298"/>
      <c r="D24" s="299"/>
      <c r="E24" s="291">
        <v>63</v>
      </c>
      <c r="F24" s="292"/>
      <c r="G24" s="202"/>
      <c r="H24" s="332">
        <f>E24/E16*100</f>
        <v>1.761744966442953</v>
      </c>
      <c r="I24" s="333"/>
      <c r="J24" s="119"/>
      <c r="K24" s="101"/>
      <c r="L24" s="120"/>
    </row>
    <row r="25" spans="1:12" ht="21" customHeight="1">
      <c r="A25" s="329"/>
      <c r="B25" s="282" t="s">
        <v>18</v>
      </c>
      <c r="C25" s="298"/>
      <c r="D25" s="299"/>
      <c r="E25" s="291">
        <v>27</v>
      </c>
      <c r="F25" s="292"/>
      <c r="G25" s="202"/>
      <c r="H25" s="332">
        <f>E25/E16*100</f>
        <v>0.7550335570469799</v>
      </c>
      <c r="I25" s="333"/>
      <c r="J25" s="119"/>
      <c r="K25" s="101"/>
      <c r="L25" s="120"/>
    </row>
    <row r="26" spans="1:12" ht="21" customHeight="1">
      <c r="A26" s="329"/>
      <c r="B26" s="282" t="s">
        <v>19</v>
      </c>
      <c r="C26" s="298"/>
      <c r="D26" s="299"/>
      <c r="E26" s="291">
        <v>116</v>
      </c>
      <c r="F26" s="292"/>
      <c r="G26" s="202"/>
      <c r="H26" s="332">
        <f>E26/E16*100</f>
        <v>3.2438478747203576</v>
      </c>
      <c r="I26" s="333"/>
      <c r="J26" s="119"/>
      <c r="K26" s="101"/>
      <c r="L26" s="120"/>
    </row>
    <row r="27" spans="1:12" ht="21" customHeight="1">
      <c r="A27" s="329"/>
      <c r="B27" s="282" t="s">
        <v>20</v>
      </c>
      <c r="C27" s="298"/>
      <c r="D27" s="299"/>
      <c r="E27" s="291">
        <v>47</v>
      </c>
      <c r="F27" s="292"/>
      <c r="G27" s="202"/>
      <c r="H27" s="332">
        <f>E27/E16*100</f>
        <v>1.3143176733780761</v>
      </c>
      <c r="I27" s="333"/>
      <c r="J27" s="119"/>
      <c r="K27" s="101"/>
      <c r="L27" s="120"/>
    </row>
    <row r="28" spans="1:12" ht="21" customHeight="1">
      <c r="A28" s="329"/>
      <c r="B28" s="282" t="s">
        <v>21</v>
      </c>
      <c r="C28" s="298"/>
      <c r="D28" s="299"/>
      <c r="E28" s="300">
        <v>108</v>
      </c>
      <c r="F28" s="301"/>
      <c r="G28" s="205"/>
      <c r="H28" s="336">
        <f>E28/E16*100</f>
        <v>3.0201342281879198</v>
      </c>
      <c r="I28" s="337"/>
      <c r="J28" s="119"/>
      <c r="K28" s="101"/>
      <c r="L28" s="120"/>
    </row>
    <row r="29" spans="1:12" ht="21" customHeight="1">
      <c r="A29" s="329"/>
      <c r="B29" s="312" t="s">
        <v>22</v>
      </c>
      <c r="C29" s="312"/>
      <c r="D29" s="313"/>
      <c r="E29" s="308">
        <f>SUM(E17:F28)</f>
        <v>2221</v>
      </c>
      <c r="F29" s="309"/>
      <c r="G29" s="206"/>
      <c r="H29" s="330">
        <f>E29/$E$16*100</f>
        <v>62.108501118568235</v>
      </c>
      <c r="I29" s="331"/>
      <c r="J29" s="203"/>
      <c r="K29" s="101"/>
      <c r="L29" s="120"/>
    </row>
    <row r="30" spans="1:12" ht="24" customHeight="1" thickBot="1">
      <c r="A30" s="315" t="s">
        <v>23</v>
      </c>
      <c r="B30" s="316"/>
      <c r="C30" s="316"/>
      <c r="D30" s="316"/>
      <c r="E30" s="310">
        <v>1355</v>
      </c>
      <c r="F30" s="311"/>
      <c r="G30" s="207"/>
      <c r="H30" s="324">
        <f>100-H29</f>
        <v>37.891498881431765</v>
      </c>
      <c r="I30" s="325"/>
      <c r="J30" s="204"/>
      <c r="K30" s="101"/>
      <c r="L30" s="120"/>
    </row>
    <row r="31" spans="1:12" ht="18" customHeight="1" thickTop="1">
      <c r="A31" s="123" t="s">
        <v>197</v>
      </c>
      <c r="B31" s="101"/>
      <c r="C31" s="101"/>
      <c r="D31" s="101"/>
      <c r="E31" s="101"/>
      <c r="F31" s="101"/>
      <c r="G31" s="101"/>
      <c r="H31" s="101"/>
      <c r="I31" s="120"/>
      <c r="J31" s="101"/>
      <c r="K31" s="101"/>
      <c r="L31" s="101"/>
    </row>
    <row r="32" spans="1:12" ht="22.5" customHeight="1">
      <c r="A32" s="101"/>
      <c r="B32" s="101"/>
      <c r="C32" s="101"/>
      <c r="D32" s="101"/>
      <c r="E32" s="101"/>
      <c r="F32" s="101"/>
      <c r="G32" s="101"/>
      <c r="H32" s="101"/>
      <c r="I32" s="120"/>
      <c r="J32" s="101"/>
      <c r="K32" s="101"/>
      <c r="L32" s="101"/>
    </row>
    <row r="33" spans="1:12" ht="24" customHeight="1">
      <c r="A33" s="124" t="s">
        <v>236</v>
      </c>
      <c r="B33" s="99"/>
      <c r="C33" s="101"/>
      <c r="D33" s="101"/>
      <c r="E33" s="101"/>
      <c r="F33" s="101"/>
      <c r="G33" s="101"/>
      <c r="H33" s="101"/>
      <c r="I33" s="120"/>
      <c r="J33" s="101"/>
      <c r="K33" s="101"/>
      <c r="L33" s="101"/>
    </row>
    <row r="34" spans="1:12" ht="15" thickBot="1">
      <c r="A34" s="125"/>
      <c r="B34" s="125"/>
      <c r="C34" s="125"/>
      <c r="D34" s="125"/>
      <c r="E34" s="101"/>
      <c r="F34" s="101"/>
      <c r="G34" s="126"/>
      <c r="H34" s="125"/>
      <c r="I34" s="125"/>
      <c r="J34" s="101"/>
      <c r="K34" s="101"/>
      <c r="L34" s="127" t="s">
        <v>265</v>
      </c>
    </row>
    <row r="35" spans="1:12" ht="24" customHeight="1" thickTop="1">
      <c r="A35" s="328" t="s">
        <v>24</v>
      </c>
      <c r="B35" s="320"/>
      <c r="C35" s="319" t="s">
        <v>25</v>
      </c>
      <c r="D35" s="320"/>
      <c r="E35" s="287" t="s">
        <v>26</v>
      </c>
      <c r="F35" s="328"/>
      <c r="G35" s="319" t="s">
        <v>27</v>
      </c>
      <c r="H35" s="320"/>
      <c r="I35" s="319" t="s">
        <v>235</v>
      </c>
      <c r="J35" s="323"/>
      <c r="K35" s="319" t="s">
        <v>28</v>
      </c>
      <c r="L35" s="323"/>
    </row>
    <row r="36" spans="1:12" ht="24" customHeight="1" thickBot="1">
      <c r="A36" s="314">
        <v>27</v>
      </c>
      <c r="B36" s="314"/>
      <c r="C36" s="326">
        <v>1586</v>
      </c>
      <c r="D36" s="327"/>
      <c r="E36" s="314">
        <v>1661</v>
      </c>
      <c r="F36" s="318"/>
      <c r="G36" s="321">
        <v>0.8</v>
      </c>
      <c r="H36" s="322"/>
      <c r="I36" s="317">
        <v>7.8</v>
      </c>
      <c r="J36" s="317"/>
      <c r="K36" s="317">
        <v>59.3</v>
      </c>
      <c r="L36" s="317"/>
    </row>
    <row r="37" spans="1:12" ht="18" customHeight="1" thickTop="1">
      <c r="A37" s="123" t="s">
        <v>197</v>
      </c>
      <c r="B37" s="101"/>
      <c r="C37" s="101"/>
      <c r="D37" s="101"/>
      <c r="E37" s="101"/>
      <c r="F37" s="101"/>
      <c r="G37" s="101"/>
      <c r="H37" s="101"/>
      <c r="I37" s="120"/>
      <c r="J37" s="101"/>
      <c r="K37" s="101"/>
      <c r="L37" s="101"/>
    </row>
    <row r="38" spans="1:12" ht="13.5">
      <c r="A38" s="101"/>
      <c r="B38" s="101"/>
      <c r="C38" s="101"/>
      <c r="D38" s="101"/>
      <c r="E38" s="101"/>
      <c r="F38" s="101"/>
      <c r="G38" s="101"/>
      <c r="H38" s="101"/>
      <c r="I38" s="120"/>
      <c r="J38" s="101"/>
      <c r="K38" s="101"/>
      <c r="L38" s="101"/>
    </row>
  </sheetData>
  <sheetProtection/>
  <mergeCells count="65">
    <mergeCell ref="H16:I16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K35:L35"/>
    <mergeCell ref="K36:L36"/>
    <mergeCell ref="C36:D36"/>
    <mergeCell ref="B22:D22"/>
    <mergeCell ref="B27:D27"/>
    <mergeCell ref="B26:D26"/>
    <mergeCell ref="C35:D35"/>
    <mergeCell ref="E35:F35"/>
    <mergeCell ref="A35:B35"/>
    <mergeCell ref="A17:A29"/>
    <mergeCell ref="A36:B36"/>
    <mergeCell ref="A30:D30"/>
    <mergeCell ref="I36:J36"/>
    <mergeCell ref="E36:F36"/>
    <mergeCell ref="G35:H35"/>
    <mergeCell ref="G36:H36"/>
    <mergeCell ref="I35:J35"/>
    <mergeCell ref="H30:I30"/>
    <mergeCell ref="E29:F29"/>
    <mergeCell ref="E27:F27"/>
    <mergeCell ref="E30:F30"/>
    <mergeCell ref="B19:D19"/>
    <mergeCell ref="B25:D25"/>
    <mergeCell ref="E24:F24"/>
    <mergeCell ref="B29:D29"/>
    <mergeCell ref="B28:D28"/>
    <mergeCell ref="A5:B5"/>
    <mergeCell ref="E17:F17"/>
    <mergeCell ref="B21:D21"/>
    <mergeCell ref="B20:D20"/>
    <mergeCell ref="E20:F20"/>
    <mergeCell ref="B24:D24"/>
    <mergeCell ref="E22:F22"/>
    <mergeCell ref="E19:F19"/>
    <mergeCell ref="A16:D16"/>
    <mergeCell ref="B23:D23"/>
    <mergeCell ref="A15:D15"/>
    <mergeCell ref="E18:F18"/>
    <mergeCell ref="B18:D18"/>
    <mergeCell ref="E25:F25"/>
    <mergeCell ref="E26:F26"/>
    <mergeCell ref="E28:F28"/>
    <mergeCell ref="A6:B6"/>
    <mergeCell ref="E16:F16"/>
    <mergeCell ref="B17:D17"/>
    <mergeCell ref="E23:F23"/>
    <mergeCell ref="H15:J15"/>
    <mergeCell ref="A3:B3"/>
    <mergeCell ref="E15:G15"/>
    <mergeCell ref="E21:F21"/>
    <mergeCell ref="A4:B4"/>
    <mergeCell ref="H17:I17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18.00390625" style="40" customWidth="1"/>
    <col min="2" max="7" width="11.00390625" style="40" customWidth="1"/>
    <col min="8" max="16384" width="9.00390625" style="40" customWidth="1"/>
  </cols>
  <sheetData>
    <row r="1" s="37" customFormat="1" ht="26.25" customHeight="1" thickBot="1">
      <c r="A1" s="36" t="s">
        <v>177</v>
      </c>
    </row>
    <row r="2" spans="1:7" s="38" customFormat="1" ht="36" customHeight="1" thickTop="1">
      <c r="A2" s="338" t="s">
        <v>178</v>
      </c>
      <c r="B2" s="340" t="s">
        <v>179</v>
      </c>
      <c r="C2" s="340"/>
      <c r="D2" s="341"/>
      <c r="E2" s="342" t="s">
        <v>180</v>
      </c>
      <c r="F2" s="340"/>
      <c r="G2" s="341"/>
    </row>
    <row r="3" spans="1:7" s="38" customFormat="1" ht="36" customHeight="1">
      <c r="A3" s="339"/>
      <c r="B3" s="55" t="s">
        <v>207</v>
      </c>
      <c r="C3" s="55" t="s">
        <v>208</v>
      </c>
      <c r="D3" s="55" t="s">
        <v>209</v>
      </c>
      <c r="E3" s="56" t="s">
        <v>207</v>
      </c>
      <c r="F3" s="55" t="s">
        <v>208</v>
      </c>
      <c r="G3" s="55" t="s">
        <v>209</v>
      </c>
    </row>
    <row r="4" spans="1:7" s="39" customFormat="1" ht="28.5" customHeight="1">
      <c r="A4" s="57" t="s">
        <v>247</v>
      </c>
      <c r="B4" s="96">
        <v>16.3</v>
      </c>
      <c r="C4" s="97">
        <v>35.4</v>
      </c>
      <c r="D4" s="97">
        <v>-3</v>
      </c>
      <c r="E4" s="97">
        <v>60.4</v>
      </c>
      <c r="F4" s="97">
        <v>99.9</v>
      </c>
      <c r="G4" s="97">
        <v>10.2</v>
      </c>
    </row>
    <row r="5" spans="1:7" s="39" customFormat="1" ht="27.75" customHeight="1">
      <c r="A5" s="57" t="s">
        <v>248</v>
      </c>
      <c r="B5" s="58">
        <v>15.8</v>
      </c>
      <c r="C5" s="59">
        <v>34.4</v>
      </c>
      <c r="D5" s="59">
        <v>-2.5</v>
      </c>
      <c r="E5" s="59">
        <v>61.8</v>
      </c>
      <c r="F5" s="59">
        <v>99.9</v>
      </c>
      <c r="G5" s="59">
        <v>7.6</v>
      </c>
    </row>
    <row r="6" spans="1:7" s="39" customFormat="1" ht="27.75" customHeight="1">
      <c r="A6" s="154" t="s">
        <v>244</v>
      </c>
      <c r="B6" s="155">
        <f>SUM(B8:B19)/12</f>
        <v>16.333333333333332</v>
      </c>
      <c r="C6" s="156">
        <f>MAX(C8:C19)</f>
        <v>35.5</v>
      </c>
      <c r="D6" s="156">
        <f>MIN(D8:D19)</f>
        <v>-4.5</v>
      </c>
      <c r="E6" s="156">
        <f>SUM(E8:E19)/12</f>
        <v>67.73333333333333</v>
      </c>
      <c r="F6" s="156">
        <f>MAX(F8:F19)</f>
        <v>99.9</v>
      </c>
      <c r="G6" s="156">
        <f>MIN(G8:G19)</f>
        <v>10</v>
      </c>
    </row>
    <row r="7" spans="1:7" s="39" customFormat="1" ht="9" customHeight="1">
      <c r="A7" s="60"/>
      <c r="B7" s="61"/>
      <c r="C7" s="62"/>
      <c r="D7" s="62"/>
      <c r="E7" s="62"/>
      <c r="F7" s="62"/>
      <c r="G7" s="62"/>
    </row>
    <row r="8" spans="1:12" ht="21" customHeight="1">
      <c r="A8" s="129" t="s">
        <v>249</v>
      </c>
      <c r="B8" s="142">
        <v>5.6</v>
      </c>
      <c r="C8" s="143">
        <v>15.5</v>
      </c>
      <c r="D8" s="143">
        <v>-4.5</v>
      </c>
      <c r="E8" s="143">
        <v>53.1</v>
      </c>
      <c r="F8" s="143">
        <v>97.1</v>
      </c>
      <c r="G8" s="143">
        <v>13.8</v>
      </c>
      <c r="L8" s="39"/>
    </row>
    <row r="9" spans="1:12" ht="21" customHeight="1">
      <c r="A9" s="129" t="s">
        <v>181</v>
      </c>
      <c r="B9" s="142">
        <v>6.2</v>
      </c>
      <c r="C9" s="143">
        <v>20.4</v>
      </c>
      <c r="D9" s="143">
        <v>-2.1</v>
      </c>
      <c r="E9" s="143">
        <v>54.1</v>
      </c>
      <c r="F9" s="143">
        <v>96.8</v>
      </c>
      <c r="G9" s="143">
        <v>11.2</v>
      </c>
      <c r="L9" s="39"/>
    </row>
    <row r="10" spans="1:12" ht="21" customHeight="1">
      <c r="A10" s="129" t="s">
        <v>165</v>
      </c>
      <c r="B10" s="142">
        <v>10.2</v>
      </c>
      <c r="C10" s="143">
        <v>21.1</v>
      </c>
      <c r="D10" s="143">
        <v>1.7</v>
      </c>
      <c r="E10" s="143">
        <v>55.7</v>
      </c>
      <c r="F10" s="143">
        <v>93.5</v>
      </c>
      <c r="G10" s="143">
        <v>14.9</v>
      </c>
      <c r="L10" s="39"/>
    </row>
    <row r="11" spans="1:12" ht="21" customHeight="1">
      <c r="A11" s="129" t="s">
        <v>166</v>
      </c>
      <c r="B11" s="142">
        <v>14.4</v>
      </c>
      <c r="C11" s="143">
        <v>23</v>
      </c>
      <c r="D11" s="143">
        <v>2.3</v>
      </c>
      <c r="E11" s="143">
        <v>71.9</v>
      </c>
      <c r="F11" s="143">
        <v>99.9</v>
      </c>
      <c r="G11" s="143">
        <v>20.8</v>
      </c>
      <c r="L11" s="39"/>
    </row>
    <row r="12" spans="1:12" ht="21" customHeight="1">
      <c r="A12" s="129" t="s">
        <v>167</v>
      </c>
      <c r="B12" s="142">
        <v>20.1</v>
      </c>
      <c r="C12" s="143">
        <v>27.4</v>
      </c>
      <c r="D12" s="143">
        <v>10.8</v>
      </c>
      <c r="E12" s="143">
        <v>68</v>
      </c>
      <c r="F12" s="143">
        <v>99.9</v>
      </c>
      <c r="G12" s="143">
        <v>20.6</v>
      </c>
      <c r="L12" s="39"/>
    </row>
    <row r="13" spans="1:12" ht="21" customHeight="1">
      <c r="A13" s="129" t="s">
        <v>168</v>
      </c>
      <c r="B13" s="142">
        <v>21.5</v>
      </c>
      <c r="C13" s="143">
        <v>28.4</v>
      </c>
      <c r="D13" s="143">
        <v>13.9</v>
      </c>
      <c r="E13" s="143">
        <v>77.2</v>
      </c>
      <c r="F13" s="143">
        <v>90.5</v>
      </c>
      <c r="G13" s="143">
        <v>32.5</v>
      </c>
      <c r="L13" s="39"/>
    </row>
    <row r="14" spans="1:7" ht="21" customHeight="1">
      <c r="A14" s="129" t="s">
        <v>169</v>
      </c>
      <c r="B14" s="142">
        <v>25.6</v>
      </c>
      <c r="C14" s="143">
        <v>34</v>
      </c>
      <c r="D14" s="143">
        <v>19</v>
      </c>
      <c r="E14" s="143">
        <v>81.9</v>
      </c>
      <c r="F14" s="143">
        <v>97.4</v>
      </c>
      <c r="G14" s="143">
        <v>65.7</v>
      </c>
    </row>
    <row r="15" spans="1:7" ht="21" customHeight="1">
      <c r="A15" s="129" t="s">
        <v>170</v>
      </c>
      <c r="B15" s="142">
        <v>26.7</v>
      </c>
      <c r="C15" s="143">
        <v>35.5</v>
      </c>
      <c r="D15" s="143">
        <v>17.5</v>
      </c>
      <c r="E15" s="143">
        <v>83.9</v>
      </c>
      <c r="F15" s="143">
        <v>90.5</v>
      </c>
      <c r="G15" s="143">
        <v>67</v>
      </c>
    </row>
    <row r="16" spans="1:7" ht="21" customHeight="1">
      <c r="A16" s="129" t="s">
        <v>171</v>
      </c>
      <c r="B16" s="142">
        <v>22.9</v>
      </c>
      <c r="C16" s="143">
        <v>30.4</v>
      </c>
      <c r="D16" s="143">
        <v>16.4</v>
      </c>
      <c r="E16" s="143">
        <v>78.6</v>
      </c>
      <c r="F16" s="143">
        <v>99.9</v>
      </c>
      <c r="G16" s="143">
        <v>24.9</v>
      </c>
    </row>
    <row r="17" spans="1:7" ht="21" customHeight="1">
      <c r="A17" s="129" t="s">
        <v>182</v>
      </c>
      <c r="B17" s="142">
        <v>18.6</v>
      </c>
      <c r="C17" s="143">
        <v>27.6</v>
      </c>
      <c r="D17" s="143">
        <v>8.6</v>
      </c>
      <c r="E17" s="143">
        <v>66.1</v>
      </c>
      <c r="F17" s="143">
        <v>90.7</v>
      </c>
      <c r="G17" s="143">
        <v>27.6</v>
      </c>
    </row>
    <row r="18" spans="1:7" ht="21" customHeight="1">
      <c r="A18" s="129" t="s">
        <v>183</v>
      </c>
      <c r="B18" s="142">
        <v>14.4</v>
      </c>
      <c r="C18" s="143">
        <v>23.6</v>
      </c>
      <c r="D18" s="143">
        <v>3</v>
      </c>
      <c r="E18" s="143">
        <v>67.8</v>
      </c>
      <c r="F18" s="143">
        <v>99.9</v>
      </c>
      <c r="G18" s="143">
        <v>10</v>
      </c>
    </row>
    <row r="19" spans="1:7" ht="21" customHeight="1">
      <c r="A19" s="129" t="s">
        <v>184</v>
      </c>
      <c r="B19" s="142">
        <v>9.8</v>
      </c>
      <c r="C19" s="143">
        <v>23.8</v>
      </c>
      <c r="D19" s="143">
        <v>0.5</v>
      </c>
      <c r="E19" s="143">
        <v>54.5</v>
      </c>
      <c r="F19" s="143">
        <v>99.9</v>
      </c>
      <c r="G19" s="143">
        <v>17.2</v>
      </c>
    </row>
    <row r="20" spans="1:7" ht="9" customHeight="1" thickBot="1">
      <c r="A20" s="60"/>
      <c r="B20" s="63"/>
      <c r="C20" s="62"/>
      <c r="D20" s="62"/>
      <c r="E20" s="62"/>
      <c r="F20" s="62"/>
      <c r="G20" s="62"/>
    </row>
    <row r="21" spans="1:7" ht="28.5" customHeight="1">
      <c r="A21" s="64"/>
      <c r="B21" s="65"/>
      <c r="C21" s="66"/>
      <c r="D21" s="66"/>
      <c r="E21" s="66"/>
      <c r="F21" s="66"/>
      <c r="G21" s="66"/>
    </row>
    <row r="22" spans="1:7" ht="21" customHeight="1">
      <c r="A22" s="128" t="s">
        <v>266</v>
      </c>
      <c r="B22" s="209">
        <f>SUM(B24:B35)/12</f>
        <v>16.525</v>
      </c>
      <c r="C22" s="210">
        <f>MAX(C24:C35)</f>
        <v>34.4</v>
      </c>
      <c r="D22" s="210">
        <f>MIN(D24:D35)</f>
        <v>-4.3</v>
      </c>
      <c r="E22" s="210">
        <f>SUM(E24:E35)/12</f>
        <v>69.425</v>
      </c>
      <c r="F22" s="210">
        <f>MAX(F24:F35)</f>
        <v>97.7</v>
      </c>
      <c r="G22" s="210">
        <f>MIN(G24:G35)</f>
        <v>9.6</v>
      </c>
    </row>
    <row r="23" spans="1:7" s="39" customFormat="1" ht="9" customHeight="1">
      <c r="A23" s="60"/>
      <c r="B23" s="61"/>
      <c r="C23" s="62"/>
      <c r="D23" s="62"/>
      <c r="E23" s="62"/>
      <c r="F23" s="62"/>
      <c r="G23" s="62"/>
    </row>
    <row r="24" spans="1:7" ht="21" customHeight="1">
      <c r="A24" s="129" t="s">
        <v>249</v>
      </c>
      <c r="B24" s="142">
        <v>6.2</v>
      </c>
      <c r="C24" s="143">
        <v>17</v>
      </c>
      <c r="D24" s="143">
        <v>-4.3</v>
      </c>
      <c r="E24" s="143">
        <v>54.3</v>
      </c>
      <c r="F24" s="143">
        <v>95.6</v>
      </c>
      <c r="G24" s="143">
        <v>9.6</v>
      </c>
    </row>
    <row r="25" spans="1:11" ht="21" customHeight="1">
      <c r="A25" s="129" t="s">
        <v>181</v>
      </c>
      <c r="B25" s="142">
        <v>7.4</v>
      </c>
      <c r="C25" s="143">
        <v>21</v>
      </c>
      <c r="D25" s="143">
        <v>0</v>
      </c>
      <c r="E25" s="143">
        <v>55.5</v>
      </c>
      <c r="F25" s="143">
        <v>95.5</v>
      </c>
      <c r="G25" s="143">
        <v>12.2</v>
      </c>
      <c r="K25" s="208"/>
    </row>
    <row r="26" spans="1:7" ht="21" customHeight="1">
      <c r="A26" s="129" t="s">
        <v>165</v>
      </c>
      <c r="B26" s="142">
        <v>10.2</v>
      </c>
      <c r="C26" s="143">
        <v>19.1</v>
      </c>
      <c r="D26" s="143">
        <v>1</v>
      </c>
      <c r="E26" s="143">
        <v>61.9</v>
      </c>
      <c r="F26" s="143">
        <v>96.9</v>
      </c>
      <c r="G26" s="143">
        <v>12.2</v>
      </c>
    </row>
    <row r="27" spans="1:7" ht="21" customHeight="1">
      <c r="A27" s="129" t="s">
        <v>166</v>
      </c>
      <c r="B27" s="142">
        <v>15.6</v>
      </c>
      <c r="C27" s="143">
        <v>23.1</v>
      </c>
      <c r="D27" s="143">
        <v>5.7</v>
      </c>
      <c r="E27" s="143">
        <v>67.4</v>
      </c>
      <c r="F27" s="143">
        <v>97.2</v>
      </c>
      <c r="G27" s="143">
        <v>11.3</v>
      </c>
    </row>
    <row r="28" spans="1:7" ht="21" customHeight="1">
      <c r="A28" s="129" t="s">
        <v>167</v>
      </c>
      <c r="B28" s="142">
        <v>19.8</v>
      </c>
      <c r="C28" s="143">
        <v>29.5</v>
      </c>
      <c r="D28" s="143">
        <v>12</v>
      </c>
      <c r="E28" s="143">
        <v>68.6</v>
      </c>
      <c r="F28" s="143">
        <v>96.6</v>
      </c>
      <c r="G28" s="143">
        <v>13.8</v>
      </c>
    </row>
    <row r="29" spans="1:7" ht="21" customHeight="1">
      <c r="A29" s="129" t="s">
        <v>168</v>
      </c>
      <c r="B29" s="142">
        <v>22</v>
      </c>
      <c r="C29" s="143">
        <v>29.3</v>
      </c>
      <c r="D29" s="143">
        <v>14.1</v>
      </c>
      <c r="E29" s="143">
        <v>77.4</v>
      </c>
      <c r="F29" s="143">
        <v>97.4</v>
      </c>
      <c r="G29" s="143">
        <v>20.2</v>
      </c>
    </row>
    <row r="30" spans="1:7" ht="21" customHeight="1">
      <c r="A30" s="129" t="s">
        <v>169</v>
      </c>
      <c r="B30" s="211">
        <v>24.9</v>
      </c>
      <c r="C30" s="143">
        <v>33.5</v>
      </c>
      <c r="D30" s="143">
        <v>19.8</v>
      </c>
      <c r="E30" s="143">
        <v>82</v>
      </c>
      <c r="F30" s="143">
        <v>97.4</v>
      </c>
      <c r="G30" s="143">
        <v>47.5</v>
      </c>
    </row>
    <row r="31" spans="1:7" ht="21" customHeight="1">
      <c r="A31" s="129" t="s">
        <v>170</v>
      </c>
      <c r="B31" s="142">
        <v>27</v>
      </c>
      <c r="C31" s="143">
        <v>34.4</v>
      </c>
      <c r="D31" s="143">
        <v>19.9</v>
      </c>
      <c r="E31" s="143">
        <v>78.6</v>
      </c>
      <c r="F31" s="143">
        <v>96.9</v>
      </c>
      <c r="G31" s="143">
        <v>41.1</v>
      </c>
    </row>
    <row r="32" spans="1:7" ht="21" customHeight="1">
      <c r="A32" s="129" t="s">
        <v>171</v>
      </c>
      <c r="B32" s="142">
        <v>24.5</v>
      </c>
      <c r="C32" s="143">
        <v>32.2</v>
      </c>
      <c r="D32" s="143">
        <v>17.8</v>
      </c>
      <c r="E32" s="143">
        <v>84.4</v>
      </c>
      <c r="F32" s="143">
        <v>97.5</v>
      </c>
      <c r="G32" s="143">
        <v>41.3</v>
      </c>
    </row>
    <row r="33" spans="1:7" ht="21" customHeight="1">
      <c r="A33" s="129" t="s">
        <v>182</v>
      </c>
      <c r="B33" s="142">
        <v>19.1</v>
      </c>
      <c r="C33" s="143">
        <v>29.7</v>
      </c>
      <c r="D33" s="143">
        <v>10</v>
      </c>
      <c r="E33" s="143">
        <v>71.3</v>
      </c>
      <c r="F33" s="143">
        <v>97.5</v>
      </c>
      <c r="G33" s="143">
        <v>25.5</v>
      </c>
    </row>
    <row r="34" spans="1:7" ht="21" customHeight="1">
      <c r="A34" s="129" t="s">
        <v>183</v>
      </c>
      <c r="B34" s="142">
        <v>11.9</v>
      </c>
      <c r="C34" s="143">
        <v>21.1</v>
      </c>
      <c r="D34" s="143">
        <v>0.5</v>
      </c>
      <c r="E34" s="143">
        <v>70.7</v>
      </c>
      <c r="F34" s="143">
        <v>97.7</v>
      </c>
      <c r="G34" s="143">
        <v>25.8</v>
      </c>
    </row>
    <row r="35" spans="1:7" ht="21" customHeight="1" thickBot="1">
      <c r="A35" s="130" t="s">
        <v>184</v>
      </c>
      <c r="B35" s="212">
        <v>9.7</v>
      </c>
      <c r="C35" s="213">
        <v>19.9</v>
      </c>
      <c r="D35" s="213">
        <v>0.1</v>
      </c>
      <c r="E35" s="213">
        <v>61</v>
      </c>
      <c r="F35" s="213">
        <v>97.5</v>
      </c>
      <c r="G35" s="213">
        <v>21.1</v>
      </c>
    </row>
    <row r="36" ht="18" customHeight="1" thickTop="1">
      <c r="A36" s="23" t="s">
        <v>258</v>
      </c>
    </row>
    <row r="37" ht="18" customHeight="1">
      <c r="A37" s="93" t="s">
        <v>210</v>
      </c>
    </row>
  </sheetData>
  <sheetProtection/>
  <mergeCells count="3">
    <mergeCell ref="A2:A3"/>
    <mergeCell ref="B2:D2"/>
    <mergeCell ref="E2:G2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9" width="10.00390625" style="40" customWidth="1"/>
    <col min="10" max="16384" width="9.00390625" style="40" customWidth="1"/>
  </cols>
  <sheetData>
    <row r="1" ht="26.25" customHeight="1" thickBot="1">
      <c r="A1" s="42"/>
    </row>
    <row r="2" spans="1:9" s="38" customFormat="1" ht="36" customHeight="1" thickTop="1">
      <c r="A2" s="338" t="s">
        <v>178</v>
      </c>
      <c r="B2" s="344" t="s">
        <v>185</v>
      </c>
      <c r="C2" s="341"/>
      <c r="D2" s="342" t="s">
        <v>186</v>
      </c>
      <c r="E2" s="340"/>
      <c r="F2" s="340"/>
      <c r="G2" s="341"/>
      <c r="H2" s="342" t="s">
        <v>187</v>
      </c>
      <c r="I2" s="341"/>
    </row>
    <row r="3" spans="1:9" s="38" customFormat="1" ht="36" customHeight="1">
      <c r="A3" s="343"/>
      <c r="B3" s="68" t="s">
        <v>240</v>
      </c>
      <c r="C3" s="69" t="s">
        <v>241</v>
      </c>
      <c r="D3" s="55" t="s">
        <v>188</v>
      </c>
      <c r="E3" s="55" t="s">
        <v>189</v>
      </c>
      <c r="F3" s="55" t="s">
        <v>190</v>
      </c>
      <c r="G3" s="55" t="s">
        <v>191</v>
      </c>
      <c r="H3" s="55" t="s">
        <v>192</v>
      </c>
      <c r="I3" s="70" t="s">
        <v>193</v>
      </c>
    </row>
    <row r="4" spans="1:9" s="39" customFormat="1" ht="28.5" customHeight="1">
      <c r="A4" s="71" t="s">
        <v>247</v>
      </c>
      <c r="B4" s="72">
        <v>2.6</v>
      </c>
      <c r="C4" s="73" t="s">
        <v>245</v>
      </c>
      <c r="D4" s="74">
        <v>231</v>
      </c>
      <c r="E4" s="74">
        <v>77</v>
      </c>
      <c r="F4" s="74">
        <v>55</v>
      </c>
      <c r="G4" s="75">
        <v>2</v>
      </c>
      <c r="H4" s="76">
        <v>1357</v>
      </c>
      <c r="I4" s="76">
        <v>152.5</v>
      </c>
    </row>
    <row r="5" spans="1:9" s="39" customFormat="1" ht="27.75" customHeight="1">
      <c r="A5" s="71" t="s">
        <v>248</v>
      </c>
      <c r="B5" s="72">
        <v>2.4</v>
      </c>
      <c r="C5" s="73" t="s">
        <v>245</v>
      </c>
      <c r="D5" s="74">
        <v>209</v>
      </c>
      <c r="E5" s="74">
        <v>97</v>
      </c>
      <c r="F5" s="74">
        <v>57</v>
      </c>
      <c r="G5" s="74">
        <v>2</v>
      </c>
      <c r="H5" s="76">
        <v>1484.5</v>
      </c>
      <c r="I5" s="76">
        <v>161</v>
      </c>
    </row>
    <row r="6" spans="1:9" s="39" customFormat="1" ht="27.75" customHeight="1">
      <c r="A6" s="158" t="s">
        <v>244</v>
      </c>
      <c r="B6" s="159">
        <f>SUM(B8:B19)/12</f>
        <v>2.433333333333333</v>
      </c>
      <c r="C6" s="157" t="str">
        <f>INDEX(C8:C19,MODE(MATCH(C8:C19,C8:C19,0)))</f>
        <v>北北東</v>
      </c>
      <c r="D6" s="160">
        <f>SUM(D8:D19)</f>
        <v>173</v>
      </c>
      <c r="E6" s="160">
        <f>SUM(E8:E19)</f>
        <v>130</v>
      </c>
      <c r="F6" s="160">
        <f>SUM(F8:F19)</f>
        <v>61</v>
      </c>
      <c r="G6" s="160">
        <f>SUM(G8:G19)</f>
        <v>1</v>
      </c>
      <c r="H6" s="161">
        <f>SUM(H8:H19)</f>
        <v>1520</v>
      </c>
      <c r="I6" s="161">
        <f>MAX(I8:I19)</f>
        <v>82.5</v>
      </c>
    </row>
    <row r="7" spans="1:9" s="39" customFormat="1" ht="9" customHeight="1">
      <c r="A7" s="67"/>
      <c r="B7" s="77"/>
      <c r="C7" s="78"/>
      <c r="D7" s="79"/>
      <c r="E7" s="79"/>
      <c r="F7" s="79"/>
      <c r="G7" s="79"/>
      <c r="H7" s="80"/>
      <c r="I7" s="80"/>
    </row>
    <row r="8" spans="1:12" ht="21" customHeight="1">
      <c r="A8" s="132" t="s">
        <v>249</v>
      </c>
      <c r="B8" s="144">
        <v>2.1</v>
      </c>
      <c r="C8" s="145" t="s">
        <v>245</v>
      </c>
      <c r="D8" s="146">
        <v>20</v>
      </c>
      <c r="E8" s="146">
        <v>5</v>
      </c>
      <c r="F8" s="147">
        <v>5</v>
      </c>
      <c r="G8" s="147">
        <v>1</v>
      </c>
      <c r="H8" s="148">
        <v>103.5</v>
      </c>
      <c r="I8" s="148">
        <v>30</v>
      </c>
      <c r="L8" s="39"/>
    </row>
    <row r="9" spans="1:12" ht="21" customHeight="1">
      <c r="A9" s="133" t="s">
        <v>181</v>
      </c>
      <c r="B9" s="144">
        <v>2.2</v>
      </c>
      <c r="C9" s="145" t="s">
        <v>245</v>
      </c>
      <c r="D9" s="146">
        <v>18</v>
      </c>
      <c r="E9" s="146">
        <v>6</v>
      </c>
      <c r="F9" s="146">
        <v>4</v>
      </c>
      <c r="G9" s="147">
        <v>0</v>
      </c>
      <c r="H9" s="148">
        <v>36.5</v>
      </c>
      <c r="I9" s="148">
        <v>12.5</v>
      </c>
      <c r="L9" s="39"/>
    </row>
    <row r="10" spans="1:12" ht="21" customHeight="1">
      <c r="A10" s="133" t="s">
        <v>165</v>
      </c>
      <c r="B10" s="144">
        <v>2.6</v>
      </c>
      <c r="C10" s="145" t="s">
        <v>251</v>
      </c>
      <c r="D10" s="146">
        <v>15</v>
      </c>
      <c r="E10" s="146">
        <v>9</v>
      </c>
      <c r="F10" s="146">
        <v>7</v>
      </c>
      <c r="G10" s="147">
        <v>0</v>
      </c>
      <c r="H10" s="148">
        <v>111</v>
      </c>
      <c r="I10" s="148">
        <v>38</v>
      </c>
      <c r="L10" s="39"/>
    </row>
    <row r="11" spans="1:12" ht="21" customHeight="1">
      <c r="A11" s="133" t="s">
        <v>166</v>
      </c>
      <c r="B11" s="144">
        <v>2.9</v>
      </c>
      <c r="C11" s="145" t="s">
        <v>245</v>
      </c>
      <c r="D11" s="146">
        <v>9</v>
      </c>
      <c r="E11" s="146">
        <v>9</v>
      </c>
      <c r="F11" s="146">
        <v>12</v>
      </c>
      <c r="G11" s="147">
        <v>0</v>
      </c>
      <c r="H11" s="148">
        <v>94</v>
      </c>
      <c r="I11" s="148">
        <v>34.5</v>
      </c>
      <c r="L11" s="39"/>
    </row>
    <row r="12" spans="1:12" ht="21" customHeight="1">
      <c r="A12" s="133" t="s">
        <v>167</v>
      </c>
      <c r="B12" s="144">
        <v>2.8</v>
      </c>
      <c r="C12" s="145" t="s">
        <v>252</v>
      </c>
      <c r="D12" s="146">
        <v>14</v>
      </c>
      <c r="E12" s="146">
        <v>16</v>
      </c>
      <c r="F12" s="146">
        <v>1</v>
      </c>
      <c r="G12" s="147">
        <v>0</v>
      </c>
      <c r="H12" s="148">
        <v>87</v>
      </c>
      <c r="I12" s="148">
        <v>62</v>
      </c>
      <c r="L12" s="39"/>
    </row>
    <row r="13" spans="1:12" ht="21" customHeight="1">
      <c r="A13" s="133" t="s">
        <v>168</v>
      </c>
      <c r="B13" s="144">
        <v>2.1</v>
      </c>
      <c r="C13" s="145" t="s">
        <v>253</v>
      </c>
      <c r="D13" s="146">
        <v>7</v>
      </c>
      <c r="E13" s="146">
        <v>18</v>
      </c>
      <c r="F13" s="146">
        <v>5</v>
      </c>
      <c r="G13" s="147">
        <v>0</v>
      </c>
      <c r="H13" s="148">
        <v>152.5</v>
      </c>
      <c r="I13" s="148">
        <v>27</v>
      </c>
      <c r="L13" s="39"/>
    </row>
    <row r="14" spans="1:9" ht="21" customHeight="1">
      <c r="A14" s="133" t="s">
        <v>169</v>
      </c>
      <c r="B14" s="144">
        <v>2.7</v>
      </c>
      <c r="C14" s="145" t="s">
        <v>254</v>
      </c>
      <c r="D14" s="146">
        <v>16</v>
      </c>
      <c r="E14" s="146">
        <v>6</v>
      </c>
      <c r="F14" s="147">
        <v>9</v>
      </c>
      <c r="G14" s="147">
        <v>0</v>
      </c>
      <c r="H14" s="148">
        <v>282</v>
      </c>
      <c r="I14" s="148">
        <v>78</v>
      </c>
    </row>
    <row r="15" spans="1:9" ht="21" customHeight="1">
      <c r="A15" s="133" t="s">
        <v>170</v>
      </c>
      <c r="B15" s="144">
        <v>2.6</v>
      </c>
      <c r="C15" s="145" t="s">
        <v>245</v>
      </c>
      <c r="D15" s="146">
        <v>11</v>
      </c>
      <c r="E15" s="146">
        <v>18</v>
      </c>
      <c r="F15" s="146">
        <v>2</v>
      </c>
      <c r="G15" s="147">
        <v>0</v>
      </c>
      <c r="H15" s="148">
        <v>78</v>
      </c>
      <c r="I15" s="148">
        <v>43</v>
      </c>
    </row>
    <row r="16" spans="1:9" ht="21" customHeight="1">
      <c r="A16" s="133" t="s">
        <v>171</v>
      </c>
      <c r="B16" s="144">
        <v>2.4</v>
      </c>
      <c r="C16" s="145" t="s">
        <v>251</v>
      </c>
      <c r="D16" s="146">
        <v>12</v>
      </c>
      <c r="E16" s="146">
        <v>12</v>
      </c>
      <c r="F16" s="146">
        <v>6</v>
      </c>
      <c r="G16" s="147">
        <v>0</v>
      </c>
      <c r="H16" s="148">
        <v>325.5</v>
      </c>
      <c r="I16" s="148">
        <v>78</v>
      </c>
    </row>
    <row r="17" spans="1:9" ht="21" customHeight="1">
      <c r="A17" s="133" t="s">
        <v>182</v>
      </c>
      <c r="B17" s="144">
        <v>2.4</v>
      </c>
      <c r="C17" s="145" t="s">
        <v>251</v>
      </c>
      <c r="D17" s="146">
        <v>20</v>
      </c>
      <c r="E17" s="146">
        <v>10</v>
      </c>
      <c r="F17" s="146">
        <v>1</v>
      </c>
      <c r="G17" s="147">
        <v>0</v>
      </c>
      <c r="H17" s="148">
        <v>27</v>
      </c>
      <c r="I17" s="148">
        <v>8.5</v>
      </c>
    </row>
    <row r="18" spans="1:9" ht="21" customHeight="1">
      <c r="A18" s="133" t="s">
        <v>183</v>
      </c>
      <c r="B18" s="144">
        <v>2.2</v>
      </c>
      <c r="C18" s="145" t="s">
        <v>251</v>
      </c>
      <c r="D18" s="146">
        <v>12</v>
      </c>
      <c r="E18" s="146">
        <v>13</v>
      </c>
      <c r="F18" s="146">
        <v>6</v>
      </c>
      <c r="G18" s="147">
        <v>0</v>
      </c>
      <c r="H18" s="148">
        <v>122</v>
      </c>
      <c r="I18" s="148">
        <v>24</v>
      </c>
    </row>
    <row r="19" spans="1:9" ht="21" customHeight="1">
      <c r="A19" s="133" t="s">
        <v>184</v>
      </c>
      <c r="B19" s="150">
        <v>2.2</v>
      </c>
      <c r="C19" s="151" t="s">
        <v>245</v>
      </c>
      <c r="D19" s="146">
        <v>19</v>
      </c>
      <c r="E19" s="146">
        <v>8</v>
      </c>
      <c r="F19" s="146">
        <v>3</v>
      </c>
      <c r="G19" s="147">
        <v>0</v>
      </c>
      <c r="H19" s="148">
        <v>101</v>
      </c>
      <c r="I19" s="148">
        <v>82.5</v>
      </c>
    </row>
    <row r="20" spans="1:9" ht="9" customHeight="1" thickBot="1">
      <c r="A20" s="81"/>
      <c r="B20" s="82"/>
      <c r="C20" s="83"/>
      <c r="D20" s="84"/>
      <c r="E20" s="84"/>
      <c r="F20" s="84"/>
      <c r="G20" s="85"/>
      <c r="H20" s="86"/>
      <c r="I20" s="86"/>
    </row>
    <row r="21" spans="1:9" ht="28.5" customHeight="1">
      <c r="A21" s="87"/>
      <c r="B21" s="88"/>
      <c r="C21" s="89"/>
      <c r="D21" s="90"/>
      <c r="E21" s="90"/>
      <c r="F21" s="90"/>
      <c r="G21" s="91"/>
      <c r="H21" s="88"/>
      <c r="I21" s="88"/>
    </row>
    <row r="22" spans="1:9" ht="21" customHeight="1">
      <c r="A22" s="131" t="s">
        <v>266</v>
      </c>
      <c r="B22" s="214">
        <f>SUM(B24:B35)/12</f>
        <v>1.8250000000000002</v>
      </c>
      <c r="C22" s="215" t="str">
        <f>INDEX(C24:C35,MODE(MATCH(C24:C35,C24:C35,0)))</f>
        <v>北東</v>
      </c>
      <c r="D22" s="216">
        <f>SUM(D24:D35)</f>
        <v>180</v>
      </c>
      <c r="E22" s="216">
        <f>SUM(E24:E35)</f>
        <v>151</v>
      </c>
      <c r="F22" s="216">
        <f>SUM(F24:F35)</f>
        <v>35</v>
      </c>
      <c r="G22" s="216">
        <f>SUM(G24:G35)</f>
        <v>0</v>
      </c>
      <c r="H22" s="217">
        <f>SUM(H24:H35)</f>
        <v>1629.5</v>
      </c>
      <c r="I22" s="217">
        <f>MAX(I24:I35)</f>
        <v>138.5</v>
      </c>
    </row>
    <row r="23" spans="1:9" s="39" customFormat="1" ht="9" customHeight="1">
      <c r="A23" s="67"/>
      <c r="B23" s="77"/>
      <c r="C23" s="78"/>
      <c r="D23" s="79"/>
      <c r="E23" s="79"/>
      <c r="F23" s="79"/>
      <c r="G23" s="79"/>
      <c r="H23" s="80"/>
      <c r="I23" s="80"/>
    </row>
    <row r="24" spans="1:9" ht="21" customHeight="1">
      <c r="A24" s="132" t="s">
        <v>250</v>
      </c>
      <c r="B24" s="144">
        <v>1.9</v>
      </c>
      <c r="C24" s="145" t="s">
        <v>251</v>
      </c>
      <c r="D24" s="146">
        <v>21</v>
      </c>
      <c r="E24" s="146">
        <v>9</v>
      </c>
      <c r="F24" s="147">
        <v>1</v>
      </c>
      <c r="G24" s="147">
        <v>0</v>
      </c>
      <c r="H24" s="148">
        <v>77.5</v>
      </c>
      <c r="I24" s="148">
        <v>44.5</v>
      </c>
    </row>
    <row r="25" spans="1:9" ht="21" customHeight="1">
      <c r="A25" s="133" t="s">
        <v>181</v>
      </c>
      <c r="B25" s="144">
        <v>1.8</v>
      </c>
      <c r="C25" s="145" t="s">
        <v>251</v>
      </c>
      <c r="D25" s="146">
        <v>16</v>
      </c>
      <c r="E25" s="146">
        <v>11</v>
      </c>
      <c r="F25" s="146">
        <v>2</v>
      </c>
      <c r="G25" s="147">
        <v>0</v>
      </c>
      <c r="H25" s="148">
        <v>83.5</v>
      </c>
      <c r="I25" s="148">
        <v>38.5</v>
      </c>
    </row>
    <row r="26" spans="1:9" ht="21" customHeight="1">
      <c r="A26" s="133" t="s">
        <v>165</v>
      </c>
      <c r="B26" s="144">
        <v>1.8</v>
      </c>
      <c r="C26" s="145" t="s">
        <v>270</v>
      </c>
      <c r="D26" s="146">
        <v>9</v>
      </c>
      <c r="E26" s="146">
        <v>19</v>
      </c>
      <c r="F26" s="146">
        <v>3</v>
      </c>
      <c r="G26" s="147">
        <v>0</v>
      </c>
      <c r="H26" s="148">
        <v>142</v>
      </c>
      <c r="I26" s="148">
        <v>43.5</v>
      </c>
    </row>
    <row r="27" spans="1:9" ht="21" customHeight="1">
      <c r="A27" s="133" t="s">
        <v>166</v>
      </c>
      <c r="B27" s="144">
        <v>1.9</v>
      </c>
      <c r="C27" s="145" t="s">
        <v>253</v>
      </c>
      <c r="D27" s="146">
        <v>12</v>
      </c>
      <c r="E27" s="146">
        <v>13</v>
      </c>
      <c r="F27" s="146">
        <v>5</v>
      </c>
      <c r="G27" s="147">
        <v>0</v>
      </c>
      <c r="H27" s="148">
        <v>144</v>
      </c>
      <c r="I27" s="148">
        <v>39.5</v>
      </c>
    </row>
    <row r="28" spans="1:9" ht="21" customHeight="1">
      <c r="A28" s="133" t="s">
        <v>167</v>
      </c>
      <c r="B28" s="144">
        <v>2.2</v>
      </c>
      <c r="C28" s="145" t="s">
        <v>253</v>
      </c>
      <c r="D28" s="146">
        <v>17</v>
      </c>
      <c r="E28" s="146">
        <v>12</v>
      </c>
      <c r="F28" s="146">
        <v>2</v>
      </c>
      <c r="G28" s="147">
        <v>0</v>
      </c>
      <c r="H28" s="148">
        <v>100</v>
      </c>
      <c r="I28" s="148">
        <v>35.5</v>
      </c>
    </row>
    <row r="29" spans="1:9" ht="21" customHeight="1">
      <c r="A29" s="133" t="s">
        <v>168</v>
      </c>
      <c r="B29" s="144">
        <v>1.8</v>
      </c>
      <c r="C29" s="145" t="s">
        <v>271</v>
      </c>
      <c r="D29" s="146">
        <v>12</v>
      </c>
      <c r="E29" s="146">
        <v>17</v>
      </c>
      <c r="F29" s="146">
        <v>1</v>
      </c>
      <c r="G29" s="147">
        <v>0</v>
      </c>
      <c r="H29" s="148">
        <v>141</v>
      </c>
      <c r="I29" s="148">
        <v>54</v>
      </c>
    </row>
    <row r="30" spans="1:9" ht="21" customHeight="1">
      <c r="A30" s="133" t="s">
        <v>169</v>
      </c>
      <c r="B30" s="144">
        <v>1.6</v>
      </c>
      <c r="C30" s="145" t="s">
        <v>271</v>
      </c>
      <c r="D30" s="146">
        <v>21</v>
      </c>
      <c r="E30" s="146">
        <v>8</v>
      </c>
      <c r="F30" s="147">
        <v>2</v>
      </c>
      <c r="G30" s="147">
        <v>0</v>
      </c>
      <c r="H30" s="148">
        <v>138</v>
      </c>
      <c r="I30" s="148">
        <v>52</v>
      </c>
    </row>
    <row r="31" spans="1:9" ht="21" customHeight="1">
      <c r="A31" s="133" t="s">
        <v>170</v>
      </c>
      <c r="B31" s="144">
        <v>2.1</v>
      </c>
      <c r="C31" s="145" t="s">
        <v>271</v>
      </c>
      <c r="D31" s="146">
        <v>12</v>
      </c>
      <c r="E31" s="146">
        <v>17</v>
      </c>
      <c r="F31" s="146">
        <v>2</v>
      </c>
      <c r="G31" s="147">
        <v>0</v>
      </c>
      <c r="H31" s="148">
        <v>247</v>
      </c>
      <c r="I31" s="148">
        <v>138.5</v>
      </c>
    </row>
    <row r="32" spans="1:9" ht="21" customHeight="1">
      <c r="A32" s="133" t="s">
        <v>171</v>
      </c>
      <c r="B32" s="144">
        <v>1.7</v>
      </c>
      <c r="C32" s="145" t="s">
        <v>253</v>
      </c>
      <c r="D32" s="146">
        <v>8</v>
      </c>
      <c r="E32" s="146">
        <v>13</v>
      </c>
      <c r="F32" s="146">
        <v>9</v>
      </c>
      <c r="G32" s="147">
        <v>0</v>
      </c>
      <c r="H32" s="148">
        <v>249.5</v>
      </c>
      <c r="I32" s="148">
        <v>73</v>
      </c>
    </row>
    <row r="33" spans="1:9" ht="21" customHeight="1">
      <c r="A33" s="133" t="s">
        <v>182</v>
      </c>
      <c r="B33" s="144">
        <v>1.7</v>
      </c>
      <c r="C33" s="145" t="s">
        <v>270</v>
      </c>
      <c r="D33" s="146">
        <v>12</v>
      </c>
      <c r="E33" s="146">
        <v>16</v>
      </c>
      <c r="F33" s="146">
        <v>3</v>
      </c>
      <c r="G33" s="147">
        <v>0</v>
      </c>
      <c r="H33" s="148">
        <v>71</v>
      </c>
      <c r="I33" s="148">
        <v>20</v>
      </c>
    </row>
    <row r="34" spans="1:9" ht="21" customHeight="1">
      <c r="A34" s="133" t="s">
        <v>183</v>
      </c>
      <c r="B34" s="144">
        <v>1.8</v>
      </c>
      <c r="C34" s="145" t="s">
        <v>270</v>
      </c>
      <c r="D34" s="146">
        <v>16</v>
      </c>
      <c r="E34" s="146">
        <v>11</v>
      </c>
      <c r="F34" s="146">
        <v>3</v>
      </c>
      <c r="G34" s="147">
        <v>0</v>
      </c>
      <c r="H34" s="148">
        <v>141.5</v>
      </c>
      <c r="I34" s="148">
        <v>45.5</v>
      </c>
    </row>
    <row r="35" spans="1:9" ht="21" customHeight="1" thickBot="1">
      <c r="A35" s="134" t="s">
        <v>184</v>
      </c>
      <c r="B35" s="218">
        <v>1.6</v>
      </c>
      <c r="C35" s="219" t="s">
        <v>270</v>
      </c>
      <c r="D35" s="220">
        <v>24</v>
      </c>
      <c r="E35" s="220">
        <v>5</v>
      </c>
      <c r="F35" s="220">
        <v>2</v>
      </c>
      <c r="G35" s="221">
        <v>0</v>
      </c>
      <c r="H35" s="222">
        <v>94.5</v>
      </c>
      <c r="I35" s="222">
        <v>29.5</v>
      </c>
    </row>
    <row r="36" ht="15.75" customHeight="1" thickTop="1">
      <c r="A36" s="41"/>
    </row>
  </sheetData>
  <sheetProtection/>
  <mergeCells count="4">
    <mergeCell ref="D2:G2"/>
    <mergeCell ref="H2:I2"/>
    <mergeCell ref="A2:A3"/>
    <mergeCell ref="B2:C2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D1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s="9" customFormat="1" ht="13.5"/>
    <row r="6" ht="13.5">
      <c r="C6" s="9">
        <v>2492</v>
      </c>
    </row>
    <row r="10" spans="2:4" ht="13.5">
      <c r="B10" s="18" t="s">
        <v>226</v>
      </c>
      <c r="C10" s="17"/>
      <c r="D10" s="19">
        <v>0.12</v>
      </c>
    </row>
    <row r="11" spans="2:4" ht="13.5">
      <c r="B11" s="18" t="s">
        <v>227</v>
      </c>
      <c r="C11" s="17"/>
      <c r="D11" s="19">
        <v>0.18</v>
      </c>
    </row>
    <row r="14" s="9" customFormat="1" ht="13.5"/>
  </sheetData>
  <sheetProtection/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1">
      <selection activeCell="C39" sqref="C39"/>
    </sheetView>
  </sheetViews>
  <sheetFormatPr defaultColWidth="9.00390625" defaultRowHeight="13.5"/>
  <cols>
    <col min="1" max="1" width="22.25390625" style="0" bestFit="1" customWidth="1"/>
  </cols>
  <sheetData>
    <row r="1" spans="1:8" ht="14.25" thickTop="1">
      <c r="A1" s="5"/>
      <c r="B1" s="1" t="s">
        <v>29</v>
      </c>
      <c r="C1" s="2" t="s">
        <v>30</v>
      </c>
      <c r="D1" s="1" t="s">
        <v>31</v>
      </c>
      <c r="E1" s="1" t="s">
        <v>259</v>
      </c>
      <c r="F1" s="1" t="s">
        <v>33</v>
      </c>
      <c r="G1" s="1" t="s">
        <v>34</v>
      </c>
      <c r="H1" s="2" t="s">
        <v>35</v>
      </c>
    </row>
    <row r="2" spans="1:8" ht="14.25" thickBot="1">
      <c r="A2" s="51" t="s">
        <v>272</v>
      </c>
      <c r="B2" s="162">
        <v>54</v>
      </c>
      <c r="C2" s="163">
        <v>408</v>
      </c>
      <c r="D2" s="162">
        <v>1509</v>
      </c>
      <c r="E2" s="163" t="s">
        <v>239</v>
      </c>
      <c r="F2" s="162">
        <v>170</v>
      </c>
      <c r="G2" s="162">
        <v>6</v>
      </c>
      <c r="H2" s="162">
        <v>342</v>
      </c>
    </row>
    <row r="3" ht="14.25" thickTop="1"/>
    <row r="33" ht="14.25" thickBot="1"/>
    <row r="34" spans="1:2" ht="14.25" thickTop="1">
      <c r="A34" s="6"/>
      <c r="B34" s="2" t="s">
        <v>42</v>
      </c>
    </row>
    <row r="35" spans="1:2" ht="13.5" customHeight="1">
      <c r="A35" s="3" t="s">
        <v>10</v>
      </c>
      <c r="B35" s="7">
        <v>15.5</v>
      </c>
    </row>
    <row r="36" spans="1:2" ht="13.5" customHeight="1">
      <c r="A36" s="3" t="s">
        <v>11</v>
      </c>
      <c r="B36" s="7">
        <v>0.14821029082774048</v>
      </c>
    </row>
    <row r="37" spans="1:2" ht="13.5" customHeight="1">
      <c r="A37" s="3" t="s">
        <v>12</v>
      </c>
      <c r="B37" s="7">
        <v>22.90268456375839</v>
      </c>
    </row>
    <row r="38" spans="1:2" ht="13.5" customHeight="1">
      <c r="A38" s="3" t="s">
        <v>13</v>
      </c>
      <c r="B38" s="7">
        <v>1.2024608501118568</v>
      </c>
    </row>
    <row r="39" spans="1:2" ht="13.5" customHeight="1">
      <c r="A39" s="3" t="s">
        <v>14</v>
      </c>
      <c r="B39" s="7">
        <v>10.7</v>
      </c>
    </row>
    <row r="40" spans="1:2" ht="13.5" customHeight="1">
      <c r="A40" s="3" t="s">
        <v>15</v>
      </c>
      <c r="B40" s="7">
        <v>1.3</v>
      </c>
    </row>
    <row r="41" spans="1:2" ht="13.5">
      <c r="A41" s="3" t="s">
        <v>16</v>
      </c>
      <c r="B41" s="7">
        <v>0.27125279642058164</v>
      </c>
    </row>
    <row r="42" spans="1:2" ht="13.5" customHeight="1">
      <c r="A42" s="3" t="s">
        <v>17</v>
      </c>
      <c r="B42" s="7">
        <v>1.761744966442953</v>
      </c>
    </row>
    <row r="43" spans="1:2" ht="13.5">
      <c r="A43" s="3" t="s">
        <v>18</v>
      </c>
      <c r="B43" s="7">
        <v>0.7550335570469799</v>
      </c>
    </row>
    <row r="44" spans="1:2" ht="13.5">
      <c r="A44" s="3" t="s">
        <v>19</v>
      </c>
      <c r="B44" s="7">
        <v>3.2438478747203576</v>
      </c>
    </row>
    <row r="45" spans="1:2" ht="13.5">
      <c r="A45" s="3" t="s">
        <v>20</v>
      </c>
      <c r="B45" s="7">
        <v>1.31431767337808</v>
      </c>
    </row>
    <row r="46" spans="1:2" ht="13.5" customHeight="1">
      <c r="A46" s="3" t="s">
        <v>21</v>
      </c>
      <c r="B46" s="7">
        <v>3</v>
      </c>
    </row>
    <row r="47" spans="1:2" ht="14.25" customHeight="1" thickBot="1">
      <c r="A47" s="4" t="s">
        <v>23</v>
      </c>
      <c r="B47" s="135">
        <v>37.9</v>
      </c>
    </row>
    <row r="48" ht="14.25" thickTop="1"/>
  </sheetData>
  <sheetProtection/>
  <printOptions/>
  <pageMargins left="0.59" right="0.6" top="0.86" bottom="0.72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渡辺　麻衣</cp:lastModifiedBy>
  <cp:lastPrinted>2017-04-18T02:35:15Z</cp:lastPrinted>
  <dcterms:created xsi:type="dcterms:W3CDTF">1999-10-05T23:45:41Z</dcterms:created>
  <dcterms:modified xsi:type="dcterms:W3CDTF">2017-05-15T23:59:07Z</dcterms:modified>
  <cp:category/>
  <cp:version/>
  <cp:contentType/>
  <cp:contentStatus/>
</cp:coreProperties>
</file>