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9615" windowHeight="8655" activeTab="0"/>
  </bookViews>
  <sheets>
    <sheet name="仕切" sheetId="1" r:id="rId1"/>
    <sheet name="143" sheetId="2" r:id="rId2"/>
    <sheet name="144" sheetId="3" r:id="rId3"/>
    <sheet name="145" sheetId="4" r:id="rId4"/>
    <sheet name="146" sheetId="5" r:id="rId5"/>
    <sheet name="147" sheetId="6" r:id="rId6"/>
    <sheet name="148" sheetId="7" r:id="rId7"/>
    <sheet name="149" sheetId="8" r:id="rId8"/>
    <sheet name="150" sheetId="9" r:id="rId9"/>
    <sheet name="151" sheetId="10" r:id="rId10"/>
    <sheet name="152" sheetId="11" r:id="rId11"/>
  </sheets>
  <definedNames/>
  <calcPr fullCalcOnLoad="1"/>
</workbook>
</file>

<file path=xl/sharedStrings.xml><?xml version="1.0" encoding="utf-8"?>
<sst xmlns="http://schemas.openxmlformats.org/spreadsheetml/2006/main" count="531" uniqueCount="312">
  <si>
    <t>人員</t>
  </si>
  <si>
    <t>区分</t>
  </si>
  <si>
    <t>（単位　円）</t>
  </si>
  <si>
    <t>計</t>
  </si>
  <si>
    <t>被保険者数</t>
  </si>
  <si>
    <t>加入率(%)</t>
  </si>
  <si>
    <t>任意</t>
  </si>
  <si>
    <t>受給権者</t>
  </si>
  <si>
    <t>受給者</t>
  </si>
  <si>
    <t>金額（円）</t>
  </si>
  <si>
    <t>内訳</t>
  </si>
  <si>
    <t>全部支給人員</t>
  </si>
  <si>
    <t>一部支給人員</t>
  </si>
  <si>
    <t>区分</t>
  </si>
  <si>
    <t>認定者数</t>
  </si>
  <si>
    <t>受給者数</t>
  </si>
  <si>
    <t>件数</t>
  </si>
  <si>
    <t>支給額（円）</t>
  </si>
  <si>
    <t>皆楽荘</t>
  </si>
  <si>
    <t>浜須賀会館（１階部分）</t>
  </si>
  <si>
    <t>人数</t>
  </si>
  <si>
    <t>保育園数</t>
  </si>
  <si>
    <t>保育士数</t>
  </si>
  <si>
    <t>収容定員</t>
  </si>
  <si>
    <t>総数</t>
  </si>
  <si>
    <t>０歳児</t>
  </si>
  <si>
    <t>１，２歳児</t>
  </si>
  <si>
    <t>性格
生活習慣</t>
  </si>
  <si>
    <t>知能
言語</t>
  </si>
  <si>
    <t>学校生活
など</t>
  </si>
  <si>
    <t>非行</t>
  </si>
  <si>
    <t>環境</t>
  </si>
  <si>
    <t>その他</t>
  </si>
  <si>
    <t>茅ヶ崎駅北口子育て支援センター</t>
  </si>
  <si>
    <t>茅ヶ崎駅南口子育て支援センター</t>
  </si>
  <si>
    <t>利用者数</t>
  </si>
  <si>
    <t>相談件数</t>
  </si>
  <si>
    <t>利用者数</t>
  </si>
  <si>
    <t>総数</t>
  </si>
  <si>
    <t>（１）　世帯数</t>
  </si>
  <si>
    <t>（２）　支給人員及び支給額</t>
  </si>
  <si>
    <t>（１）　加入状況</t>
  </si>
  <si>
    <t>（３）　給付状況</t>
  </si>
  <si>
    <t>（２）　納付状況</t>
  </si>
  <si>
    <t>全部停止
人員</t>
  </si>
  <si>
    <t>（３）　保険給付状況</t>
  </si>
  <si>
    <t>（４）　保険料徴収状況</t>
  </si>
  <si>
    <t>（２）　収納状況</t>
  </si>
  <si>
    <t>区分</t>
  </si>
  <si>
    <t>（１）　一般募金</t>
  </si>
  <si>
    <t>総　　額</t>
  </si>
  <si>
    <t>戸　　別</t>
  </si>
  <si>
    <t>法　　人　</t>
  </si>
  <si>
    <t>（２）　年末たすけあい</t>
  </si>
  <si>
    <t>認定者率(%)</t>
  </si>
  <si>
    <t>認定者割合(%)</t>
  </si>
  <si>
    <t>受給者率(%)</t>
  </si>
  <si>
    <t>受給者割合(%)</t>
  </si>
  <si>
    <t>免除者数</t>
  </si>
  <si>
    <t>免除率(%)</t>
  </si>
  <si>
    <t>全額免除</t>
  </si>
  <si>
    <t>半額免除</t>
  </si>
  <si>
    <t>学生特例</t>
  </si>
  <si>
    <t>（４）　受給状況及び死亡一時金支給状況</t>
  </si>
  <si>
    <t>（３）　保険料免除状況</t>
  </si>
  <si>
    <t>３歳児</t>
  </si>
  <si>
    <t>４歳児</t>
  </si>
  <si>
    <t>５歳児</t>
  </si>
  <si>
    <t>身体障害者（児）数</t>
  </si>
  <si>
    <t>知的障害者（児）数</t>
  </si>
  <si>
    <t>視覚</t>
  </si>
  <si>
    <t>聴覚</t>
  </si>
  <si>
    <t>言語</t>
  </si>
  <si>
    <t>心臓</t>
  </si>
  <si>
    <t>腎臓</t>
  </si>
  <si>
    <t>その他
内部</t>
  </si>
  <si>
    <t>肢体</t>
  </si>
  <si>
    <t>第１号</t>
  </si>
  <si>
    <t>第３号</t>
  </si>
  <si>
    <t>徴収済額（円）</t>
  </si>
  <si>
    <t>徴収率（％）</t>
  </si>
  <si>
    <t>未納額（円）</t>
  </si>
  <si>
    <t>老人憩の家</t>
  </si>
  <si>
    <t>萩園いこいの里</t>
  </si>
  <si>
    <t>人員</t>
  </si>
  <si>
    <t>支給額</t>
  </si>
  <si>
    <t>生活</t>
  </si>
  <si>
    <t>住宅</t>
  </si>
  <si>
    <t>教育</t>
  </si>
  <si>
    <t>医療</t>
  </si>
  <si>
    <t>出産</t>
  </si>
  <si>
    <t>生業</t>
  </si>
  <si>
    <t>葬祭</t>
  </si>
  <si>
    <t>施設事務費</t>
  </si>
  <si>
    <t>介護</t>
  </si>
  <si>
    <t>団体</t>
  </si>
  <si>
    <t>高齢者団体</t>
  </si>
  <si>
    <t>障害者団体</t>
  </si>
  <si>
    <t>社会福祉・青少年団体</t>
  </si>
  <si>
    <t>一般団体</t>
  </si>
  <si>
    <t>行政</t>
  </si>
  <si>
    <t>合計</t>
  </si>
  <si>
    <t>うち有料</t>
  </si>
  <si>
    <t>うち無料</t>
  </si>
  <si>
    <t>定数</t>
  </si>
  <si>
    <t>現在数</t>
  </si>
  <si>
    <t>計</t>
  </si>
  <si>
    <t>男</t>
  </si>
  <si>
    <t>女</t>
  </si>
  <si>
    <t>-</t>
  </si>
  <si>
    <t>世　　　　　帯</t>
  </si>
  <si>
    <t>被保険者</t>
  </si>
  <si>
    <t>加入世帯数</t>
  </si>
  <si>
    <t>総世帯数</t>
  </si>
  <si>
    <t>加入率（％）</t>
  </si>
  <si>
    <t>加入被保険者数</t>
  </si>
  <si>
    <t>総人口</t>
  </si>
  <si>
    <t>診療費</t>
  </si>
  <si>
    <t>療養費</t>
  </si>
  <si>
    <t>高額療養費</t>
  </si>
  <si>
    <t>入院</t>
  </si>
  <si>
    <t>入院外</t>
  </si>
  <si>
    <t>歯科</t>
  </si>
  <si>
    <t>調剤</t>
  </si>
  <si>
    <t>平</t>
  </si>
  <si>
    <t>件数</t>
  </si>
  <si>
    <t>成</t>
  </si>
  <si>
    <t>日数</t>
  </si>
  <si>
    <t>費用額</t>
  </si>
  <si>
    <t>年</t>
  </si>
  <si>
    <t>保険者負担額</t>
  </si>
  <si>
    <t>度</t>
  </si>
  <si>
    <t>被保険者負担額</t>
  </si>
  <si>
    <t>資料：保険年金課</t>
  </si>
  <si>
    <t>人口　①</t>
  </si>
  <si>
    <t>合計　②</t>
  </si>
  <si>
    <t>納付対象月数</t>
  </si>
  <si>
    <t>納付済月数</t>
  </si>
  <si>
    <t>納付済額（円）</t>
  </si>
  <si>
    <t>納付率(%)</t>
  </si>
  <si>
    <t>若年猶予</t>
  </si>
  <si>
    <t>老齢基礎
（老齢・通老）</t>
  </si>
  <si>
    <t>障害基礎
（障害）</t>
  </si>
  <si>
    <t>遺族基礎
（母子・遺児）</t>
  </si>
  <si>
    <t>寡婦</t>
  </si>
  <si>
    <t>死亡一時金
支給状況</t>
  </si>
  <si>
    <t>金額</t>
  </si>
  <si>
    <t>要介護３</t>
  </si>
  <si>
    <t>要介護４</t>
  </si>
  <si>
    <t>要介護５</t>
  </si>
  <si>
    <t>訪問通所サービス</t>
  </si>
  <si>
    <t>短期入所サービス</t>
  </si>
  <si>
    <t>高額介護サービス費</t>
  </si>
  <si>
    <t>審査支払手数料</t>
  </si>
  <si>
    <t>現年度分</t>
  </si>
  <si>
    <t>特別徴収</t>
  </si>
  <si>
    <t>普通徴収</t>
  </si>
  <si>
    <t>小計</t>
  </si>
  <si>
    <t>過年度分</t>
  </si>
  <si>
    <t>資料：障害福祉課</t>
  </si>
  <si>
    <t>法定免除</t>
  </si>
  <si>
    <t>総　数</t>
  </si>
  <si>
    <t>傷病障害者世帯</t>
  </si>
  <si>
    <t>高齢者世帯</t>
  </si>
  <si>
    <t>母子世帯</t>
  </si>
  <si>
    <t>その他世帯</t>
  </si>
  <si>
    <t>（単位：延べ件）</t>
  </si>
  <si>
    <t>3/4免除</t>
  </si>
  <si>
    <t>福祉用具・住宅改修サービス</t>
  </si>
  <si>
    <t>特定施設入居者生活介護</t>
  </si>
  <si>
    <t>介護予防支援・居宅介護支援</t>
  </si>
  <si>
    <t>地域密着型サービス</t>
  </si>
  <si>
    <t>施設サービス</t>
  </si>
  <si>
    <t>居宅介護（介護予防）サービス諸費計</t>
  </si>
  <si>
    <t>（１）　要介護・要支援認定者数及び居宅介護（介護予防）サービス受給者数</t>
  </si>
  <si>
    <t>資料：高齢福祉介護課</t>
  </si>
  <si>
    <t>資料：保育課</t>
  </si>
  <si>
    <t>資料：子育て支援課</t>
  </si>
  <si>
    <t xml:space="preserve">浜竹子育て支援センターのびのび    </t>
  </si>
  <si>
    <t>（単位　円）</t>
  </si>
  <si>
    <t>年齢別就園児童数</t>
  </si>
  <si>
    <t>家族
関係</t>
  </si>
  <si>
    <t>心身
障害</t>
  </si>
  <si>
    <t>資料：生活支援課</t>
  </si>
  <si>
    <t>資料：保健福祉課</t>
  </si>
  <si>
    <t>資料：保健福祉課</t>
  </si>
  <si>
    <t>居宅介護（介護予防）サービス受給者数（3月実績）</t>
  </si>
  <si>
    <t>（２）　施設介護サービス受給者数(３月実績）</t>
  </si>
  <si>
    <t>高額医療合算介護サービス費</t>
  </si>
  <si>
    <t>資料：こども育成相談課</t>
  </si>
  <si>
    <t>０歳～３歳未満</t>
  </si>
  <si>
    <t>３歳～小学校修了前</t>
  </si>
  <si>
    <t>中学生</t>
  </si>
  <si>
    <t>支払児童数</t>
  </si>
  <si>
    <t>金額</t>
  </si>
  <si>
    <t>公立</t>
  </si>
  <si>
    <t>私立</t>
  </si>
  <si>
    <t>特定入所者介護サービス費</t>
  </si>
  <si>
    <t>老人福祉センター</t>
  </si>
  <si>
    <t>しおさい南湖</t>
  </si>
  <si>
    <t>支給額</t>
  </si>
  <si>
    <t>被保険者数</t>
  </si>
  <si>
    <t>総人口</t>
  </si>
  <si>
    <t>総人口に占める割合</t>
  </si>
  <si>
    <t>調定額（円）</t>
  </si>
  <si>
    <t>収入済額（円）</t>
  </si>
  <si>
    <t>収納率（％）</t>
  </si>
  <si>
    <t>（２）　収納状況</t>
  </si>
  <si>
    <t>（３）　現物給付費の状況</t>
  </si>
  <si>
    <t>入院</t>
  </si>
  <si>
    <t>入院外</t>
  </si>
  <si>
    <t>歯科</t>
  </si>
  <si>
    <t>調剤</t>
  </si>
  <si>
    <t>訪問看護療養費</t>
  </si>
  <si>
    <t>保険者負担分</t>
  </si>
  <si>
    <t>高額療養費</t>
  </si>
  <si>
    <t>一部負担金</t>
  </si>
  <si>
    <t>他法負担分</t>
  </si>
  <si>
    <t>資料：保険年金課</t>
  </si>
  <si>
    <t>（単位：延べ人、千円）</t>
  </si>
  <si>
    <t>費用額計(円）</t>
  </si>
  <si>
    <t>費用額計(円）</t>
  </si>
  <si>
    <t>介護老人福祉施設</t>
  </si>
  <si>
    <t>介護老人保健施設</t>
  </si>
  <si>
    <t>介護療養型医療施設</t>
  </si>
  <si>
    <t xml:space="preserve">         児童手当受給状況</t>
  </si>
  <si>
    <t>平成25年度</t>
  </si>
  <si>
    <t>その他</t>
  </si>
  <si>
    <t>平成25年度</t>
  </si>
  <si>
    <t>-</t>
  </si>
  <si>
    <t>-</t>
  </si>
  <si>
    <t>②/①</t>
  </si>
  <si>
    <t>納付対象
被保険者数</t>
  </si>
  <si>
    <t>1/4免除</t>
  </si>
  <si>
    <t>調定額（円）</t>
  </si>
  <si>
    <t>収入済額（円）</t>
  </si>
  <si>
    <t>収納率（％）</t>
  </si>
  <si>
    <t>平</t>
  </si>
  <si>
    <t>成</t>
  </si>
  <si>
    <t>年</t>
  </si>
  <si>
    <t>要支援１</t>
  </si>
  <si>
    <t>要支援２</t>
  </si>
  <si>
    <t>要介護１</t>
  </si>
  <si>
    <t>要介護２</t>
  </si>
  <si>
    <t>-</t>
  </si>
  <si>
    <t>介護(介護予防)サービス諸費</t>
  </si>
  <si>
    <t>調定額（円）</t>
  </si>
  <si>
    <t>不能欠損額（円）</t>
  </si>
  <si>
    <t>平成25年度</t>
  </si>
  <si>
    <t>平成26年度</t>
  </si>
  <si>
    <t>平成25年度</t>
  </si>
  <si>
    <t>平成25年度</t>
  </si>
  <si>
    <t>強制
加入</t>
  </si>
  <si>
    <t>平成26年度</t>
  </si>
  <si>
    <t>平成２５年度(計)</t>
  </si>
  <si>
    <t>平成26年度</t>
  </si>
  <si>
    <t>平成26年度</t>
  </si>
  <si>
    <t>平成26年度</t>
  </si>
  <si>
    <t>平成26年度(計)</t>
  </si>
  <si>
    <t>平成25年度(計)</t>
  </si>
  <si>
    <t>平成26年度</t>
  </si>
  <si>
    <t>平成2７年度</t>
  </si>
  <si>
    <t>平成27年度</t>
  </si>
  <si>
    <t>（各年度4月1日現在）</t>
  </si>
  <si>
    <t>（注）１　数値は一般被保険者と退職被保険者の合算です。</t>
  </si>
  <si>
    <t>　　　２　調剤の日数欄は処方せんの枚数です。</t>
  </si>
  <si>
    <t>（注）　納付済額は、推計値となります。</t>
  </si>
  <si>
    <t>（注）　法定免除とは、障害者年金や生活保護を受けているときなど、届け出により保険料が免除されることです。</t>
  </si>
  <si>
    <t>（注）　数値は現年度分です。</t>
  </si>
  <si>
    <t>資料：神奈川県後期高齢者医療広域連合、保険年金課</t>
  </si>
  <si>
    <t>（注）　「入院」は医科・歯科・食事・生活療養費の合計です。</t>
  </si>
  <si>
    <t>（注）１　高額介護サービス費、高額医療合算介護サービス費、審査支払手数料の件数は、計から除外しています。</t>
  </si>
  <si>
    <t>（各年度4月1日現在）</t>
  </si>
  <si>
    <t>（注）１　保育士数については、非常勤を含みます。</t>
  </si>
  <si>
    <t>　　　２　入園児童数については、本市の児童が他市の保育園へ入園している数を含み、</t>
  </si>
  <si>
    <t>　　　　　他市の児童が本市の保育園へ入園している数を除きます。</t>
  </si>
  <si>
    <t>（注）　平成22年度より従来の児童手当にかわり子ども手当が創設されましたが、平成23年度に子ども手当が終了し、</t>
  </si>
  <si>
    <t>　　　　平成24年度から子ども手当で拡張された支給方法での児童手当に改正されました。</t>
  </si>
  <si>
    <t>（各年度4月1日現在）</t>
  </si>
  <si>
    <t>精神
障害者数</t>
  </si>
  <si>
    <t>平成27年度</t>
  </si>
  <si>
    <t>平成27年度</t>
  </si>
  <si>
    <t>平成27年度(計)</t>
  </si>
  <si>
    <t>平成２６年度(計)</t>
  </si>
  <si>
    <t>平成２７年度(計)</t>
  </si>
  <si>
    <t>募金額</t>
  </si>
  <si>
    <t>その他</t>
  </si>
  <si>
    <t>-</t>
  </si>
  <si>
    <t>-</t>
  </si>
  <si>
    <t>香川駅前子育て支援センター</t>
  </si>
  <si>
    <t>資料：社会福祉法人神奈川県共同募金会茅ヶ崎市支会</t>
  </si>
  <si>
    <t>平成27年度</t>
  </si>
  <si>
    <t>平成28年度</t>
  </si>
  <si>
    <t>平成28年度</t>
  </si>
  <si>
    <t>　　　２　特定入所者介護サービス費は、単独で利用しないので、計から除外しています。</t>
  </si>
  <si>
    <t>１４３　生活保護</t>
  </si>
  <si>
    <t>１４４　福祉会館利用状況</t>
  </si>
  <si>
    <t>１４５　民生委員数</t>
  </si>
  <si>
    <t>１４６　共同募金</t>
  </si>
  <si>
    <t>１４７　国民健康保険</t>
  </si>
  <si>
    <t>１４８　国民年金</t>
  </si>
  <si>
    <t>（注）　加入率は、茅ヶ崎市の総世帯数・総人口（国勢調査速報値に基づく）に対して国民健康保険加入者の割合を示しています。</t>
  </si>
  <si>
    <t>（注）　加入率は、茅ヶ崎市の総人口(国勢調査速報値に基づく）に対して国民年金加入者の割合を示しています。</t>
  </si>
  <si>
    <t>１４９　福祉年金受給状況</t>
  </si>
  <si>
    <t>１５０　後期高齢者医療制度</t>
  </si>
  <si>
    <t>１５１　介護保険</t>
  </si>
  <si>
    <t>１５２　老人憩の家・老人福祉センター利用状況</t>
  </si>
  <si>
    <t>１５３　保育園</t>
  </si>
  <si>
    <t>１５４　児童手当受給状況</t>
  </si>
  <si>
    <t>１５５　家庭児童相談室取扱件数</t>
  </si>
  <si>
    <t>１５６　子育て支援センター利用状況</t>
  </si>
  <si>
    <t>１５７　心身障害者（児）の概況</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</si>
</sst>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0;&quot;△ &quot;#,##0.0"/>
    <numFmt numFmtId="190" formatCode="#,##0.00_);[Red]\(#,##0.00\)"/>
    <numFmt numFmtId="191" formatCode="#,##0.0_);[Red]\(#,##0.0\)"/>
    <numFmt numFmtId="192" formatCode="0.0_);[Red]\(0.0\)"/>
    <numFmt numFmtId="193" formatCode="0.00_);[Red]\(0.00\)"/>
    <numFmt numFmtId="194" formatCode="#,###&quot;円&quot;"/>
    <numFmt numFmtId="195" formatCode="0.000"/>
    <numFmt numFmtId="196" formatCode="0.000_);[Red]\(0.000\)"/>
    <numFmt numFmtId="197" formatCode="#,##0.0;[Red]\-#,##0.0"/>
    <numFmt numFmtId="198" formatCode="#,##0.0_ ;[Red]\-#,##0.0\ "/>
    <numFmt numFmtId="199" formatCode="#,##0_ ;[Red]\-#,##0\ "/>
    <numFmt numFmtId="200" formatCode="#,##0.00_ ;[Red]\-#,##0.00\ "/>
    <numFmt numFmtId="201" formatCode="0.000_ "/>
    <numFmt numFmtId="202" formatCode="#,##0;&quot;△ &quot;#,##0"/>
    <numFmt numFmtId="203" formatCode="0.00;&quot;△ &quot;0.00"/>
    <numFmt numFmtId="204" formatCode="0;&quot;△ &quot;0"/>
    <numFmt numFmtId="205" formatCode="&quot;¥&quot;#,##0_);[Red]\(&quot;¥&quot;#,##0\)"/>
    <numFmt numFmtId="206" formatCode="#,##0.000_ "/>
    <numFmt numFmtId="207" formatCode="0.000%"/>
    <numFmt numFmtId="208" formatCode="0.0000%"/>
    <numFmt numFmtId="209" formatCode="0.0000_);[Red]\(0.0000\)"/>
    <numFmt numFmtId="210" formatCode="0.0"/>
  </numFmts>
  <fonts count="84">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10"/>
      <name val="ＭＳ Ｐゴシック"/>
      <family val="3"/>
    </font>
    <font>
      <sz val="9"/>
      <name val="ＭＳ Ｐ明朝"/>
      <family val="1"/>
    </font>
    <font>
      <sz val="9"/>
      <name val="ＭＳ Ｐゴシック"/>
      <family val="3"/>
    </font>
    <font>
      <sz val="6"/>
      <name val="ＭＳ Ｐ明朝"/>
      <family val="1"/>
    </font>
    <font>
      <sz val="12"/>
      <name val="ＭＳ Ｐゴシック"/>
      <family val="3"/>
    </font>
    <font>
      <sz val="10"/>
      <name val="HG丸ｺﾞｼｯｸM-PRO"/>
      <family val="3"/>
    </font>
    <font>
      <sz val="6"/>
      <name val="HG丸ｺﾞｼｯｸM-PRO"/>
      <family val="3"/>
    </font>
    <font>
      <u val="single"/>
      <sz val="11"/>
      <color indexed="12"/>
      <name val="ＭＳ Ｐゴシック"/>
      <family val="3"/>
    </font>
    <font>
      <u val="single"/>
      <sz val="11"/>
      <color indexed="36"/>
      <name val="ＭＳ Ｐゴシック"/>
      <family val="3"/>
    </font>
    <font>
      <sz val="12"/>
      <name val="ＭＳ Ｐ明朝"/>
      <family val="1"/>
    </font>
    <font>
      <sz val="11"/>
      <color indexed="8"/>
      <name val="ＭＳ Ｐゴシック"/>
      <family val="3"/>
    </font>
    <font>
      <sz val="10"/>
      <color indexed="8"/>
      <name val="ＭＳ Ｐ明朝"/>
      <family val="1"/>
    </font>
    <font>
      <sz val="11"/>
      <color indexed="8"/>
      <name val="ＭＳ Ｐ明朝"/>
      <family val="1"/>
    </font>
    <font>
      <sz val="9"/>
      <color indexed="8"/>
      <name val="ＭＳ Ｐ明朝"/>
      <family val="1"/>
    </font>
    <font>
      <b/>
      <sz val="10"/>
      <name val="ＭＳ Ｐゴシック"/>
      <family val="3"/>
    </font>
    <font>
      <b/>
      <sz val="10"/>
      <name val="ＭＳ Ｐ明朝"/>
      <family val="1"/>
    </font>
    <font>
      <sz val="10"/>
      <color indexed="8"/>
      <name val="ＭＳ Ｐゴシック"/>
      <family val="3"/>
    </font>
    <font>
      <sz val="9"/>
      <color indexed="8"/>
      <name val="ＭＳ Ｐゴシック"/>
      <family val="3"/>
    </font>
    <font>
      <sz val="10"/>
      <name val="ＭＳ 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2"/>
      <color indexed="8"/>
      <name val="ＭＳ Ｐゴシック"/>
      <family val="3"/>
    </font>
    <font>
      <sz val="12"/>
      <color indexed="8"/>
      <name val="ＭＳ Ｐ明朝"/>
      <family val="1"/>
    </font>
    <font>
      <sz val="10"/>
      <color indexed="10"/>
      <name val="ＭＳ Ｐゴシック"/>
      <family val="3"/>
    </font>
    <font>
      <sz val="11"/>
      <color indexed="10"/>
      <name val="ＭＳ Ｐ明朝"/>
      <family val="1"/>
    </font>
    <font>
      <sz val="10"/>
      <color indexed="10"/>
      <name val="ＭＳ Ｐ明朝"/>
      <family val="1"/>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1"/>
      <color indexed="8"/>
      <name val="Calibri"/>
      <family val="3"/>
    </font>
    <font>
      <sz val="11"/>
      <color theme="1"/>
      <name val="ＭＳ Ｐ明朝"/>
      <family val="1"/>
    </font>
    <font>
      <sz val="12"/>
      <name val="Cambria"/>
      <family val="3"/>
    </font>
    <font>
      <sz val="10"/>
      <name val="Cambria"/>
      <family val="3"/>
    </font>
    <font>
      <sz val="11"/>
      <name val="Cambria"/>
      <family val="3"/>
    </font>
    <font>
      <sz val="10"/>
      <name val="Calibri"/>
      <family val="3"/>
    </font>
    <font>
      <sz val="14"/>
      <name val="Cambria"/>
      <family val="3"/>
    </font>
    <font>
      <sz val="11"/>
      <name val="Calibri"/>
      <family val="3"/>
    </font>
    <font>
      <sz val="12"/>
      <color theme="1"/>
      <name val="ＭＳ Ｐゴシック"/>
      <family val="3"/>
    </font>
    <font>
      <sz val="12"/>
      <color theme="1"/>
      <name val="ＭＳ Ｐ明朝"/>
      <family val="1"/>
    </font>
    <font>
      <sz val="12"/>
      <name val="Calibri"/>
      <family val="3"/>
    </font>
    <font>
      <sz val="10"/>
      <color rgb="FFFF0000"/>
      <name val="Cambria"/>
      <family val="3"/>
    </font>
    <font>
      <sz val="11"/>
      <color rgb="FFFF0000"/>
      <name val="Cambria"/>
      <family val="3"/>
    </font>
    <font>
      <sz val="10"/>
      <color rgb="FFFF0000"/>
      <name val="ＭＳ Ｐゴシック"/>
      <family val="3"/>
    </font>
    <font>
      <sz val="11"/>
      <color rgb="FFFF0000"/>
      <name val="ＭＳ Ｐ明朝"/>
      <family val="1"/>
    </font>
    <font>
      <sz val="10"/>
      <color theme="1"/>
      <name val="ＭＳ Ｐ明朝"/>
      <family val="1"/>
    </font>
    <font>
      <sz val="9"/>
      <name val="Calibri"/>
      <family val="3"/>
    </font>
    <font>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style="hair"/>
      <bottom style="hair"/>
    </border>
    <border>
      <left style="hair"/>
      <right style="hair"/>
      <top style="hair"/>
      <bottom style="hair"/>
    </border>
    <border>
      <left style="hair"/>
      <right>
        <color indexed="63"/>
      </right>
      <top>
        <color indexed="63"/>
      </top>
      <bottom>
        <color indexed="63"/>
      </bottom>
    </border>
    <border>
      <left>
        <color indexed="63"/>
      </left>
      <right style="hair"/>
      <top style="hair"/>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double"/>
    </border>
    <border>
      <left style="hair"/>
      <right style="hair"/>
      <top style="hair"/>
      <bottom style="double"/>
    </border>
    <border>
      <left style="hair"/>
      <right>
        <color indexed="63"/>
      </right>
      <top style="hair"/>
      <bottom style="double"/>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style="double"/>
      <bottom style="hair"/>
    </border>
    <border>
      <left style="hair"/>
      <right>
        <color indexed="63"/>
      </right>
      <top>
        <color indexed="63"/>
      </top>
      <bottom style="double"/>
    </border>
    <border>
      <left>
        <color indexed="63"/>
      </left>
      <right>
        <color indexed="63"/>
      </right>
      <top style="hair"/>
      <bottom style="hair"/>
    </border>
    <border>
      <left>
        <color indexed="63"/>
      </left>
      <right style="hair"/>
      <top style="double"/>
      <bottom>
        <color indexed="63"/>
      </bottom>
    </border>
    <border>
      <left style="hair"/>
      <right>
        <color indexed="63"/>
      </right>
      <top style="double"/>
      <bottom>
        <color indexed="63"/>
      </bottom>
    </border>
    <border>
      <left>
        <color indexed="63"/>
      </left>
      <right>
        <color indexed="63"/>
      </right>
      <top style="hair"/>
      <bottom style="double"/>
    </border>
    <border>
      <left>
        <color indexed="63"/>
      </left>
      <right style="hair"/>
      <top style="hair"/>
      <bottom style="double"/>
    </border>
    <border>
      <left style="hair"/>
      <right style="hair"/>
      <top style="hair"/>
      <bottom>
        <color indexed="63"/>
      </bottom>
    </border>
    <border>
      <left style="hair"/>
      <right style="hair"/>
      <top>
        <color indexed="63"/>
      </top>
      <bottom>
        <color indexed="63"/>
      </bottom>
    </border>
    <border>
      <left style="hair"/>
      <right style="hair"/>
      <top style="double"/>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vertical="center"/>
      <protection/>
    </xf>
    <xf numFmtId="0" fontId="13" fillId="0" borderId="0" applyNumberFormat="0" applyFill="0" applyBorder="0" applyAlignment="0" applyProtection="0"/>
    <xf numFmtId="0" fontId="64" fillId="32" borderId="0" applyNumberFormat="0" applyBorder="0" applyAlignment="0" applyProtection="0"/>
  </cellStyleXfs>
  <cellXfs count="791">
    <xf numFmtId="0" fontId="0" fillId="0" borderId="0" xfId="0" applyAlignment="1">
      <alignment/>
    </xf>
    <xf numFmtId="0" fontId="10" fillId="0" borderId="0" xfId="67">
      <alignment vertical="center"/>
      <protection/>
    </xf>
    <xf numFmtId="0" fontId="10" fillId="33" borderId="0" xfId="67" applyFill="1">
      <alignment vertical="center"/>
      <protection/>
    </xf>
    <xf numFmtId="0" fontId="10" fillId="0" borderId="10" xfId="67" applyBorder="1">
      <alignment vertical="center"/>
      <protection/>
    </xf>
    <xf numFmtId="0" fontId="10" fillId="33" borderId="10" xfId="67" applyFill="1" applyBorder="1">
      <alignment vertical="center"/>
      <protection/>
    </xf>
    <xf numFmtId="0" fontId="10" fillId="0" borderId="0" xfId="67" applyBorder="1">
      <alignment vertical="center"/>
      <protection/>
    </xf>
    <xf numFmtId="0" fontId="10" fillId="33" borderId="0" xfId="67" applyFill="1" applyBorder="1">
      <alignment vertical="center"/>
      <protection/>
    </xf>
    <xf numFmtId="0" fontId="10" fillId="0" borderId="11" xfId="67" applyBorder="1">
      <alignment vertical="center"/>
      <protection/>
    </xf>
    <xf numFmtId="0" fontId="10" fillId="33" borderId="11" xfId="67" applyFill="1" applyBorder="1">
      <alignment vertical="center"/>
      <protection/>
    </xf>
    <xf numFmtId="0" fontId="4" fillId="0" borderId="0" xfId="0" applyFont="1" applyFill="1" applyAlignment="1">
      <alignment vertical="center"/>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xf>
    <xf numFmtId="0" fontId="2" fillId="0" borderId="0" xfId="63" applyFill="1">
      <alignment/>
      <protection/>
    </xf>
    <xf numFmtId="0" fontId="2" fillId="0" borderId="0" xfId="64" applyFill="1">
      <alignment/>
      <protection/>
    </xf>
    <xf numFmtId="0" fontId="0" fillId="0" borderId="0" xfId="64" applyFont="1" applyFill="1">
      <alignment/>
      <protection/>
    </xf>
    <xf numFmtId="0" fontId="4" fillId="0" borderId="0" xfId="64" applyFont="1" applyFill="1">
      <alignment/>
      <protection/>
    </xf>
    <xf numFmtId="0" fontId="4" fillId="0" borderId="0" xfId="65" applyFont="1" applyFill="1">
      <alignment/>
      <protection/>
    </xf>
    <xf numFmtId="0" fontId="4" fillId="0" borderId="0" xfId="65" applyFont="1" applyFill="1" applyAlignment="1">
      <alignment horizontal="left"/>
      <protection/>
    </xf>
    <xf numFmtId="0" fontId="2" fillId="0" borderId="0" xfId="65" applyFill="1">
      <alignment/>
      <protection/>
    </xf>
    <xf numFmtId="0" fontId="4" fillId="0" borderId="0" xfId="65" applyFont="1" applyFill="1" applyBorder="1">
      <alignment/>
      <protection/>
    </xf>
    <xf numFmtId="0" fontId="4" fillId="0" borderId="0" xfId="65" applyFont="1" applyFill="1" applyBorder="1" applyAlignment="1">
      <alignment/>
      <protection/>
    </xf>
    <xf numFmtId="0" fontId="2" fillId="0" borderId="0" xfId="65" applyFill="1" applyAlignment="1">
      <alignment/>
      <protection/>
    </xf>
    <xf numFmtId="0" fontId="4" fillId="0" borderId="0" xfId="0" applyFont="1" applyFill="1" applyAlignment="1">
      <alignment/>
    </xf>
    <xf numFmtId="0" fontId="2" fillId="0" borderId="0" xfId="63" applyFont="1" applyFill="1">
      <alignment/>
      <protection/>
    </xf>
    <xf numFmtId="0" fontId="65" fillId="0" borderId="0" xfId="0" applyFont="1" applyFill="1" applyBorder="1" applyAlignment="1">
      <alignment horizontal="center" vertical="center"/>
    </xf>
    <xf numFmtId="0" fontId="66" fillId="0" borderId="0" xfId="0" applyFont="1" applyFill="1" applyBorder="1" applyAlignment="1">
      <alignment horizontal="center" vertical="center"/>
    </xf>
    <xf numFmtId="179" fontId="4" fillId="0" borderId="0" xfId="0" applyNumberFormat="1" applyFont="1" applyFill="1" applyBorder="1" applyAlignment="1">
      <alignment horizontal="right" vertical="center"/>
    </xf>
    <xf numFmtId="10" fontId="4" fillId="0" borderId="0" xfId="0" applyNumberFormat="1" applyFont="1" applyFill="1" applyBorder="1" applyAlignment="1">
      <alignment horizontal="right" vertical="center"/>
    </xf>
    <xf numFmtId="0" fontId="15" fillId="0" borderId="0" xfId="0" applyFont="1" applyFill="1" applyAlignment="1">
      <alignment vertical="center"/>
    </xf>
    <xf numFmtId="0" fontId="17" fillId="0" borderId="0" xfId="0" applyFont="1" applyFill="1" applyAlignment="1">
      <alignment/>
    </xf>
    <xf numFmtId="0" fontId="15" fillId="0" borderId="0" xfId="0" applyFont="1" applyFill="1" applyAlignment="1">
      <alignment/>
    </xf>
    <xf numFmtId="0" fontId="18" fillId="0" borderId="0" xfId="0" applyFont="1" applyFill="1" applyAlignment="1">
      <alignment/>
    </xf>
    <xf numFmtId="0" fontId="67" fillId="0" borderId="0" xfId="64" applyFont="1" applyFill="1">
      <alignment/>
      <protection/>
    </xf>
    <xf numFmtId="0" fontId="68" fillId="0" borderId="0" xfId="0" applyFont="1" applyFill="1" applyAlignment="1">
      <alignment vertical="center"/>
    </xf>
    <xf numFmtId="0" fontId="69" fillId="0" borderId="0" xfId="0" applyFont="1" applyFill="1" applyAlignment="1">
      <alignment vertical="center"/>
    </xf>
    <xf numFmtId="0" fontId="70" fillId="0" borderId="0" xfId="0" applyFont="1" applyFill="1" applyAlignment="1">
      <alignment vertical="center"/>
    </xf>
    <xf numFmtId="0" fontId="4" fillId="0" borderId="0" xfId="0" applyFont="1" applyFill="1" applyAlignment="1">
      <alignment horizontal="right" vertical="center"/>
    </xf>
    <xf numFmtId="0" fontId="71" fillId="0" borderId="0" xfId="0" applyFont="1" applyFill="1" applyAlignment="1">
      <alignment vertical="center"/>
    </xf>
    <xf numFmtId="0" fontId="6" fillId="0" borderId="0" xfId="0" applyFont="1" applyFill="1" applyAlignment="1">
      <alignment/>
    </xf>
    <xf numFmtId="0" fontId="5" fillId="0" borderId="0" xfId="0" applyFont="1" applyFill="1" applyAlignment="1">
      <alignment vertical="center"/>
    </xf>
    <xf numFmtId="0" fontId="4" fillId="0" borderId="0" xfId="0" applyFont="1" applyFill="1" applyBorder="1" applyAlignment="1">
      <alignment horizontal="right" vertical="center"/>
    </xf>
    <xf numFmtId="0" fontId="72" fillId="0" borderId="0" xfId="0" applyFont="1" applyFill="1" applyAlignment="1">
      <alignment vertical="center"/>
    </xf>
    <xf numFmtId="0" fontId="72" fillId="0" borderId="0" xfId="0" applyFont="1" applyFill="1" applyAlignment="1">
      <alignment/>
    </xf>
    <xf numFmtId="0" fontId="3" fillId="0" borderId="0" xfId="0" applyFont="1" applyFill="1" applyAlignment="1">
      <alignment/>
    </xf>
    <xf numFmtId="0" fontId="4" fillId="0" borderId="0" xfId="0" applyFont="1" applyFill="1" applyBorder="1" applyAlignment="1">
      <alignment horizontal="right"/>
    </xf>
    <xf numFmtId="0" fontId="0" fillId="0" borderId="0" xfId="0" applyFill="1" applyAlignment="1">
      <alignment horizontal="right"/>
    </xf>
    <xf numFmtId="0" fontId="68" fillId="0" borderId="0" xfId="0" applyFont="1" applyFill="1" applyAlignment="1">
      <alignment/>
    </xf>
    <xf numFmtId="0" fontId="5" fillId="0" borderId="0" xfId="0" applyFont="1" applyFill="1" applyAlignment="1">
      <alignment/>
    </xf>
    <xf numFmtId="176" fontId="5" fillId="0" borderId="0" xfId="0" applyNumberFormat="1" applyFont="1" applyFill="1" applyAlignment="1">
      <alignment/>
    </xf>
    <xf numFmtId="0" fontId="0" fillId="0" borderId="0" xfId="0" applyFill="1" applyAlignment="1">
      <alignment/>
    </xf>
    <xf numFmtId="0" fontId="9" fillId="0" borderId="0" xfId="0" applyFont="1" applyFill="1" applyAlignment="1">
      <alignment vertical="center"/>
    </xf>
    <xf numFmtId="0" fontId="9" fillId="0" borderId="0" xfId="0" applyFont="1" applyFill="1" applyAlignment="1">
      <alignment/>
    </xf>
    <xf numFmtId="0" fontId="9" fillId="0" borderId="0" xfId="0" applyFont="1" applyFill="1" applyAlignment="1">
      <alignment/>
    </xf>
    <xf numFmtId="0" fontId="4" fillId="0" borderId="0" xfId="0" applyFont="1" applyFill="1" applyAlignment="1">
      <alignment/>
    </xf>
    <xf numFmtId="179" fontId="4" fillId="0" borderId="0" xfId="0" applyNumberFormat="1" applyFont="1" applyFill="1" applyBorder="1" applyAlignment="1">
      <alignment vertical="center"/>
    </xf>
    <xf numFmtId="0" fontId="73" fillId="0" borderId="0" xfId="0" applyFont="1" applyFill="1" applyAlignment="1">
      <alignment/>
    </xf>
    <xf numFmtId="176" fontId="5" fillId="0" borderId="0" xfId="0" applyNumberFormat="1" applyFont="1" applyFill="1" applyBorder="1" applyAlignment="1">
      <alignment vertical="center"/>
    </xf>
    <xf numFmtId="185" fontId="5" fillId="0" borderId="0" xfId="0" applyNumberFormat="1" applyFont="1" applyFill="1" applyBorder="1" applyAlignment="1">
      <alignment vertical="center"/>
    </xf>
    <xf numFmtId="0" fontId="0" fillId="0" borderId="0" xfId="0" applyFont="1" applyFill="1" applyBorder="1" applyAlignment="1">
      <alignment/>
    </xf>
    <xf numFmtId="0" fontId="14" fillId="0" borderId="0" xfId="0" applyFont="1" applyFill="1" applyAlignment="1">
      <alignment/>
    </xf>
    <xf numFmtId="0" fontId="70" fillId="0" borderId="0" xfId="0" applyFont="1" applyFill="1" applyAlignment="1">
      <alignment/>
    </xf>
    <xf numFmtId="0" fontId="70" fillId="0" borderId="11" xfId="0" applyFont="1" applyFill="1" applyBorder="1" applyAlignment="1">
      <alignment vertical="center"/>
    </xf>
    <xf numFmtId="0" fontId="70" fillId="0" borderId="11" xfId="0" applyFont="1" applyFill="1" applyBorder="1" applyAlignment="1">
      <alignment/>
    </xf>
    <xf numFmtId="0" fontId="7" fillId="0" borderId="0" xfId="0" applyFont="1" applyFill="1" applyAlignment="1">
      <alignment/>
    </xf>
    <xf numFmtId="0" fontId="70" fillId="0" borderId="11" xfId="0" applyFont="1" applyFill="1" applyBorder="1" applyAlignment="1">
      <alignment/>
    </xf>
    <xf numFmtId="0" fontId="69" fillId="0" borderId="11" xfId="0" applyFont="1" applyFill="1" applyBorder="1" applyAlignment="1">
      <alignment vertical="center" wrapText="1"/>
    </xf>
    <xf numFmtId="0" fontId="69" fillId="0" borderId="11" xfId="0" applyFont="1" applyFill="1" applyBorder="1" applyAlignment="1">
      <alignment horizontal="center" vertical="center" wrapText="1"/>
    </xf>
    <xf numFmtId="0" fontId="9" fillId="0" borderId="0" xfId="0" applyFont="1" applyFill="1" applyBorder="1" applyAlignment="1">
      <alignment vertical="center"/>
    </xf>
    <xf numFmtId="0" fontId="4" fillId="0" borderId="0" xfId="0" applyFont="1" applyFill="1" applyBorder="1" applyAlignment="1">
      <alignment vertical="center" wrapText="1"/>
    </xf>
    <xf numFmtId="176" fontId="0" fillId="0" borderId="0" xfId="0" applyNumberFormat="1" applyFill="1" applyAlignment="1">
      <alignment/>
    </xf>
    <xf numFmtId="179" fontId="0" fillId="0" borderId="0" xfId="0" applyNumberFormat="1" applyFill="1" applyAlignment="1">
      <alignment/>
    </xf>
    <xf numFmtId="179" fontId="5" fillId="0" borderId="0" xfId="0" applyNumberFormat="1" applyFont="1" applyFill="1" applyBorder="1" applyAlignment="1">
      <alignment vertical="center"/>
    </xf>
    <xf numFmtId="0" fontId="74" fillId="0" borderId="0" xfId="63" applyFont="1" applyFill="1">
      <alignment/>
      <protection/>
    </xf>
    <xf numFmtId="0" fontId="67" fillId="0" borderId="0" xfId="63" applyFont="1" applyFill="1">
      <alignment/>
      <protection/>
    </xf>
    <xf numFmtId="0" fontId="74" fillId="0" borderId="0" xfId="0" applyFont="1" applyFill="1" applyAlignment="1">
      <alignment vertical="center"/>
    </xf>
    <xf numFmtId="0" fontId="74" fillId="0" borderId="0" xfId="0" applyFont="1" applyFill="1" applyAlignment="1">
      <alignment/>
    </xf>
    <xf numFmtId="0" fontId="75" fillId="0" borderId="0" xfId="63" applyFont="1" applyFill="1">
      <alignment/>
      <protection/>
    </xf>
    <xf numFmtId="0" fontId="74" fillId="0" borderId="0" xfId="63" applyFont="1" applyFill="1" applyAlignment="1">
      <alignment vertical="center"/>
      <protection/>
    </xf>
    <xf numFmtId="0" fontId="76" fillId="0" borderId="0" xfId="63" applyFont="1" applyFill="1" applyAlignment="1">
      <alignment vertical="center"/>
      <protection/>
    </xf>
    <xf numFmtId="0" fontId="73" fillId="0" borderId="0" xfId="63" applyFont="1" applyFill="1">
      <alignment/>
      <protection/>
    </xf>
    <xf numFmtId="0" fontId="73" fillId="0" borderId="0" xfId="64" applyFont="1" applyFill="1">
      <alignment/>
      <protection/>
    </xf>
    <xf numFmtId="0" fontId="73" fillId="0" borderId="0" xfId="64" applyFont="1" applyFill="1" applyBorder="1">
      <alignment/>
      <protection/>
    </xf>
    <xf numFmtId="0" fontId="2" fillId="0" borderId="0" xfId="64" applyFont="1" applyFill="1">
      <alignment/>
      <protection/>
    </xf>
    <xf numFmtId="0" fontId="71" fillId="0" borderId="0" xfId="64" applyFont="1" applyFill="1">
      <alignment/>
      <protection/>
    </xf>
    <xf numFmtId="0" fontId="6" fillId="0" borderId="0" xfId="64" applyFont="1" applyFill="1">
      <alignment/>
      <protection/>
    </xf>
    <xf numFmtId="0" fontId="68" fillId="0" borderId="0" xfId="64" applyFont="1" applyFill="1" applyAlignment="1">
      <alignment vertical="center"/>
      <protection/>
    </xf>
    <xf numFmtId="0" fontId="69" fillId="0" borderId="0" xfId="64" applyFont="1" applyFill="1">
      <alignment/>
      <protection/>
    </xf>
    <xf numFmtId="0" fontId="70" fillId="0" borderId="0" xfId="64" applyFont="1" applyFill="1">
      <alignment/>
      <protection/>
    </xf>
    <xf numFmtId="0" fontId="5" fillId="0" borderId="0" xfId="65" applyFont="1" applyFill="1" applyBorder="1" applyAlignment="1">
      <alignment horizontal="center" vertical="center"/>
      <protection/>
    </xf>
    <xf numFmtId="186" fontId="5" fillId="0" borderId="0" xfId="65" applyNumberFormat="1" applyFont="1" applyFill="1" applyBorder="1" applyAlignment="1">
      <alignment vertical="center"/>
      <protection/>
    </xf>
    <xf numFmtId="0" fontId="6" fillId="0" borderId="0" xfId="65" applyFont="1" applyFill="1">
      <alignment/>
      <protection/>
    </xf>
    <xf numFmtId="0" fontId="7" fillId="0" borderId="0" xfId="64" applyFont="1" applyFill="1">
      <alignment/>
      <protection/>
    </xf>
    <xf numFmtId="0" fontId="69" fillId="0" borderId="0" xfId="64" applyFont="1" applyFill="1" applyBorder="1">
      <alignment/>
      <protection/>
    </xf>
    <xf numFmtId="176" fontId="77" fillId="0" borderId="0" xfId="65" applyNumberFormat="1" applyFont="1" applyFill="1" applyBorder="1" applyAlignment="1">
      <alignment vertical="center"/>
      <protection/>
    </xf>
    <xf numFmtId="0" fontId="78" fillId="0" borderId="0" xfId="64" applyFont="1" applyFill="1">
      <alignment/>
      <protection/>
    </xf>
    <xf numFmtId="176" fontId="4" fillId="0" borderId="0" xfId="65" applyNumberFormat="1" applyFont="1" applyFill="1" applyBorder="1" applyAlignment="1">
      <alignment vertical="center"/>
      <protection/>
    </xf>
    <xf numFmtId="176" fontId="79" fillId="0" borderId="0" xfId="65" applyNumberFormat="1" applyFont="1" applyFill="1" applyBorder="1" applyAlignment="1">
      <alignment vertical="center"/>
      <protection/>
    </xf>
    <xf numFmtId="0" fontId="80" fillId="0" borderId="0" xfId="64" applyFont="1" applyFill="1">
      <alignment/>
      <protection/>
    </xf>
    <xf numFmtId="0" fontId="81" fillId="0" borderId="0" xfId="64" applyFont="1" applyFill="1">
      <alignment/>
      <protection/>
    </xf>
    <xf numFmtId="0" fontId="2" fillId="0" borderId="0" xfId="65" applyFont="1" applyFill="1">
      <alignment/>
      <protection/>
    </xf>
    <xf numFmtId="0" fontId="70" fillId="0" borderId="0" xfId="65" applyFont="1" applyFill="1">
      <alignment/>
      <protection/>
    </xf>
    <xf numFmtId="0" fontId="73" fillId="0" borderId="0" xfId="65" applyFont="1" applyFill="1">
      <alignment/>
      <protection/>
    </xf>
    <xf numFmtId="0" fontId="68" fillId="0" borderId="0" xfId="65" applyFont="1" applyFill="1" applyAlignment="1">
      <alignment vertical="center"/>
      <protection/>
    </xf>
    <xf numFmtId="0" fontId="68" fillId="0" borderId="0" xfId="65" applyFont="1" applyFill="1" applyBorder="1" applyAlignment="1">
      <alignment vertical="center"/>
      <protection/>
    </xf>
    <xf numFmtId="0" fontId="69" fillId="0" borderId="0" xfId="65" applyFont="1" applyFill="1" applyBorder="1" applyAlignment="1">
      <alignment/>
      <protection/>
    </xf>
    <xf numFmtId="0" fontId="6" fillId="0" borderId="0" xfId="65" applyFont="1" applyFill="1" applyBorder="1">
      <alignment/>
      <protection/>
    </xf>
    <xf numFmtId="0" fontId="0" fillId="0" borderId="0" xfId="63" applyFont="1" applyFill="1" applyAlignment="1">
      <alignment vertical="center"/>
      <protection/>
    </xf>
    <xf numFmtId="177" fontId="4" fillId="0" borderId="0" xfId="63" applyNumberFormat="1" applyFont="1" applyFill="1" applyBorder="1" applyAlignment="1">
      <alignment vertical="center"/>
      <protection/>
    </xf>
    <xf numFmtId="0" fontId="0" fillId="0" borderId="0" xfId="0" applyFill="1" applyBorder="1" applyAlignment="1">
      <alignment/>
    </xf>
    <xf numFmtId="178" fontId="4" fillId="0" borderId="0" xfId="63" applyNumberFormat="1" applyFont="1" applyFill="1" applyBorder="1" applyAlignment="1">
      <alignment vertical="center"/>
      <protection/>
    </xf>
    <xf numFmtId="182" fontId="4" fillId="0" borderId="0" xfId="63" applyNumberFormat="1" applyFont="1" applyFill="1" applyBorder="1" applyAlignment="1">
      <alignment vertical="center"/>
      <protection/>
    </xf>
    <xf numFmtId="0" fontId="4" fillId="0" borderId="0" xfId="63" applyFont="1" applyFill="1">
      <alignment/>
      <protection/>
    </xf>
    <xf numFmtId="0" fontId="73" fillId="0" borderId="0" xfId="63" applyFont="1" applyFill="1" applyAlignment="1">
      <alignment vertical="center"/>
      <protection/>
    </xf>
    <xf numFmtId="176" fontId="82" fillId="0" borderId="0" xfId="63" applyNumberFormat="1" applyFont="1" applyFill="1" applyBorder="1" applyAlignment="1">
      <alignment vertical="center"/>
      <protection/>
    </xf>
    <xf numFmtId="0" fontId="4" fillId="0" borderId="11" xfId="63" applyFont="1" applyFill="1" applyBorder="1" applyAlignment="1">
      <alignment horizontal="center" vertical="center"/>
      <protection/>
    </xf>
    <xf numFmtId="176" fontId="6" fillId="0" borderId="11" xfId="63" applyNumberFormat="1" applyFont="1" applyFill="1" applyBorder="1" applyAlignment="1">
      <alignment vertical="center"/>
      <protection/>
    </xf>
    <xf numFmtId="0" fontId="2" fillId="0" borderId="11" xfId="64" applyFill="1" applyBorder="1">
      <alignment/>
      <protection/>
    </xf>
    <xf numFmtId="0" fontId="68" fillId="0" borderId="0" xfId="63" applyFont="1" applyFill="1" applyAlignment="1">
      <alignment vertical="center"/>
      <protection/>
    </xf>
    <xf numFmtId="0" fontId="69" fillId="0" borderId="0" xfId="63" applyFont="1" applyFill="1">
      <alignment/>
      <protection/>
    </xf>
    <xf numFmtId="0" fontId="70" fillId="0" borderId="0" xfId="63" applyFont="1" applyFill="1">
      <alignment/>
      <protection/>
    </xf>
    <xf numFmtId="0" fontId="9" fillId="0" borderId="0" xfId="63" applyFont="1" applyFill="1" applyAlignment="1">
      <alignment vertical="center"/>
      <protection/>
    </xf>
    <xf numFmtId="0" fontId="70" fillId="0" borderId="0" xfId="63" applyFont="1" applyFill="1" applyAlignment="1">
      <alignment vertical="center"/>
      <protection/>
    </xf>
    <xf numFmtId="0" fontId="4" fillId="0" borderId="11" xfId="63" applyFont="1" applyFill="1" applyBorder="1" applyAlignment="1">
      <alignment/>
      <protection/>
    </xf>
    <xf numFmtId="176" fontId="4" fillId="0" borderId="0" xfId="63" applyNumberFormat="1" applyFont="1" applyFill="1" applyBorder="1" applyAlignment="1">
      <alignment vertical="center"/>
      <protection/>
    </xf>
    <xf numFmtId="185" fontId="4" fillId="0" borderId="0" xfId="63" applyNumberFormat="1" applyFont="1" applyFill="1" applyBorder="1" applyAlignment="1">
      <alignment vertical="center"/>
      <protection/>
    </xf>
    <xf numFmtId="176" fontId="71" fillId="0" borderId="0" xfId="63" applyNumberFormat="1" applyFont="1" applyFill="1" applyBorder="1" applyAlignment="1">
      <alignment vertical="center"/>
      <protection/>
    </xf>
    <xf numFmtId="185" fontId="71" fillId="0" borderId="0" xfId="63" applyNumberFormat="1" applyFont="1" applyFill="1" applyBorder="1" applyAlignment="1">
      <alignment vertical="center"/>
      <protection/>
    </xf>
    <xf numFmtId="0" fontId="71" fillId="0" borderId="0" xfId="63" applyFont="1" applyFill="1" applyBorder="1">
      <alignment/>
      <protection/>
    </xf>
    <xf numFmtId="0" fontId="71" fillId="0" borderId="0" xfId="63" applyFont="1" applyFill="1" applyBorder="1" applyAlignment="1">
      <alignment horizontal="center" vertical="center"/>
      <protection/>
    </xf>
    <xf numFmtId="183" fontId="71" fillId="0" borderId="0" xfId="63" applyNumberFormat="1" applyFont="1" applyFill="1" applyBorder="1" applyAlignment="1">
      <alignment vertical="center"/>
      <protection/>
    </xf>
    <xf numFmtId="0" fontId="73" fillId="0" borderId="0" xfId="0" applyFont="1" applyFill="1" applyBorder="1" applyAlignment="1">
      <alignment/>
    </xf>
    <xf numFmtId="181" fontId="71" fillId="0" borderId="0" xfId="63" applyNumberFormat="1" applyFont="1" applyFill="1" applyBorder="1" applyAlignment="1">
      <alignment vertical="center"/>
      <protection/>
    </xf>
    <xf numFmtId="181" fontId="73" fillId="0" borderId="0" xfId="0" applyNumberFormat="1" applyFont="1" applyFill="1" applyBorder="1" applyAlignment="1">
      <alignment/>
    </xf>
    <xf numFmtId="0" fontId="5" fillId="0" borderId="0" xfId="63" applyFont="1" applyFill="1" applyBorder="1" applyAlignment="1">
      <alignment horizontal="center" vertical="center"/>
      <protection/>
    </xf>
    <xf numFmtId="192" fontId="4" fillId="0" borderId="0" xfId="63" applyNumberFormat="1" applyFont="1" applyFill="1" applyBorder="1" applyAlignment="1">
      <alignment vertical="center"/>
      <protection/>
    </xf>
    <xf numFmtId="176" fontId="69" fillId="0" borderId="0" xfId="63" applyNumberFormat="1" applyFont="1" applyFill="1" applyBorder="1" applyAlignment="1">
      <alignment vertical="center"/>
      <protection/>
    </xf>
    <xf numFmtId="185" fontId="69" fillId="0" borderId="0" xfId="63" applyNumberFormat="1" applyFont="1" applyFill="1" applyBorder="1" applyAlignment="1">
      <alignment vertical="center"/>
      <protection/>
    </xf>
    <xf numFmtId="192" fontId="69" fillId="0" borderId="0" xfId="63" applyNumberFormat="1" applyFont="1" applyFill="1" applyBorder="1" applyAlignment="1">
      <alignment vertical="center"/>
      <protection/>
    </xf>
    <xf numFmtId="0" fontId="2" fillId="0" borderId="0" xfId="63" applyFill="1" applyAlignment="1">
      <alignment vertical="center"/>
      <protection/>
    </xf>
    <xf numFmtId="179" fontId="19"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12" xfId="65" applyFont="1" applyFill="1" applyBorder="1" applyAlignment="1">
      <alignment horizontal="center" vertical="center"/>
      <protection/>
    </xf>
    <xf numFmtId="0" fontId="4"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4" fillId="0" borderId="14" xfId="65" applyFont="1" applyFill="1" applyBorder="1" applyAlignment="1">
      <alignment horizontal="center" vertical="center" wrapText="1"/>
      <protection/>
    </xf>
    <xf numFmtId="0" fontId="4" fillId="0" borderId="15" xfId="64" applyFont="1" applyFill="1" applyBorder="1" applyAlignment="1">
      <alignment horizontal="center" vertical="center"/>
      <protection/>
    </xf>
    <xf numFmtId="41" fontId="4" fillId="0" borderId="0" xfId="65" applyNumberFormat="1" applyFont="1" applyFill="1" applyBorder="1" applyAlignment="1">
      <alignment horizontal="right" vertical="center"/>
      <protection/>
    </xf>
    <xf numFmtId="0" fontId="4" fillId="0" borderId="16" xfId="65" applyFont="1" applyFill="1" applyBorder="1" applyAlignment="1">
      <alignment horizontal="center" vertical="center" wrapText="1"/>
      <protection/>
    </xf>
    <xf numFmtId="0" fontId="4" fillId="0" borderId="15" xfId="66" applyFont="1" applyFill="1" applyBorder="1" applyAlignment="1">
      <alignment horizontal="center" vertical="center"/>
      <protection/>
    </xf>
    <xf numFmtId="38" fontId="4" fillId="0" borderId="0" xfId="65" applyNumberFormat="1" applyFont="1" applyFill="1" applyBorder="1" applyAlignment="1">
      <alignment horizontal="right" vertical="center"/>
      <protection/>
    </xf>
    <xf numFmtId="0" fontId="4" fillId="0" borderId="16" xfId="66" applyFont="1" applyFill="1" applyBorder="1" applyAlignment="1">
      <alignment horizontal="center" vertical="center"/>
      <protection/>
    </xf>
    <xf numFmtId="0" fontId="4" fillId="0" borderId="17" xfId="66" applyFont="1" applyFill="1" applyBorder="1" applyAlignment="1">
      <alignment horizontal="center" vertical="center" wrapText="1"/>
      <protection/>
    </xf>
    <xf numFmtId="176" fontId="4" fillId="0" borderId="18" xfId="66" applyNumberFormat="1" applyFont="1" applyFill="1" applyBorder="1" applyAlignment="1">
      <alignment vertical="center"/>
      <protection/>
    </xf>
    <xf numFmtId="176" fontId="4" fillId="0" borderId="0" xfId="66" applyNumberFormat="1" applyFont="1" applyFill="1" applyBorder="1" applyAlignment="1">
      <alignment vertical="center"/>
      <protection/>
    </xf>
    <xf numFmtId="38" fontId="4" fillId="0" borderId="0" xfId="51" applyFont="1" applyFill="1" applyBorder="1" applyAlignment="1">
      <alignment vertical="center"/>
    </xf>
    <xf numFmtId="0" fontId="4" fillId="0" borderId="16"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176" fontId="4" fillId="0" borderId="0" xfId="64" applyNumberFormat="1" applyFont="1" applyFill="1" applyBorder="1" applyAlignment="1">
      <alignment horizontal="right" vertical="center"/>
      <protection/>
    </xf>
    <xf numFmtId="38" fontId="4" fillId="0" borderId="0" xfId="51" applyFont="1" applyFill="1" applyBorder="1" applyAlignment="1">
      <alignment horizontal="right" vertical="center"/>
    </xf>
    <xf numFmtId="0" fontId="4" fillId="0" borderId="21" xfId="65" applyFont="1" applyFill="1" applyBorder="1" applyAlignment="1">
      <alignment horizontal="center" vertical="center"/>
      <protection/>
    </xf>
    <xf numFmtId="0" fontId="4" fillId="0" borderId="17" xfId="65" applyFont="1" applyFill="1" applyBorder="1" applyAlignment="1">
      <alignment horizontal="center" vertical="center" shrinkToFit="1"/>
      <protection/>
    </xf>
    <xf numFmtId="0" fontId="4" fillId="0" borderId="16" xfId="65" applyFont="1" applyFill="1" applyBorder="1" applyAlignment="1">
      <alignment horizontal="center" vertical="center" shrinkToFit="1"/>
      <protection/>
    </xf>
    <xf numFmtId="0" fontId="4" fillId="0" borderId="17" xfId="65" applyFont="1" applyFill="1" applyBorder="1" applyAlignment="1">
      <alignment horizontal="center" vertical="center"/>
      <protection/>
    </xf>
    <xf numFmtId="179" fontId="4" fillId="0" borderId="20" xfId="65" applyNumberFormat="1" applyFont="1" applyFill="1" applyBorder="1" applyAlignment="1">
      <alignment vertical="center"/>
      <protection/>
    </xf>
    <xf numFmtId="179" fontId="4" fillId="0" borderId="22" xfId="65" applyNumberFormat="1" applyFont="1" applyFill="1" applyBorder="1" applyAlignment="1">
      <alignment vertical="center"/>
      <protection/>
    </xf>
    <xf numFmtId="179" fontId="4" fillId="0" borderId="0" xfId="65" applyNumberFormat="1" applyFont="1" applyFill="1" applyBorder="1" applyAlignment="1">
      <alignment vertical="center"/>
      <protection/>
    </xf>
    <xf numFmtId="179" fontId="4" fillId="0" borderId="18" xfId="65" applyNumberFormat="1" applyFont="1" applyFill="1" applyBorder="1" applyAlignment="1">
      <alignment vertical="center"/>
      <protection/>
    </xf>
    <xf numFmtId="0" fontId="4" fillId="0" borderId="19" xfId="65" applyFont="1" applyFill="1" applyBorder="1" applyAlignment="1">
      <alignment horizontal="center" vertical="center" shrinkToFit="1"/>
      <protection/>
    </xf>
    <xf numFmtId="0" fontId="4" fillId="0" borderId="21" xfId="64" applyFont="1" applyFill="1" applyBorder="1" applyAlignment="1">
      <alignment horizontal="center" vertical="center"/>
      <protection/>
    </xf>
    <xf numFmtId="0" fontId="4" fillId="0" borderId="17" xfId="64" applyFont="1" applyFill="1" applyBorder="1" applyAlignment="1">
      <alignment horizontal="distributed" vertical="center"/>
      <protection/>
    </xf>
    <xf numFmtId="176" fontId="4" fillId="0" borderId="0" xfId="64" applyNumberFormat="1" applyFont="1" applyFill="1" applyAlignment="1">
      <alignment horizontal="right" vertical="center"/>
      <protection/>
    </xf>
    <xf numFmtId="41" fontId="4" fillId="0" borderId="0" xfId="64" applyNumberFormat="1" applyFont="1" applyFill="1" applyAlignment="1">
      <alignment horizontal="right" vertical="center"/>
      <protection/>
    </xf>
    <xf numFmtId="176" fontId="4" fillId="0" borderId="20" xfId="64" applyNumberFormat="1" applyFont="1" applyFill="1" applyBorder="1" applyAlignment="1">
      <alignment horizontal="right" vertical="center"/>
      <protection/>
    </xf>
    <xf numFmtId="176" fontId="4" fillId="0" borderId="18" xfId="64" applyNumberFormat="1" applyFont="1" applyFill="1" applyBorder="1" applyAlignment="1">
      <alignment horizontal="right" vertical="center"/>
      <protection/>
    </xf>
    <xf numFmtId="176" fontId="4" fillId="0" borderId="22" xfId="64" applyNumberFormat="1" applyFont="1" applyFill="1" applyBorder="1" applyAlignment="1">
      <alignment horizontal="right" vertical="center"/>
      <protection/>
    </xf>
    <xf numFmtId="0" fontId="4" fillId="0" borderId="0" xfId="63" applyFont="1" applyFill="1" applyBorder="1">
      <alignment/>
      <protection/>
    </xf>
    <xf numFmtId="0" fontId="6" fillId="0" borderId="0" xfId="63" applyFont="1" applyFill="1" applyBorder="1" applyAlignment="1">
      <alignment vertical="center"/>
      <protection/>
    </xf>
    <xf numFmtId="0" fontId="6" fillId="0" borderId="15" xfId="0" applyFont="1" applyFill="1" applyBorder="1" applyAlignment="1">
      <alignment/>
    </xf>
    <xf numFmtId="0" fontId="4" fillId="0" borderId="18"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2" fillId="0" borderId="0" xfId="0" applyFont="1" applyFill="1" applyBorder="1" applyAlignment="1">
      <alignment/>
    </xf>
    <xf numFmtId="0" fontId="4" fillId="0" borderId="0" xfId="63" applyFont="1" applyFill="1" applyBorder="1" applyAlignment="1">
      <alignment horizontal="distributed" vertical="center"/>
      <protection/>
    </xf>
    <xf numFmtId="38" fontId="4" fillId="0" borderId="18" xfId="49" applyFont="1" applyFill="1" applyBorder="1" applyAlignment="1">
      <alignment horizontal="center" vertical="center"/>
    </xf>
    <xf numFmtId="38" fontId="0" fillId="0" borderId="0" xfId="49" applyFont="1" applyFill="1" applyBorder="1" applyAlignment="1">
      <alignment/>
    </xf>
    <xf numFmtId="0" fontId="18" fillId="0" borderId="16" xfId="0" applyFont="1" applyFill="1" applyBorder="1" applyAlignment="1">
      <alignment vertical="center" shrinkToFit="1"/>
    </xf>
    <xf numFmtId="0" fontId="16" fillId="0" borderId="15"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67" fillId="0" borderId="0" xfId="0" applyFont="1" applyFill="1" applyBorder="1" applyAlignment="1">
      <alignment/>
    </xf>
    <xf numFmtId="0" fontId="4" fillId="0" borderId="15" xfId="0" applyFont="1" applyFill="1" applyBorder="1" applyAlignment="1">
      <alignment horizontal="center" vertical="center" shrinkToFit="1"/>
    </xf>
    <xf numFmtId="0" fontId="4" fillId="0" borderId="0" xfId="62" applyFont="1" applyFill="1" applyBorder="1" applyAlignment="1">
      <alignment vertical="center"/>
      <protection/>
    </xf>
    <xf numFmtId="0" fontId="2" fillId="0" borderId="0" xfId="62" applyFont="1" applyFill="1" applyBorder="1" applyAlignment="1">
      <alignment vertical="center"/>
      <protection/>
    </xf>
    <xf numFmtId="182" fontId="4" fillId="0" borderId="0" xfId="62" applyNumberFormat="1" applyFont="1" applyFill="1" applyBorder="1" applyAlignment="1">
      <alignment vertical="center"/>
      <protection/>
    </xf>
    <xf numFmtId="0" fontId="69" fillId="0" borderId="0" xfId="0" applyFont="1" applyFill="1" applyAlignment="1">
      <alignment/>
    </xf>
    <xf numFmtId="179" fontId="81" fillId="0" borderId="0" xfId="0" applyNumberFormat="1" applyFont="1" applyFill="1" applyBorder="1" applyAlignment="1">
      <alignment vertical="center"/>
    </xf>
    <xf numFmtId="0" fontId="6" fillId="0" borderId="0" xfId="63" applyFont="1" applyFill="1" applyAlignment="1">
      <alignment/>
      <protection/>
    </xf>
    <xf numFmtId="191" fontId="4" fillId="0" borderId="0" xfId="62" applyNumberFormat="1" applyFont="1" applyFill="1" applyBorder="1" applyAlignment="1">
      <alignment vertical="center"/>
      <protection/>
    </xf>
    <xf numFmtId="179" fontId="81" fillId="0" borderId="0" xfId="65" applyNumberFormat="1" applyFont="1" applyFill="1" applyBorder="1" applyAlignment="1">
      <alignment vertical="center"/>
      <protection/>
    </xf>
    <xf numFmtId="179" fontId="81" fillId="0" borderId="18" xfId="65" applyNumberFormat="1" applyFont="1" applyFill="1" applyBorder="1" applyAlignment="1">
      <alignment vertical="center"/>
      <protection/>
    </xf>
    <xf numFmtId="179" fontId="81" fillId="0" borderId="20" xfId="65" applyNumberFormat="1" applyFont="1" applyFill="1" applyBorder="1" applyAlignment="1">
      <alignment vertical="center"/>
      <protection/>
    </xf>
    <xf numFmtId="179" fontId="81" fillId="0" borderId="22" xfId="65" applyNumberFormat="1" applyFont="1" applyFill="1" applyBorder="1" applyAlignment="1">
      <alignment vertical="center"/>
      <protection/>
    </xf>
    <xf numFmtId="0" fontId="4" fillId="0" borderId="11" xfId="66" applyFont="1" applyFill="1" applyBorder="1" applyAlignment="1">
      <alignment/>
      <protection/>
    </xf>
    <xf numFmtId="0" fontId="4" fillId="0" borderId="11" xfId="66" applyFont="1" applyFill="1" applyBorder="1" applyAlignment="1">
      <alignment horizontal="right"/>
      <protection/>
    </xf>
    <xf numFmtId="179" fontId="4" fillId="0" borderId="18" xfId="51" applyNumberFormat="1" applyFont="1" applyFill="1" applyBorder="1" applyAlignment="1" applyProtection="1">
      <alignment vertical="center"/>
      <protection locked="0"/>
    </xf>
    <xf numFmtId="179" fontId="4" fillId="0" borderId="23" xfId="65" applyNumberFormat="1" applyFont="1" applyFill="1" applyBorder="1" applyAlignment="1">
      <alignment vertical="center" shrinkToFit="1"/>
      <protection/>
    </xf>
    <xf numFmtId="0" fontId="4" fillId="0" borderId="0" xfId="63" applyFont="1" applyFill="1" applyAlignment="1">
      <alignment/>
      <protection/>
    </xf>
    <xf numFmtId="0" fontId="81" fillId="0" borderId="0" xfId="64" applyFont="1" applyFill="1" applyAlignment="1">
      <alignment vertical="top"/>
      <protection/>
    </xf>
    <xf numFmtId="0" fontId="5" fillId="0" borderId="15"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22" fillId="0" borderId="16" xfId="0" applyFont="1" applyFill="1" applyBorder="1" applyAlignment="1">
      <alignment vertical="center" shrinkToFit="1"/>
    </xf>
    <xf numFmtId="0" fontId="21" fillId="0" borderId="15" xfId="0" applyFont="1" applyFill="1" applyBorder="1" applyAlignment="1">
      <alignment horizontal="center" vertical="center" shrinkToFit="1"/>
    </xf>
    <xf numFmtId="176" fontId="5" fillId="0" borderId="18" xfId="63" applyNumberFormat="1" applyFont="1" applyFill="1" applyBorder="1" applyAlignment="1">
      <alignment horizontal="right" vertical="center"/>
      <protection/>
    </xf>
    <xf numFmtId="176" fontId="5" fillId="0" borderId="0" xfId="63" applyNumberFormat="1" applyFont="1" applyFill="1" applyBorder="1" applyAlignment="1">
      <alignment horizontal="right" vertical="center"/>
      <protection/>
    </xf>
    <xf numFmtId="0" fontId="5" fillId="0" borderId="0" xfId="63" applyFont="1" applyFill="1" applyBorder="1" applyAlignment="1">
      <alignment vertical="center"/>
      <protection/>
    </xf>
    <xf numFmtId="0" fontId="5" fillId="0" borderId="11" xfId="63" applyFont="1" applyFill="1" applyBorder="1" applyAlignment="1">
      <alignment vertical="center"/>
      <protection/>
    </xf>
    <xf numFmtId="0" fontId="5" fillId="0" borderId="17" xfId="64" applyFont="1" applyFill="1" applyBorder="1" applyAlignment="1">
      <alignment horizontal="distributed" vertical="center"/>
      <protection/>
    </xf>
    <xf numFmtId="0" fontId="5" fillId="0" borderId="24" xfId="64" applyFont="1" applyFill="1" applyBorder="1" applyAlignment="1">
      <alignment horizontal="center" vertical="center"/>
      <protection/>
    </xf>
    <xf numFmtId="0" fontId="5" fillId="0" borderId="25" xfId="65" applyFont="1" applyFill="1" applyBorder="1" applyAlignment="1">
      <alignment horizontal="center" vertical="center"/>
      <protection/>
    </xf>
    <xf numFmtId="0" fontId="5" fillId="0" borderId="24" xfId="66" applyFont="1" applyFill="1" applyBorder="1" applyAlignment="1">
      <alignment horizontal="center" vertical="center"/>
      <protection/>
    </xf>
    <xf numFmtId="0" fontId="18" fillId="0" borderId="23" xfId="0" applyFont="1" applyFill="1" applyBorder="1" applyAlignment="1">
      <alignment vertical="center" shrinkToFit="1"/>
    </xf>
    <xf numFmtId="0" fontId="21" fillId="0" borderId="24" xfId="0" applyFont="1" applyFill="1" applyBorder="1" applyAlignment="1">
      <alignment horizontal="center" vertical="center" shrinkToFit="1"/>
    </xf>
    <xf numFmtId="0" fontId="22" fillId="0" borderId="26" xfId="0" applyFont="1" applyFill="1" applyBorder="1" applyAlignment="1">
      <alignment vertical="center" shrinkToFit="1"/>
    </xf>
    <xf numFmtId="186" fontId="5" fillId="0" borderId="0" xfId="63" applyNumberFormat="1" applyFont="1" applyFill="1" applyBorder="1" applyAlignment="1">
      <alignment horizontal="right" vertical="center"/>
      <protection/>
    </xf>
    <xf numFmtId="186" fontId="4" fillId="0" borderId="0" xfId="63" applyNumberFormat="1" applyFont="1" applyFill="1" applyBorder="1" applyAlignment="1">
      <alignment horizontal="center" vertical="center"/>
      <protection/>
    </xf>
    <xf numFmtId="186" fontId="4" fillId="0" borderId="0" xfId="42" applyNumberFormat="1" applyFont="1" applyFill="1" applyBorder="1" applyAlignment="1">
      <alignment horizontal="center" vertical="center"/>
    </xf>
    <xf numFmtId="186" fontId="4" fillId="0" borderId="15" xfId="42" applyNumberFormat="1" applyFont="1" applyFill="1" applyBorder="1" applyAlignment="1">
      <alignment horizontal="center" vertical="center"/>
    </xf>
    <xf numFmtId="186" fontId="5" fillId="0" borderId="0" xfId="42" applyNumberFormat="1" applyFont="1" applyFill="1" applyBorder="1" applyAlignment="1">
      <alignment horizontal="right" vertical="center"/>
    </xf>
    <xf numFmtId="186" fontId="5" fillId="0" borderId="15" xfId="42" applyNumberFormat="1" applyFont="1" applyFill="1" applyBorder="1" applyAlignment="1">
      <alignment horizontal="right" vertical="center"/>
    </xf>
    <xf numFmtId="186" fontId="4" fillId="0" borderId="0" xfId="63" applyNumberFormat="1" applyFont="1" applyFill="1" applyBorder="1" applyAlignment="1">
      <alignment vertical="center"/>
      <protection/>
    </xf>
    <xf numFmtId="186" fontId="4" fillId="0" borderId="0" xfId="63" applyNumberFormat="1" applyFont="1" applyFill="1" applyBorder="1">
      <alignment/>
      <protection/>
    </xf>
    <xf numFmtId="186" fontId="2" fillId="0" borderId="0" xfId="0" applyNumberFormat="1" applyFont="1" applyFill="1" applyBorder="1" applyAlignment="1">
      <alignment/>
    </xf>
    <xf numFmtId="186" fontId="5" fillId="0" borderId="0" xfId="63" applyNumberFormat="1" applyFont="1" applyFill="1" applyBorder="1" applyAlignment="1">
      <alignment horizontal="right"/>
      <protection/>
    </xf>
    <xf numFmtId="186" fontId="0" fillId="0" borderId="0" xfId="0" applyNumberFormat="1" applyFont="1" applyFill="1" applyBorder="1" applyAlignment="1">
      <alignment horizontal="right"/>
    </xf>
    <xf numFmtId="186" fontId="0" fillId="0" borderId="0" xfId="0" applyNumberFormat="1" applyFont="1" applyFill="1" applyBorder="1" applyAlignment="1">
      <alignment/>
    </xf>
    <xf numFmtId="193" fontId="4" fillId="0" borderId="0" xfId="64" applyNumberFormat="1" applyFont="1" applyFill="1" applyAlignment="1">
      <alignment horizontal="right" vertical="center"/>
      <protection/>
    </xf>
    <xf numFmtId="193" fontId="4" fillId="0" borderId="20" xfId="64" applyNumberFormat="1" applyFont="1" applyFill="1" applyBorder="1" applyAlignment="1">
      <alignment horizontal="right" vertical="center"/>
      <protection/>
    </xf>
    <xf numFmtId="193" fontId="4" fillId="0" borderId="0" xfId="64" applyNumberFormat="1" applyFont="1" applyFill="1" applyBorder="1" applyAlignment="1">
      <alignment horizontal="right" vertical="center"/>
      <protection/>
    </xf>
    <xf numFmtId="185" fontId="4" fillId="0" borderId="0" xfId="0" applyNumberFormat="1" applyFont="1" applyFill="1" applyBorder="1" applyAlignment="1">
      <alignment vertical="center"/>
    </xf>
    <xf numFmtId="179" fontId="4" fillId="0" borderId="0" xfId="51" applyNumberFormat="1" applyFont="1" applyFill="1" applyBorder="1" applyAlignment="1" applyProtection="1">
      <alignment vertical="center"/>
      <protection locked="0"/>
    </xf>
    <xf numFmtId="0" fontId="16" fillId="0" borderId="27"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176" fontId="4" fillId="0" borderId="23" xfId="64" applyNumberFormat="1" applyFont="1" applyFill="1" applyBorder="1" applyAlignment="1">
      <alignment horizontal="right" vertical="center"/>
      <protection/>
    </xf>
    <xf numFmtId="176" fontId="4" fillId="0" borderId="29" xfId="64" applyNumberFormat="1" applyFont="1" applyFill="1" applyBorder="1" applyAlignment="1">
      <alignment horizontal="right" vertical="center"/>
      <protection/>
    </xf>
    <xf numFmtId="193" fontId="4" fillId="0" borderId="29" xfId="64" applyNumberFormat="1" applyFont="1" applyFill="1" applyBorder="1" applyAlignment="1">
      <alignment horizontal="right" vertical="center"/>
      <protection/>
    </xf>
    <xf numFmtId="41" fontId="4" fillId="0" borderId="29" xfId="64" applyNumberFormat="1" applyFont="1" applyFill="1" applyBorder="1" applyAlignment="1">
      <alignment horizontal="right" vertical="center"/>
      <protection/>
    </xf>
    <xf numFmtId="41" fontId="4" fillId="0" borderId="0" xfId="64" applyNumberFormat="1" applyFont="1" applyFill="1" applyBorder="1" applyAlignment="1">
      <alignment horizontal="right" vertical="center"/>
      <protection/>
    </xf>
    <xf numFmtId="0" fontId="5" fillId="0" borderId="21" xfId="65" applyFont="1" applyFill="1" applyBorder="1" applyAlignment="1">
      <alignment horizontal="center" vertical="center"/>
      <protection/>
    </xf>
    <xf numFmtId="179" fontId="81" fillId="0" borderId="29" xfId="65" applyNumberFormat="1" applyFont="1" applyFill="1" applyBorder="1" applyAlignment="1">
      <alignment vertical="center"/>
      <protection/>
    </xf>
    <xf numFmtId="179" fontId="81" fillId="0" borderId="23" xfId="65" applyNumberFormat="1" applyFont="1" applyFill="1" applyBorder="1" applyAlignment="1">
      <alignment vertical="center"/>
      <protection/>
    </xf>
    <xf numFmtId="176" fontId="4" fillId="0" borderId="18" xfId="65" applyNumberFormat="1" applyFont="1" applyFill="1" applyBorder="1" applyAlignment="1">
      <alignment vertical="center"/>
      <protection/>
    </xf>
    <xf numFmtId="38" fontId="4" fillId="0" borderId="15" xfId="65" applyNumberFormat="1" applyFont="1" applyFill="1" applyBorder="1" applyAlignment="1">
      <alignment horizontal="right" vertical="center"/>
      <protection/>
    </xf>
    <xf numFmtId="0" fontId="4" fillId="0" borderId="0" xfId="62" applyFont="1" applyFill="1" applyBorder="1" applyAlignment="1">
      <alignment horizontal="center" vertical="center"/>
      <protection/>
    </xf>
    <xf numFmtId="0" fontId="0" fillId="0" borderId="0" xfId="62" applyFill="1" applyBorder="1" applyAlignment="1">
      <alignment vertical="center"/>
      <protection/>
    </xf>
    <xf numFmtId="182" fontId="5" fillId="0" borderId="0" xfId="62" applyNumberFormat="1" applyFont="1" applyFill="1" applyBorder="1" applyAlignment="1">
      <alignment vertical="center"/>
      <protection/>
    </xf>
    <xf numFmtId="191" fontId="5" fillId="0" borderId="0" xfId="62" applyNumberFormat="1" applyFont="1" applyFill="1" applyBorder="1" applyAlignment="1">
      <alignment vertical="center"/>
      <protection/>
    </xf>
    <xf numFmtId="0" fontId="2" fillId="0" borderId="30" xfId="64" applyFont="1" applyFill="1" applyBorder="1" applyAlignment="1">
      <alignment vertical="center"/>
      <protection/>
    </xf>
    <xf numFmtId="0" fontId="4" fillId="0" borderId="30" xfId="64" applyFont="1" applyFill="1" applyBorder="1">
      <alignment/>
      <protection/>
    </xf>
    <xf numFmtId="38" fontId="4" fillId="0" borderId="30" xfId="65" applyNumberFormat="1" applyFont="1" applyFill="1" applyBorder="1" applyAlignment="1">
      <alignment vertical="center"/>
      <protection/>
    </xf>
    <xf numFmtId="38" fontId="2" fillId="0" borderId="30" xfId="0" applyNumberFormat="1" applyFont="1" applyFill="1" applyBorder="1" applyAlignment="1">
      <alignment/>
    </xf>
    <xf numFmtId="38" fontId="4" fillId="0" borderId="30" xfId="51" applyFont="1" applyFill="1" applyBorder="1" applyAlignment="1">
      <alignment horizontal="right" vertical="center"/>
    </xf>
    <xf numFmtId="41" fontId="83" fillId="0" borderId="0" xfId="65" applyNumberFormat="1" applyFont="1" applyFill="1" applyBorder="1" applyAlignment="1">
      <alignment horizontal="right" vertical="center"/>
      <protection/>
    </xf>
    <xf numFmtId="0" fontId="0" fillId="0" borderId="11" xfId="0" applyFont="1" applyFill="1" applyBorder="1" applyAlignment="1">
      <alignment/>
    </xf>
    <xf numFmtId="176" fontId="5" fillId="0" borderId="11" xfId="0" applyNumberFormat="1" applyFont="1" applyFill="1" applyBorder="1" applyAlignment="1">
      <alignment vertical="center"/>
    </xf>
    <xf numFmtId="0" fontId="0" fillId="0" borderId="11" xfId="62" applyFont="1" applyFill="1" applyBorder="1" applyAlignment="1">
      <alignment vertical="center"/>
      <protection/>
    </xf>
    <xf numFmtId="0" fontId="5" fillId="0" borderId="11" xfId="62" applyFont="1" applyFill="1" applyBorder="1" applyAlignment="1">
      <alignment vertical="center"/>
      <protection/>
    </xf>
    <xf numFmtId="179" fontId="5" fillId="0" borderId="11" xfId="0" applyNumberFormat="1" applyFont="1" applyFill="1" applyBorder="1" applyAlignment="1">
      <alignment vertical="center"/>
    </xf>
    <xf numFmtId="185" fontId="5" fillId="0" borderId="11" xfId="0" applyNumberFormat="1" applyFont="1" applyFill="1" applyBorder="1" applyAlignment="1">
      <alignment vertical="center"/>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186" fontId="5" fillId="0" borderId="0" xfId="63" applyNumberFormat="1" applyFont="1" applyFill="1" applyAlignment="1">
      <alignment horizontal="right"/>
      <protection/>
    </xf>
    <xf numFmtId="186" fontId="5" fillId="0" borderId="11" xfId="63" applyNumberFormat="1" applyFont="1" applyFill="1" applyBorder="1" applyAlignment="1">
      <alignment horizontal="right"/>
      <protection/>
    </xf>
    <xf numFmtId="176" fontId="5" fillId="0" borderId="11" xfId="63" applyNumberFormat="1" applyFont="1" applyFill="1" applyBorder="1" applyAlignment="1">
      <alignment horizontal="right" vertical="center"/>
      <protection/>
    </xf>
    <xf numFmtId="186" fontId="5" fillId="0" borderId="11" xfId="63" applyNumberFormat="1" applyFont="1" applyFill="1" applyBorder="1" applyAlignment="1">
      <alignment horizontal="right" vertical="center"/>
      <protection/>
    </xf>
    <xf numFmtId="0" fontId="20" fillId="0" borderId="0" xfId="63" applyFont="1" applyFill="1" applyBorder="1">
      <alignment/>
      <protection/>
    </xf>
    <xf numFmtId="0" fontId="20" fillId="0" borderId="11" xfId="63" applyFont="1" applyFill="1" applyBorder="1">
      <alignment/>
      <protection/>
    </xf>
    <xf numFmtId="38" fontId="5" fillId="0" borderId="11" xfId="51" applyFont="1" applyFill="1" applyBorder="1" applyAlignment="1">
      <alignment vertical="center"/>
    </xf>
    <xf numFmtId="186" fontId="0" fillId="0" borderId="11" xfId="0" applyNumberFormat="1" applyFont="1" applyFill="1" applyBorder="1" applyAlignment="1">
      <alignment/>
    </xf>
    <xf numFmtId="176" fontId="5" fillId="0" borderId="11" xfId="64" applyNumberFormat="1" applyFont="1" applyFill="1" applyBorder="1" applyAlignment="1">
      <alignment horizontal="right" vertical="center"/>
      <protection/>
    </xf>
    <xf numFmtId="38" fontId="5" fillId="0" borderId="11" xfId="51" applyFont="1" applyFill="1" applyBorder="1" applyAlignment="1">
      <alignment horizontal="right" vertical="center"/>
    </xf>
    <xf numFmtId="179" fontId="5" fillId="0" borderId="0" xfId="65" applyNumberFormat="1" applyFont="1" applyFill="1" applyBorder="1" applyAlignment="1">
      <alignment vertical="center"/>
      <protection/>
    </xf>
    <xf numFmtId="179" fontId="5" fillId="0" borderId="18" xfId="65" applyNumberFormat="1" applyFont="1" applyFill="1" applyBorder="1" applyAlignment="1">
      <alignment vertical="center"/>
      <protection/>
    </xf>
    <xf numFmtId="179" fontId="5" fillId="0" borderId="11" xfId="65" applyNumberFormat="1" applyFont="1" applyFill="1" applyBorder="1" applyAlignment="1">
      <alignment vertical="center"/>
      <protection/>
    </xf>
    <xf numFmtId="179" fontId="5" fillId="0" borderId="31" xfId="65" applyNumberFormat="1" applyFont="1" applyFill="1" applyBorder="1" applyAlignment="1">
      <alignment vertical="center"/>
      <protection/>
    </xf>
    <xf numFmtId="176" fontId="5" fillId="0" borderId="31" xfId="65" applyNumberFormat="1" applyFont="1" applyFill="1" applyBorder="1" applyAlignment="1">
      <alignment vertical="center"/>
      <protection/>
    </xf>
    <xf numFmtId="176" fontId="5" fillId="0" borderId="11" xfId="65" applyNumberFormat="1" applyFont="1" applyFill="1" applyBorder="1" applyAlignment="1">
      <alignment vertical="center"/>
      <protection/>
    </xf>
    <xf numFmtId="41" fontId="5" fillId="0" borderId="11" xfId="65" applyNumberFormat="1" applyFont="1" applyFill="1" applyBorder="1" applyAlignment="1">
      <alignment horizontal="right" vertical="center"/>
      <protection/>
    </xf>
    <xf numFmtId="38" fontId="5" fillId="0" borderId="11" xfId="65" applyNumberFormat="1" applyFont="1" applyFill="1" applyBorder="1" applyAlignment="1">
      <alignment horizontal="right" vertical="center"/>
      <protection/>
    </xf>
    <xf numFmtId="38" fontId="5" fillId="0" borderId="24" xfId="65" applyNumberFormat="1" applyFont="1" applyFill="1" applyBorder="1" applyAlignment="1">
      <alignment horizontal="right" vertical="center"/>
      <protection/>
    </xf>
    <xf numFmtId="38" fontId="5" fillId="0" borderId="31" xfId="65" applyNumberFormat="1" applyFont="1" applyFill="1" applyBorder="1" applyAlignment="1">
      <alignment horizontal="right" vertical="center"/>
      <protection/>
    </xf>
    <xf numFmtId="176" fontId="5" fillId="0" borderId="11" xfId="66" applyNumberFormat="1" applyFont="1" applyFill="1" applyBorder="1" applyAlignment="1">
      <alignment vertical="center"/>
      <protection/>
    </xf>
    <xf numFmtId="176" fontId="71" fillId="0" borderId="18" xfId="64" applyNumberFormat="1" applyFont="1" applyFill="1" applyBorder="1" applyAlignment="1">
      <alignment horizontal="right" vertical="center"/>
      <protection/>
    </xf>
    <xf numFmtId="176" fontId="71" fillId="0" borderId="0" xfId="64" applyNumberFormat="1" applyFont="1" applyFill="1" applyBorder="1" applyAlignment="1">
      <alignment horizontal="right" vertical="center"/>
      <protection/>
    </xf>
    <xf numFmtId="193" fontId="71" fillId="0" borderId="0" xfId="64" applyNumberFormat="1" applyFont="1" applyFill="1" applyBorder="1" applyAlignment="1">
      <alignment horizontal="right" vertical="center"/>
      <protection/>
    </xf>
    <xf numFmtId="41" fontId="71" fillId="0" borderId="0" xfId="64" applyNumberFormat="1" applyFont="1" applyFill="1" applyBorder="1" applyAlignment="1">
      <alignment horizontal="right" vertical="center"/>
      <protection/>
    </xf>
    <xf numFmtId="176" fontId="71" fillId="0" borderId="31" xfId="64" applyNumberFormat="1" applyFont="1" applyFill="1" applyBorder="1" applyAlignment="1">
      <alignment horizontal="right" vertical="center"/>
      <protection/>
    </xf>
    <xf numFmtId="176" fontId="71" fillId="0" borderId="11" xfId="64" applyNumberFormat="1" applyFont="1" applyFill="1" applyBorder="1" applyAlignment="1">
      <alignment horizontal="right" vertical="center"/>
      <protection/>
    </xf>
    <xf numFmtId="193" fontId="71" fillId="0" borderId="11" xfId="64" applyNumberFormat="1" applyFont="1" applyFill="1" applyBorder="1" applyAlignment="1">
      <alignment horizontal="right" vertical="center"/>
      <protection/>
    </xf>
    <xf numFmtId="179" fontId="71" fillId="0" borderId="11" xfId="51" applyNumberFormat="1" applyFont="1" applyFill="1" applyBorder="1" applyAlignment="1" applyProtection="1">
      <alignment vertical="center"/>
      <protection locked="0"/>
    </xf>
    <xf numFmtId="179" fontId="71" fillId="0" borderId="31" xfId="51" applyNumberFormat="1" applyFont="1" applyFill="1" applyBorder="1" applyAlignment="1" applyProtection="1">
      <alignment vertical="center"/>
      <protection locked="0"/>
    </xf>
    <xf numFmtId="38" fontId="4" fillId="0" borderId="18" xfId="65" applyNumberFormat="1" applyFont="1" applyFill="1" applyBorder="1" applyAlignment="1">
      <alignment horizontal="right" vertical="center"/>
      <protection/>
    </xf>
    <xf numFmtId="38" fontId="83" fillId="0" borderId="0" xfId="65" applyNumberFormat="1" applyFont="1" applyFill="1" applyBorder="1" applyAlignment="1">
      <alignment horizontal="right" vertical="center"/>
      <protection/>
    </xf>
    <xf numFmtId="38" fontId="5" fillId="0" borderId="0" xfId="65" applyNumberFormat="1" applyFont="1" applyFill="1" applyBorder="1" applyAlignment="1">
      <alignment horizontal="right" vertical="center"/>
      <protection/>
    </xf>
    <xf numFmtId="0" fontId="4" fillId="0" borderId="0" xfId="65" applyFont="1" applyFill="1" applyBorder="1" applyAlignment="1">
      <alignment horizontal="center" vertical="center" wrapText="1"/>
      <protection/>
    </xf>
    <xf numFmtId="179" fontId="7" fillId="0" borderId="31" xfId="62" applyNumberFormat="1" applyFont="1" applyFill="1" applyBorder="1" applyAlignment="1">
      <alignment vertical="center"/>
      <protection/>
    </xf>
    <xf numFmtId="179" fontId="7" fillId="0" borderId="11" xfId="62" applyNumberFormat="1" applyFont="1" applyFill="1" applyBorder="1" applyAlignment="1">
      <alignment vertical="center"/>
      <protection/>
    </xf>
    <xf numFmtId="179" fontId="7" fillId="0" borderId="18" xfId="62" applyNumberFormat="1" applyFont="1" applyFill="1" applyBorder="1" applyAlignment="1">
      <alignment vertical="center"/>
      <protection/>
    </xf>
    <xf numFmtId="179" fontId="7" fillId="0" borderId="0" xfId="62" applyNumberFormat="1" applyFont="1" applyFill="1" applyBorder="1" applyAlignment="1">
      <alignment vertical="center"/>
      <protection/>
    </xf>
    <xf numFmtId="179" fontId="7" fillId="0" borderId="20" xfId="62" applyNumberFormat="1" applyFont="1" applyFill="1" applyBorder="1" applyAlignment="1">
      <alignment vertical="center"/>
      <protection/>
    </xf>
    <xf numFmtId="179" fontId="7" fillId="0" borderId="16" xfId="62" applyNumberFormat="1" applyFont="1" applyFill="1" applyBorder="1" applyAlignment="1">
      <alignment vertical="center"/>
      <protection/>
    </xf>
    <xf numFmtId="179" fontId="7" fillId="0" borderId="32" xfId="62" applyNumberFormat="1" applyFont="1" applyFill="1" applyBorder="1" applyAlignment="1">
      <alignment vertical="center"/>
      <protection/>
    </xf>
    <xf numFmtId="179" fontId="7" fillId="0" borderId="29" xfId="62" applyNumberFormat="1" applyFont="1" applyFill="1" applyBorder="1" applyAlignment="1">
      <alignment vertical="center"/>
      <protection/>
    </xf>
    <xf numFmtId="176" fontId="5" fillId="0" borderId="11" xfId="0" applyNumberFormat="1" applyFont="1" applyFill="1" applyBorder="1" applyAlignment="1">
      <alignment vertical="center"/>
    </xf>
    <xf numFmtId="176" fontId="5" fillId="0" borderId="11" xfId="0" applyNumberFormat="1" applyFont="1" applyFill="1" applyBorder="1" applyAlignment="1">
      <alignment vertical="center" shrinkToFit="1"/>
    </xf>
    <xf numFmtId="0" fontId="5" fillId="0" borderId="11" xfId="0" applyFont="1" applyFill="1" applyBorder="1" applyAlignment="1">
      <alignment vertical="center" shrinkToFit="1"/>
    </xf>
    <xf numFmtId="0" fontId="5" fillId="0" borderId="17"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41"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shrinkToFit="1"/>
    </xf>
    <xf numFmtId="41" fontId="5" fillId="0" borderId="0" xfId="0" applyNumberFormat="1" applyFont="1" applyFill="1" applyBorder="1" applyAlignment="1">
      <alignment vertical="center"/>
    </xf>
    <xf numFmtId="41" fontId="5" fillId="0" borderId="0"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0" fontId="5" fillId="0" borderId="0" xfId="0" applyFont="1" applyFill="1" applyBorder="1" applyAlignment="1">
      <alignment vertical="center" shrinkToFit="1"/>
    </xf>
    <xf numFmtId="176" fontId="5" fillId="0" borderId="0" xfId="0" applyNumberFormat="1" applyFont="1" applyFill="1" applyBorder="1" applyAlignment="1">
      <alignment vertical="center"/>
    </xf>
    <xf numFmtId="179" fontId="6" fillId="0" borderId="18" xfId="62" applyNumberFormat="1" applyFont="1" applyFill="1" applyBorder="1" applyAlignment="1">
      <alignment vertical="center"/>
      <protection/>
    </xf>
    <xf numFmtId="179" fontId="6" fillId="0" borderId="0" xfId="62" applyNumberFormat="1" applyFont="1" applyFill="1" applyBorder="1" applyAlignment="1">
      <alignment vertical="center"/>
      <protection/>
    </xf>
    <xf numFmtId="0" fontId="71" fillId="0" borderId="11" xfId="0" applyFont="1" applyFill="1" applyBorder="1" applyAlignment="1">
      <alignment horizontal="center" vertical="center"/>
    </xf>
    <xf numFmtId="0" fontId="71" fillId="0" borderId="24" xfId="0" applyFont="1" applyFill="1" applyBorder="1" applyAlignment="1">
      <alignment horizontal="center" vertical="center"/>
    </xf>
    <xf numFmtId="176" fontId="71" fillId="0" borderId="31" xfId="0" applyNumberFormat="1" applyFont="1" applyFill="1" applyBorder="1" applyAlignment="1">
      <alignment vertical="center"/>
    </xf>
    <xf numFmtId="0" fontId="73" fillId="0" borderId="11" xfId="0" applyFont="1" applyFill="1" applyBorder="1" applyAlignment="1">
      <alignment vertical="center"/>
    </xf>
    <xf numFmtId="176" fontId="71" fillId="0" borderId="11" xfId="0" applyNumberFormat="1"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5" fillId="0" borderId="17" xfId="0" applyFont="1" applyFill="1" applyBorder="1" applyAlignment="1">
      <alignment horizontal="center" vertical="center" shrinkToFit="1"/>
    </xf>
    <xf numFmtId="0" fontId="5" fillId="0" borderId="17" xfId="0" applyFont="1" applyFill="1" applyBorder="1" applyAlignment="1">
      <alignment vertical="center"/>
    </xf>
    <xf numFmtId="176" fontId="23" fillId="0" borderId="0" xfId="0" applyNumberFormat="1" applyFont="1" applyFill="1" applyBorder="1" applyAlignment="1">
      <alignment vertical="center" shrinkToFit="1"/>
    </xf>
    <xf numFmtId="0" fontId="23" fillId="0" borderId="0" xfId="0" applyFont="1" applyFill="1" applyBorder="1" applyAlignment="1">
      <alignment vertical="center" shrinkToFit="1"/>
    </xf>
    <xf numFmtId="176" fontId="23" fillId="0" borderId="11" xfId="0" applyNumberFormat="1" applyFont="1" applyFill="1" applyBorder="1" applyAlignment="1">
      <alignment vertical="center" shrinkToFit="1"/>
    </xf>
    <xf numFmtId="0" fontId="23" fillId="0" borderId="11" xfId="0" applyFont="1" applyFill="1" applyBorder="1" applyAlignment="1">
      <alignment vertical="center" shrinkToFit="1"/>
    </xf>
    <xf numFmtId="0" fontId="4" fillId="0" borderId="0" xfId="62" applyFont="1" applyFill="1" applyBorder="1" applyAlignment="1">
      <alignment horizontal="distributed" vertical="center"/>
      <protection/>
    </xf>
    <xf numFmtId="0" fontId="4" fillId="0" borderId="15" xfId="62" applyFont="1" applyFill="1" applyBorder="1" applyAlignment="1">
      <alignment horizontal="distributed" vertical="center"/>
      <protection/>
    </xf>
    <xf numFmtId="0" fontId="4" fillId="0" borderId="17"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41" fontId="23" fillId="0" borderId="0" xfId="0" applyNumberFormat="1" applyFont="1" applyFill="1" applyBorder="1" applyAlignment="1">
      <alignment vertical="center"/>
    </xf>
    <xf numFmtId="0" fontId="4" fillId="0" borderId="0" xfId="62" applyFont="1" applyFill="1" applyBorder="1" applyAlignment="1">
      <alignment horizontal="right" vertical="center"/>
      <protection/>
    </xf>
    <xf numFmtId="0" fontId="4" fillId="0" borderId="15" xfId="62" applyFont="1" applyFill="1" applyBorder="1" applyAlignment="1">
      <alignment horizontal="right" vertical="center"/>
      <protection/>
    </xf>
    <xf numFmtId="0" fontId="4" fillId="0" borderId="11" xfId="62" applyFont="1" applyFill="1" applyBorder="1" applyAlignment="1">
      <alignment horizontal="right" vertical="center"/>
      <protection/>
    </xf>
    <xf numFmtId="0" fontId="4" fillId="0" borderId="24" xfId="62" applyFont="1" applyFill="1" applyBorder="1" applyAlignment="1">
      <alignment horizontal="right" vertical="center"/>
      <protection/>
    </xf>
    <xf numFmtId="0" fontId="4" fillId="0" borderId="32" xfId="62" applyFont="1" applyFill="1" applyBorder="1" applyAlignment="1">
      <alignment horizontal="distributed" vertical="center"/>
      <protection/>
    </xf>
    <xf numFmtId="0" fontId="4" fillId="0" borderId="19" xfId="62" applyFont="1" applyFill="1" applyBorder="1" applyAlignment="1">
      <alignment horizontal="distributed" vertical="center"/>
      <protection/>
    </xf>
    <xf numFmtId="179" fontId="6" fillId="0" borderId="16" xfId="62" applyNumberFormat="1" applyFont="1" applyFill="1" applyBorder="1" applyAlignment="1">
      <alignment vertical="center"/>
      <protection/>
    </xf>
    <xf numFmtId="179" fontId="6" fillId="0" borderId="32" xfId="62" applyNumberFormat="1" applyFont="1" applyFill="1" applyBorder="1" applyAlignment="1">
      <alignment vertical="center"/>
      <protection/>
    </xf>
    <xf numFmtId="0" fontId="4" fillId="0" borderId="12"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176" fontId="23" fillId="0" borderId="0" xfId="0" applyNumberFormat="1" applyFont="1" applyFill="1" applyBorder="1" applyAlignment="1">
      <alignment vertical="center"/>
    </xf>
    <xf numFmtId="41" fontId="23" fillId="0" borderId="0" xfId="0" applyNumberFormat="1" applyFont="1" applyFill="1" applyBorder="1" applyAlignment="1">
      <alignment horizontal="right" vertical="center"/>
    </xf>
    <xf numFmtId="176" fontId="4" fillId="0" borderId="0" xfId="0" applyNumberFormat="1" applyFont="1" applyFill="1" applyBorder="1" applyAlignment="1">
      <alignment vertical="center"/>
    </xf>
    <xf numFmtId="41"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shrinkToFit="1"/>
    </xf>
    <xf numFmtId="41" fontId="23" fillId="0" borderId="0" xfId="0" applyNumberFormat="1" applyFont="1" applyFill="1" applyBorder="1" applyAlignment="1">
      <alignment horizontal="right" vertical="center" shrinkToFit="1"/>
    </xf>
    <xf numFmtId="41" fontId="23" fillId="0" borderId="0" xfId="0" applyNumberFormat="1" applyFont="1" applyFill="1" applyBorder="1" applyAlignment="1">
      <alignment vertical="center" shrinkToFit="1"/>
    </xf>
    <xf numFmtId="41" fontId="4" fillId="0" borderId="0" xfId="0" applyNumberFormat="1" applyFont="1" applyFill="1" applyBorder="1" applyAlignment="1">
      <alignment horizontal="right" vertical="center" shrinkToFit="1"/>
    </xf>
    <xf numFmtId="41" fontId="4" fillId="0" borderId="0"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176" fontId="4" fillId="0" borderId="29" xfId="0" applyNumberFormat="1" applyFont="1" applyFill="1" applyBorder="1" applyAlignment="1">
      <alignment horizontal="right" vertical="center" shrinkToFit="1"/>
    </xf>
    <xf numFmtId="0" fontId="23" fillId="0" borderId="17" xfId="0" applyFont="1" applyFill="1" applyBorder="1" applyAlignment="1">
      <alignment horizontal="center" vertical="center" shrinkToFit="1"/>
    </xf>
    <xf numFmtId="0" fontId="23" fillId="0" borderId="17"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23" fillId="0" borderId="13" xfId="0" applyFont="1" applyFill="1" applyBorder="1" applyAlignment="1">
      <alignment horizontal="center" vertical="center"/>
    </xf>
    <xf numFmtId="0" fontId="23" fillId="0" borderId="13" xfId="0" applyFont="1" applyFill="1" applyBorder="1" applyAlignment="1">
      <alignment vertical="center"/>
    </xf>
    <xf numFmtId="0" fontId="4" fillId="0" borderId="17" xfId="0" applyFont="1" applyFill="1" applyBorder="1" applyAlignment="1">
      <alignment horizontal="center" vertical="center" shrinkToFit="1"/>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18" xfId="0" applyNumberFormat="1" applyFont="1" applyFill="1" applyBorder="1" applyAlignment="1">
      <alignment vertical="center"/>
    </xf>
    <xf numFmtId="0" fontId="2" fillId="0" borderId="0" xfId="0" applyFont="1" applyFill="1" applyBorder="1" applyAlignment="1">
      <alignment vertical="center"/>
    </xf>
    <xf numFmtId="176" fontId="4" fillId="0" borderId="11" xfId="0" applyNumberFormat="1" applyFont="1" applyFill="1" applyBorder="1" applyAlignment="1">
      <alignment vertical="center"/>
    </xf>
    <xf numFmtId="176" fontId="4" fillId="0" borderId="11" xfId="0" applyNumberFormat="1" applyFont="1" applyFill="1" applyBorder="1" applyAlignment="1">
      <alignment horizontal="right" vertical="center" shrinkToFit="1"/>
    </xf>
    <xf numFmtId="176" fontId="23" fillId="0" borderId="11" xfId="0" applyNumberFormat="1"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4" fillId="0" borderId="11" xfId="0" applyFont="1" applyFill="1" applyBorder="1" applyAlignment="1">
      <alignment horizontal="right"/>
    </xf>
    <xf numFmtId="176" fontId="23" fillId="0" borderId="29" xfId="0" applyNumberFormat="1" applyFont="1" applyFill="1" applyBorder="1" applyAlignment="1">
      <alignment horizontal="right" vertical="center" shrinkToFit="1"/>
    </xf>
    <xf numFmtId="176" fontId="5" fillId="0" borderId="29" xfId="0" applyNumberFormat="1" applyFont="1" applyFill="1" applyBorder="1" applyAlignment="1">
      <alignment horizontal="right" vertical="center" shrinkToFit="1"/>
    </xf>
    <xf numFmtId="179" fontId="6" fillId="0" borderId="11" xfId="62" applyNumberFormat="1" applyFont="1" applyFill="1" applyBorder="1" applyAlignment="1">
      <alignment vertical="center"/>
      <protection/>
    </xf>
    <xf numFmtId="179" fontId="6" fillId="0" borderId="31" xfId="62" applyNumberFormat="1" applyFont="1" applyFill="1" applyBorder="1" applyAlignment="1">
      <alignment vertical="center"/>
      <protection/>
    </xf>
    <xf numFmtId="179" fontId="6" fillId="0" borderId="29" xfId="62" applyNumberFormat="1" applyFont="1" applyFill="1" applyBorder="1" applyAlignment="1">
      <alignment vertical="center"/>
      <protection/>
    </xf>
    <xf numFmtId="179" fontId="6" fillId="0" borderId="20" xfId="62" applyNumberFormat="1" applyFont="1" applyFill="1" applyBorder="1" applyAlignment="1">
      <alignment vertical="center"/>
      <protection/>
    </xf>
    <xf numFmtId="190" fontId="4" fillId="0" borderId="0" xfId="0" applyNumberFormat="1" applyFont="1" applyFill="1" applyBorder="1" applyAlignment="1">
      <alignment vertical="center"/>
    </xf>
    <xf numFmtId="179" fontId="4" fillId="0" borderId="18" xfId="0" applyNumberFormat="1" applyFont="1" applyFill="1" applyBorder="1" applyAlignment="1">
      <alignment vertical="center"/>
    </xf>
    <xf numFmtId="179" fontId="4" fillId="0" borderId="0" xfId="0" applyNumberFormat="1" applyFont="1" applyFill="1" applyBorder="1" applyAlignment="1">
      <alignment vertical="center"/>
    </xf>
    <xf numFmtId="176" fontId="4" fillId="0" borderId="0" xfId="62" applyNumberFormat="1" applyFont="1" applyFill="1" applyBorder="1" applyAlignment="1">
      <alignment vertical="center"/>
      <protection/>
    </xf>
    <xf numFmtId="0" fontId="4" fillId="0" borderId="32" xfId="62" applyFont="1" applyFill="1" applyBorder="1" applyAlignment="1">
      <alignment horizontal="center" vertical="center"/>
      <protection/>
    </xf>
    <xf numFmtId="190" fontId="5" fillId="0" borderId="11" xfId="0" applyNumberFormat="1" applyFont="1" applyFill="1" applyBorder="1" applyAlignment="1">
      <alignment vertical="center"/>
    </xf>
    <xf numFmtId="0" fontId="5" fillId="0" borderId="11" xfId="0" applyFont="1" applyFill="1" applyBorder="1" applyAlignment="1">
      <alignment horizontal="center" vertical="center"/>
    </xf>
    <xf numFmtId="0" fontId="5" fillId="0" borderId="24" xfId="0" applyFont="1" applyFill="1" applyBorder="1" applyAlignment="1">
      <alignment horizontal="center" vertical="center"/>
    </xf>
    <xf numFmtId="179" fontId="5" fillId="0" borderId="31" xfId="0" applyNumberFormat="1" applyFont="1" applyFill="1" applyBorder="1" applyAlignment="1">
      <alignment vertical="center"/>
    </xf>
    <xf numFmtId="179" fontId="5" fillId="0" borderId="11" xfId="0" applyNumberFormat="1" applyFont="1" applyFill="1" applyBorder="1" applyAlignment="1">
      <alignment vertical="center"/>
    </xf>
    <xf numFmtId="0" fontId="5" fillId="0" borderId="11" xfId="62" applyFont="1" applyFill="1" applyBorder="1" applyAlignment="1">
      <alignment horizontal="center" vertical="center"/>
      <protection/>
    </xf>
    <xf numFmtId="0" fontId="5" fillId="0" borderId="24" xfId="62" applyFont="1" applyFill="1" applyBorder="1" applyAlignment="1">
      <alignment horizontal="center" vertical="center"/>
      <protection/>
    </xf>
    <xf numFmtId="0" fontId="5" fillId="0" borderId="11" xfId="62" applyFont="1" applyFill="1" applyBorder="1" applyAlignment="1">
      <alignment vertical="center"/>
      <protection/>
    </xf>
    <xf numFmtId="176" fontId="5" fillId="0" borderId="11" xfId="62" applyNumberFormat="1" applyFont="1" applyFill="1" applyBorder="1" applyAlignment="1">
      <alignment vertical="center"/>
      <protection/>
    </xf>
    <xf numFmtId="176" fontId="5" fillId="0" borderId="0" xfId="62" applyNumberFormat="1" applyFont="1" applyFill="1" applyBorder="1" applyAlignment="1">
      <alignment vertical="center"/>
      <protection/>
    </xf>
    <xf numFmtId="0" fontId="4" fillId="0" borderId="0"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0" fillId="0" borderId="33"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22" xfId="62"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0" fillId="0" borderId="32"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2" fillId="0" borderId="15" xfId="0" applyFont="1" applyFill="1" applyBorder="1" applyAlignment="1">
      <alignment horizontal="center" vertical="center"/>
    </xf>
    <xf numFmtId="0" fontId="4" fillId="0" borderId="18" xfId="62" applyFont="1" applyFill="1" applyBorder="1" applyAlignment="1">
      <alignment vertical="center"/>
      <protection/>
    </xf>
    <xf numFmtId="0" fontId="4" fillId="0" borderId="0" xfId="62" applyFont="1" applyFill="1" applyBorder="1" applyAlignment="1">
      <alignment vertical="center"/>
      <protection/>
    </xf>
    <xf numFmtId="179" fontId="4" fillId="0" borderId="0" xfId="62" applyNumberFormat="1" applyFont="1" applyFill="1" applyBorder="1" applyAlignment="1">
      <alignment horizontal="right" vertical="center"/>
      <protection/>
    </xf>
    <xf numFmtId="179" fontId="4" fillId="0" borderId="0" xfId="62" applyNumberFormat="1" applyFont="1" applyFill="1" applyBorder="1" applyAlignment="1">
      <alignment vertical="center"/>
      <protection/>
    </xf>
    <xf numFmtId="0" fontId="4" fillId="0" borderId="33" xfId="62" applyFont="1" applyFill="1" applyBorder="1" applyAlignment="1">
      <alignment horizontal="center" vertical="center"/>
      <protection/>
    </xf>
    <xf numFmtId="0" fontId="4" fillId="0" borderId="20" xfId="62" applyFont="1" applyFill="1" applyBorder="1" applyAlignment="1">
      <alignment horizontal="center" vertical="center"/>
      <protection/>
    </xf>
    <xf numFmtId="0" fontId="4" fillId="0" borderId="28" xfId="62" applyFont="1" applyFill="1" applyBorder="1" applyAlignment="1">
      <alignment horizontal="center" vertical="center"/>
      <protection/>
    </xf>
    <xf numFmtId="0" fontId="4" fillId="0" borderId="10"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20" xfId="0" applyFont="1" applyFill="1" applyBorder="1" applyAlignment="1">
      <alignment horizontal="center" vertical="center"/>
    </xf>
    <xf numFmtId="0" fontId="2" fillId="0" borderId="28" xfId="0" applyFont="1" applyFill="1" applyBorder="1" applyAlignment="1">
      <alignment horizontal="center" vertical="center"/>
    </xf>
    <xf numFmtId="179" fontId="5" fillId="0" borderId="11" xfId="62" applyNumberFormat="1" applyFont="1" applyFill="1" applyBorder="1" applyAlignment="1">
      <alignment horizontal="right" vertical="center"/>
      <protection/>
    </xf>
    <xf numFmtId="179" fontId="5" fillId="0" borderId="0" xfId="62" applyNumberFormat="1" applyFont="1" applyFill="1" applyBorder="1" applyAlignment="1">
      <alignment horizontal="right" vertical="center"/>
      <protection/>
    </xf>
    <xf numFmtId="0" fontId="4" fillId="0" borderId="10" xfId="0" applyFont="1" applyFill="1" applyBorder="1" applyAlignment="1">
      <alignment horizontal="left"/>
    </xf>
    <xf numFmtId="0" fontId="4" fillId="0" borderId="16" xfId="0" applyFont="1" applyFill="1" applyBorder="1" applyAlignment="1">
      <alignment horizontal="center" vertical="center"/>
    </xf>
    <xf numFmtId="176" fontId="7" fillId="0" borderId="11" xfId="0" applyNumberFormat="1" applyFont="1" applyFill="1" applyBorder="1" applyAlignment="1">
      <alignment vertical="center"/>
    </xf>
    <xf numFmtId="41" fontId="7" fillId="0" borderId="11" xfId="0" applyNumberFormat="1" applyFont="1" applyFill="1" applyBorder="1" applyAlignment="1">
      <alignment horizontal="right" vertical="center"/>
    </xf>
    <xf numFmtId="0" fontId="7" fillId="0" borderId="26"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176" fontId="7" fillId="0" borderId="31" xfId="0" applyNumberFormat="1" applyFont="1" applyFill="1" applyBorder="1" applyAlignment="1">
      <alignment vertical="center"/>
    </xf>
    <xf numFmtId="176" fontId="7" fillId="0" borderId="0" xfId="0" applyNumberFormat="1" applyFont="1" applyFill="1" applyBorder="1" applyAlignment="1">
      <alignment vertical="center"/>
    </xf>
    <xf numFmtId="0" fontId="7" fillId="0" borderId="16"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176" fontId="7" fillId="0" borderId="18" xfId="0" applyNumberFormat="1" applyFont="1" applyFill="1" applyBorder="1" applyAlignment="1">
      <alignment vertical="center"/>
    </xf>
    <xf numFmtId="176" fontId="7" fillId="0" borderId="29" xfId="0" applyNumberFormat="1" applyFont="1" applyFill="1" applyBorder="1" applyAlignment="1">
      <alignment vertical="center"/>
    </xf>
    <xf numFmtId="180" fontId="7" fillId="0" borderId="0" xfId="0" applyNumberFormat="1" applyFont="1" applyFill="1" applyBorder="1" applyAlignment="1">
      <alignment vertical="center"/>
    </xf>
    <xf numFmtId="41" fontId="7" fillId="0" borderId="0" xfId="0" applyNumberFormat="1" applyFont="1" applyFill="1" applyBorder="1" applyAlignment="1">
      <alignment horizontal="right" vertical="center"/>
    </xf>
    <xf numFmtId="176" fontId="5" fillId="0" borderId="31" xfId="0" applyNumberFormat="1" applyFont="1" applyFill="1" applyBorder="1" applyAlignment="1">
      <alignment vertical="center"/>
    </xf>
    <xf numFmtId="0" fontId="7" fillId="0" borderId="22"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176" fontId="7" fillId="0" borderId="23" xfId="0" applyNumberFormat="1" applyFont="1" applyFill="1" applyBorder="1" applyAlignment="1">
      <alignment vertical="center"/>
    </xf>
    <xf numFmtId="180" fontId="7" fillId="0" borderId="29" xfId="0" applyNumberFormat="1" applyFont="1" applyFill="1" applyBorder="1" applyAlignment="1">
      <alignment vertical="center"/>
    </xf>
    <xf numFmtId="176" fontId="6" fillId="0" borderId="0" xfId="0" applyNumberFormat="1" applyFont="1" applyFill="1" applyBorder="1" applyAlignment="1">
      <alignment vertical="center"/>
    </xf>
    <xf numFmtId="185" fontId="4" fillId="0" borderId="0" xfId="0" applyNumberFormat="1" applyFont="1" applyFill="1" applyBorder="1" applyAlignment="1">
      <alignment vertical="center"/>
    </xf>
    <xf numFmtId="0" fontId="0" fillId="0" borderId="13"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81" fillId="0" borderId="13" xfId="0" applyFont="1" applyFill="1" applyBorder="1" applyAlignment="1">
      <alignment horizontal="center" vertical="center"/>
    </xf>
    <xf numFmtId="0" fontId="67" fillId="0" borderId="13" xfId="0" applyFont="1" applyFill="1" applyBorder="1" applyAlignment="1">
      <alignment/>
    </xf>
    <xf numFmtId="0" fontId="67" fillId="0" borderId="14" xfId="0" applyFont="1" applyFill="1" applyBorder="1" applyAlignment="1">
      <alignment/>
    </xf>
    <xf numFmtId="0" fontId="81" fillId="0" borderId="12" xfId="0" applyFont="1" applyFill="1" applyBorder="1" applyAlignment="1">
      <alignment horizontal="center" vertical="center"/>
    </xf>
    <xf numFmtId="176" fontId="6" fillId="0" borderId="20" xfId="0" applyNumberFormat="1" applyFont="1" applyFill="1" applyBorder="1" applyAlignment="1">
      <alignment vertical="center"/>
    </xf>
    <xf numFmtId="176" fontId="6" fillId="0" borderId="22" xfId="0" applyNumberFormat="1" applyFont="1" applyFill="1" applyBorder="1" applyAlignment="1">
      <alignment vertical="center"/>
    </xf>
    <xf numFmtId="176" fontId="24" fillId="0" borderId="20" xfId="0" applyNumberFormat="1" applyFont="1" applyFill="1" applyBorder="1" applyAlignment="1">
      <alignment vertical="center"/>
    </xf>
    <xf numFmtId="41" fontId="6" fillId="0" borderId="0" xfId="0" applyNumberFormat="1" applyFont="1" applyFill="1" applyBorder="1" applyAlignment="1">
      <alignment horizontal="right" vertical="center"/>
    </xf>
    <xf numFmtId="41" fontId="6" fillId="0" borderId="20" xfId="0" applyNumberFormat="1" applyFont="1" applyFill="1" applyBorder="1" applyAlignment="1">
      <alignment horizontal="right" vertical="center"/>
    </xf>
    <xf numFmtId="180" fontId="6" fillId="0" borderId="0" xfId="0" applyNumberFormat="1" applyFont="1" applyFill="1" applyBorder="1" applyAlignment="1">
      <alignment vertical="center"/>
    </xf>
    <xf numFmtId="176" fontId="6" fillId="0" borderId="18" xfId="0" applyNumberFormat="1" applyFont="1" applyFill="1" applyBorder="1" applyAlignment="1">
      <alignment vertical="center"/>
    </xf>
    <xf numFmtId="176" fontId="6" fillId="0" borderId="29" xfId="0" applyNumberFormat="1" applyFont="1" applyFill="1" applyBorder="1" applyAlignment="1">
      <alignment vertical="center"/>
    </xf>
    <xf numFmtId="176" fontId="6" fillId="0" borderId="23" xfId="0" applyNumberFormat="1" applyFont="1" applyFill="1" applyBorder="1" applyAlignment="1">
      <alignment vertical="center"/>
    </xf>
    <xf numFmtId="0" fontId="2" fillId="0" borderId="0" xfId="0" applyFont="1" applyFill="1" applyAlignment="1">
      <alignment vertical="center"/>
    </xf>
    <xf numFmtId="0" fontId="4" fillId="0" borderId="34" xfId="0" applyFont="1" applyFill="1" applyBorder="1" applyAlignment="1">
      <alignment horizontal="center" vertical="center" shrinkToFit="1"/>
    </xf>
    <xf numFmtId="0" fontId="2" fillId="0" borderId="10" xfId="0" applyFont="1" applyFill="1" applyBorder="1" applyAlignment="1">
      <alignment/>
    </xf>
    <xf numFmtId="0" fontId="2" fillId="0" borderId="33" xfId="0" applyFont="1" applyFill="1" applyBorder="1" applyAlignment="1">
      <alignment/>
    </xf>
    <xf numFmtId="0" fontId="2" fillId="0" borderId="22" xfId="0" applyFont="1" applyFill="1" applyBorder="1" applyAlignment="1">
      <alignment horizontal="center" vertical="center" shrinkToFit="1"/>
    </xf>
    <xf numFmtId="0" fontId="2" fillId="0" borderId="20" xfId="0" applyFont="1" applyFill="1" applyBorder="1" applyAlignment="1">
      <alignment/>
    </xf>
    <xf numFmtId="0" fontId="2" fillId="0" borderId="28" xfId="0" applyFont="1" applyFill="1" applyBorder="1" applyAlignment="1">
      <alignment/>
    </xf>
    <xf numFmtId="0" fontId="6" fillId="0" borderId="16"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2" fillId="0" borderId="30" xfId="0" applyFont="1" applyFill="1" applyBorder="1" applyAlignment="1">
      <alignment/>
    </xf>
    <xf numFmtId="0" fontId="2" fillId="0" borderId="12" xfId="0" applyFont="1" applyFill="1" applyBorder="1" applyAlignment="1">
      <alignment/>
    </xf>
    <xf numFmtId="0" fontId="2" fillId="0" borderId="32" xfId="0" applyFont="1" applyFill="1" applyBorder="1" applyAlignment="1">
      <alignment vertical="center"/>
    </xf>
    <xf numFmtId="0" fontId="2" fillId="0" borderId="19" xfId="0" applyFont="1" applyFill="1" applyBorder="1" applyAlignment="1">
      <alignment vertical="center"/>
    </xf>
    <xf numFmtId="0" fontId="4" fillId="0" borderId="32" xfId="0" applyFont="1" applyFill="1" applyBorder="1" applyAlignment="1">
      <alignment horizontal="center" vertical="center"/>
    </xf>
    <xf numFmtId="185" fontId="5" fillId="0" borderId="11" xfId="0" applyNumberFormat="1" applyFont="1" applyFill="1" applyBorder="1" applyAlignment="1">
      <alignment vertical="center"/>
    </xf>
    <xf numFmtId="0" fontId="6" fillId="0" borderId="17"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176" fontId="7" fillId="0" borderId="11" xfId="0" applyNumberFormat="1" applyFont="1" applyFill="1" applyBorder="1" applyAlignment="1">
      <alignment horizontal="center" vertical="center"/>
    </xf>
    <xf numFmtId="179" fontId="71" fillId="0" borderId="11" xfId="0" applyNumberFormat="1" applyFont="1" applyFill="1" applyBorder="1" applyAlignment="1">
      <alignment horizontal="center" vertical="center"/>
    </xf>
    <xf numFmtId="191" fontId="71"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24"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5" fillId="0" borderId="1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8" xfId="0"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83" fontId="5" fillId="0" borderId="11" xfId="0" applyNumberFormat="1" applyFont="1" applyFill="1" applyBorder="1" applyAlignment="1">
      <alignment horizontal="center" vertical="center"/>
    </xf>
    <xf numFmtId="0" fontId="2" fillId="0" borderId="19" xfId="0" applyFont="1" applyFill="1" applyBorder="1" applyAlignment="1">
      <alignment/>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179" fontId="4" fillId="0" borderId="18" xfId="0" applyNumberFormat="1" applyFont="1" applyFill="1" applyBorder="1" applyAlignment="1">
      <alignment horizontal="center" vertical="center"/>
    </xf>
    <xf numFmtId="191"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2" xfId="0" applyFont="1" applyFill="1" applyBorder="1" applyAlignment="1">
      <alignment horizontal="center" vertical="center"/>
    </xf>
    <xf numFmtId="183" fontId="4" fillId="0" borderId="0" xfId="0" applyNumberFormat="1"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3" xfId="0" applyFont="1" applyFill="1" applyBorder="1" applyAlignment="1">
      <alignment horizontal="center" vertical="center" wrapText="1"/>
    </xf>
    <xf numFmtId="176"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0" xfId="0" applyFont="1" applyFill="1" applyBorder="1" applyAlignment="1">
      <alignment horizontal="center" vertical="center"/>
    </xf>
    <xf numFmtId="10" fontId="5" fillId="0" borderId="11" xfId="0" applyNumberFormat="1" applyFont="1" applyFill="1" applyBorder="1" applyAlignment="1">
      <alignment vertical="center"/>
    </xf>
    <xf numFmtId="0" fontId="65" fillId="0" borderId="11" xfId="0" applyFont="1" applyFill="1" applyBorder="1" applyAlignment="1">
      <alignment horizontal="center" vertical="center"/>
    </xf>
    <xf numFmtId="0" fontId="65" fillId="0" borderId="24" xfId="0" applyFont="1" applyFill="1" applyBorder="1" applyAlignment="1">
      <alignment horizontal="center" vertical="center"/>
    </xf>
    <xf numFmtId="193" fontId="5" fillId="0" borderId="11" xfId="0" applyNumberFormat="1" applyFont="1" applyFill="1" applyBorder="1" applyAlignment="1">
      <alignment vertical="center"/>
    </xf>
    <xf numFmtId="0" fontId="16" fillId="0" borderId="0" xfId="0" applyFont="1" applyFill="1" applyBorder="1" applyAlignment="1">
      <alignment horizontal="center" vertical="center"/>
    </xf>
    <xf numFmtId="0" fontId="17" fillId="0" borderId="15" xfId="0" applyFont="1" applyFill="1" applyBorder="1" applyAlignment="1">
      <alignment horizontal="center" vertical="center"/>
    </xf>
    <xf numFmtId="179" fontId="4" fillId="0" borderId="18"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16" fillId="0" borderId="12" xfId="0" applyFont="1" applyFill="1" applyBorder="1" applyAlignment="1">
      <alignment horizontal="center" vertical="center"/>
    </xf>
    <xf numFmtId="10" fontId="4" fillId="0" borderId="0" xfId="0" applyNumberFormat="1" applyFont="1" applyFill="1" applyBorder="1" applyAlignment="1">
      <alignment horizontal="right" vertical="center"/>
    </xf>
    <xf numFmtId="0" fontId="16" fillId="0" borderId="15" xfId="0" applyFont="1" applyFill="1" applyBorder="1" applyAlignment="1">
      <alignment horizontal="center" vertical="center"/>
    </xf>
    <xf numFmtId="10" fontId="4" fillId="0" borderId="0" xfId="0" applyNumberFormat="1" applyFont="1" applyFill="1" applyBorder="1" applyAlignment="1">
      <alignment vertical="center"/>
    </xf>
    <xf numFmtId="0" fontId="21" fillId="0" borderId="11" xfId="0" applyFont="1" applyFill="1" applyBorder="1" applyAlignment="1">
      <alignment horizontal="center" vertical="center"/>
    </xf>
    <xf numFmtId="0" fontId="21" fillId="0" borderId="24" xfId="0" applyFont="1" applyFill="1" applyBorder="1" applyAlignment="1">
      <alignment horizontal="center" vertical="center"/>
    </xf>
    <xf numFmtId="193" fontId="4" fillId="0" borderId="0" xfId="0" applyNumberFormat="1" applyFont="1" applyFill="1" applyBorder="1" applyAlignment="1">
      <alignment horizontal="right" vertical="center"/>
    </xf>
    <xf numFmtId="193" fontId="4" fillId="0" borderId="0" xfId="0" applyNumberFormat="1" applyFont="1" applyFill="1" applyBorder="1" applyAlignment="1">
      <alignment vertical="center"/>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13" xfId="0" applyFill="1" applyBorder="1" applyAlignment="1">
      <alignment/>
    </xf>
    <xf numFmtId="0" fontId="0" fillId="0" borderId="19" xfId="0" applyFill="1" applyBorder="1" applyAlignment="1">
      <alignment/>
    </xf>
    <xf numFmtId="0" fontId="0" fillId="0" borderId="17" xfId="0" applyFill="1" applyBorder="1" applyAlignment="1">
      <alignment/>
    </xf>
    <xf numFmtId="0" fontId="4" fillId="0" borderId="29" xfId="0" applyFont="1" applyFill="1" applyBorder="1" applyAlignment="1">
      <alignment horizontal="center" vertical="center" wrapText="1"/>
    </xf>
    <xf numFmtId="176" fontId="4" fillId="0" borderId="0" xfId="0" applyNumberFormat="1" applyFont="1" applyFill="1" applyBorder="1" applyAlignment="1">
      <alignment horizontal="right" vertical="center"/>
    </xf>
    <xf numFmtId="0" fontId="22" fillId="0" borderId="35" xfId="0" applyFont="1" applyFill="1" applyBorder="1" applyAlignment="1">
      <alignment vertical="center" shrinkToFit="1"/>
    </xf>
    <xf numFmtId="0" fontId="22" fillId="0" borderId="36" xfId="0" applyFont="1" applyFill="1" applyBorder="1" applyAlignment="1">
      <alignment vertical="center" shrinkToFit="1"/>
    </xf>
    <xf numFmtId="179" fontId="7" fillId="0" borderId="11" xfId="0" applyNumberFormat="1" applyFont="1" applyFill="1" applyBorder="1" applyAlignment="1">
      <alignment vertical="center"/>
    </xf>
    <xf numFmtId="0" fontId="22" fillId="0" borderId="32" xfId="0" applyFont="1" applyFill="1" applyBorder="1" applyAlignment="1">
      <alignment vertical="center" shrinkToFit="1"/>
    </xf>
    <xf numFmtId="0" fontId="22" fillId="0" borderId="19" xfId="0" applyFont="1" applyFill="1" applyBorder="1" applyAlignment="1">
      <alignment vertical="center" shrinkToFit="1"/>
    </xf>
    <xf numFmtId="179" fontId="7" fillId="0" borderId="0" xfId="0" applyNumberFormat="1" applyFont="1" applyFill="1" applyBorder="1" applyAlignment="1">
      <alignment vertical="center"/>
    </xf>
    <xf numFmtId="0" fontId="22" fillId="0" borderId="22" xfId="0" applyFont="1" applyFill="1" applyBorder="1" applyAlignment="1">
      <alignment vertical="center" shrinkToFit="1"/>
    </xf>
    <xf numFmtId="0" fontId="22" fillId="0" borderId="20" xfId="0" applyFont="1" applyFill="1" applyBorder="1" applyAlignment="1">
      <alignment vertical="center" shrinkToFit="1"/>
    </xf>
    <xf numFmtId="0" fontId="22" fillId="0" borderId="28" xfId="0" applyFont="1" applyFill="1" applyBorder="1" applyAlignment="1">
      <alignment vertical="center" shrinkToFit="1"/>
    </xf>
    <xf numFmtId="176" fontId="18" fillId="0" borderId="0" xfId="0" applyNumberFormat="1" applyFont="1" applyFill="1" applyBorder="1" applyAlignment="1">
      <alignment vertical="center"/>
    </xf>
    <xf numFmtId="0" fontId="18" fillId="0" borderId="32" xfId="0" applyFont="1" applyFill="1" applyBorder="1" applyAlignment="1">
      <alignment vertical="center" shrinkToFit="1"/>
    </xf>
    <xf numFmtId="0" fontId="18" fillId="0" borderId="19" xfId="0" applyFont="1" applyFill="1" applyBorder="1" applyAlignment="1">
      <alignment vertical="center" shrinkToFit="1"/>
    </xf>
    <xf numFmtId="176" fontId="18" fillId="0" borderId="22" xfId="0" applyNumberFormat="1" applyFont="1" applyFill="1" applyBorder="1" applyAlignment="1">
      <alignment vertical="center"/>
    </xf>
    <xf numFmtId="176" fontId="18" fillId="0" borderId="20" xfId="0" applyNumberFormat="1" applyFont="1" applyFill="1" applyBorder="1" applyAlignment="1">
      <alignment vertical="center"/>
    </xf>
    <xf numFmtId="179" fontId="18" fillId="0" borderId="20" xfId="0" applyNumberFormat="1" applyFont="1" applyFill="1" applyBorder="1" applyAlignment="1">
      <alignment vertical="center"/>
    </xf>
    <xf numFmtId="176" fontId="18" fillId="0" borderId="18" xfId="0" applyNumberFormat="1" applyFont="1" applyFill="1" applyBorder="1" applyAlignment="1">
      <alignment vertical="center"/>
    </xf>
    <xf numFmtId="179" fontId="18" fillId="0" borderId="0" xfId="0" applyNumberFormat="1" applyFont="1" applyFill="1" applyBorder="1" applyAlignment="1">
      <alignment vertical="center"/>
    </xf>
    <xf numFmtId="0" fontId="18" fillId="0" borderId="22" xfId="0" applyFont="1" applyFill="1" applyBorder="1" applyAlignment="1">
      <alignment vertical="center" shrinkToFit="1"/>
    </xf>
    <xf numFmtId="0" fontId="18" fillId="0" borderId="20" xfId="0" applyFont="1" applyFill="1" applyBorder="1" applyAlignment="1">
      <alignment vertical="center" shrinkToFit="1"/>
    </xf>
    <xf numFmtId="0" fontId="18" fillId="0" borderId="28" xfId="0" applyFont="1" applyFill="1" applyBorder="1" applyAlignment="1">
      <alignment vertical="center" shrinkToFit="1"/>
    </xf>
    <xf numFmtId="0" fontId="18" fillId="0" borderId="16" xfId="0" applyFont="1" applyFill="1" applyBorder="1" applyAlignment="1">
      <alignment vertical="center" shrinkToFit="1"/>
    </xf>
    <xf numFmtId="176" fontId="18" fillId="0" borderId="23" xfId="0" applyNumberFormat="1" applyFont="1" applyFill="1" applyBorder="1" applyAlignment="1">
      <alignment vertical="center"/>
    </xf>
    <xf numFmtId="176" fontId="18" fillId="0" borderId="29" xfId="0" applyNumberFormat="1" applyFont="1" applyFill="1" applyBorder="1" applyAlignment="1">
      <alignment vertical="center"/>
    </xf>
    <xf numFmtId="179" fontId="18" fillId="0" borderId="29" xfId="0" applyNumberFormat="1" applyFont="1" applyFill="1" applyBorder="1" applyAlignment="1">
      <alignment vertical="center"/>
    </xf>
    <xf numFmtId="0" fontId="18" fillId="0" borderId="29" xfId="0" applyFont="1" applyFill="1" applyBorder="1" applyAlignment="1">
      <alignment vertical="center" shrinkToFit="1"/>
    </xf>
    <xf numFmtId="0" fontId="18" fillId="0" borderId="27" xfId="0" applyFont="1" applyFill="1" applyBorder="1" applyAlignment="1">
      <alignment vertical="center" shrinkToFit="1"/>
    </xf>
    <xf numFmtId="179" fontId="6" fillId="0" borderId="0" xfId="0" applyNumberFormat="1" applyFont="1" applyFill="1" applyBorder="1" applyAlignment="1">
      <alignment vertical="center"/>
    </xf>
    <xf numFmtId="179" fontId="6" fillId="0" borderId="0" xfId="0" applyNumberFormat="1" applyFont="1" applyFill="1" applyAlignment="1">
      <alignment vertical="center"/>
    </xf>
    <xf numFmtId="0" fontId="16" fillId="0" borderId="13"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4" xfId="0" applyFont="1" applyFill="1" applyBorder="1" applyAlignment="1">
      <alignment horizontal="center" vertical="center"/>
    </xf>
    <xf numFmtId="210" fontId="5" fillId="0" borderId="0" xfId="42" applyNumberFormat="1" applyFont="1" applyFill="1" applyBorder="1" applyAlignment="1">
      <alignment horizontal="right" vertical="center"/>
    </xf>
    <xf numFmtId="192" fontId="5" fillId="0" borderId="0" xfId="63" applyNumberFormat="1" applyFont="1" applyFill="1" applyBorder="1" applyAlignment="1">
      <alignment horizontal="right" vertical="center"/>
      <protection/>
    </xf>
    <xf numFmtId="0" fontId="5" fillId="0" borderId="15" xfId="63" applyFont="1" applyFill="1" applyBorder="1" applyAlignment="1">
      <alignment horizontal="center" vertical="center"/>
      <protection/>
    </xf>
    <xf numFmtId="0" fontId="0" fillId="0" borderId="0" xfId="0" applyFont="1" applyFill="1" applyAlignment="1">
      <alignment/>
    </xf>
    <xf numFmtId="176" fontId="5" fillId="0" borderId="18" xfId="63" applyNumberFormat="1" applyFont="1" applyFill="1" applyBorder="1" applyAlignment="1">
      <alignment horizontal="right" vertical="center"/>
      <protection/>
    </xf>
    <xf numFmtId="176" fontId="5" fillId="0" borderId="0" xfId="63" applyNumberFormat="1" applyFont="1" applyFill="1" applyBorder="1" applyAlignment="1">
      <alignment horizontal="right" vertical="center"/>
      <protection/>
    </xf>
    <xf numFmtId="192" fontId="5" fillId="0" borderId="0" xfId="42" applyNumberFormat="1" applyFont="1" applyFill="1" applyBorder="1" applyAlignment="1">
      <alignment horizontal="right" vertical="center"/>
    </xf>
    <xf numFmtId="192" fontId="5" fillId="0" borderId="15" xfId="42" applyNumberFormat="1" applyFont="1" applyFill="1" applyBorder="1" applyAlignment="1">
      <alignment horizontal="right" vertical="center"/>
    </xf>
    <xf numFmtId="0" fontId="4" fillId="0" borderId="10" xfId="63" applyFont="1" applyFill="1" applyBorder="1" applyAlignment="1">
      <alignment horizontal="center" vertical="center"/>
      <protection/>
    </xf>
    <xf numFmtId="0" fontId="4" fillId="0" borderId="20" xfId="63" applyFont="1" applyFill="1" applyBorder="1" applyAlignment="1">
      <alignment/>
      <protection/>
    </xf>
    <xf numFmtId="0" fontId="4" fillId="0" borderId="13" xfId="63" applyFont="1" applyFill="1" applyBorder="1" applyAlignment="1">
      <alignment horizontal="center" vertical="center"/>
      <protection/>
    </xf>
    <xf numFmtId="0" fontId="2" fillId="0" borderId="13" xfId="0" applyFont="1" applyFill="1" applyBorder="1" applyAlignment="1">
      <alignment/>
    </xf>
    <xf numFmtId="0" fontId="4" fillId="0" borderId="12" xfId="63" applyFont="1" applyFill="1" applyBorder="1" applyAlignment="1">
      <alignment horizontal="center" vertical="center"/>
      <protection/>
    </xf>
    <xf numFmtId="0" fontId="2" fillId="0" borderId="14" xfId="0" applyFont="1" applyFill="1" applyBorder="1" applyAlignment="1">
      <alignment/>
    </xf>
    <xf numFmtId="0" fontId="4" fillId="0" borderId="17" xfId="63" applyFont="1" applyFill="1" applyBorder="1" applyAlignment="1">
      <alignment horizontal="center" vertical="center"/>
      <protection/>
    </xf>
    <xf numFmtId="0" fontId="6" fillId="0" borderId="16" xfId="63" applyFont="1" applyFill="1" applyBorder="1" applyAlignment="1">
      <alignment horizontal="center" vertical="center" shrinkToFit="1"/>
      <protection/>
    </xf>
    <xf numFmtId="0" fontId="6" fillId="0" borderId="19" xfId="63" applyFont="1" applyFill="1" applyBorder="1" applyAlignment="1">
      <alignment horizontal="center" vertical="center" shrinkToFit="1"/>
      <protection/>
    </xf>
    <xf numFmtId="0" fontId="4" fillId="0" borderId="19" xfId="63" applyFont="1" applyFill="1" applyBorder="1" applyAlignment="1">
      <alignment horizontal="center" vertical="center"/>
      <protection/>
    </xf>
    <xf numFmtId="0" fontId="2" fillId="0" borderId="17" xfId="0" applyFont="1" applyFill="1" applyBorder="1" applyAlignment="1">
      <alignment/>
    </xf>
    <xf numFmtId="0" fontId="6" fillId="0" borderId="17" xfId="63" applyFont="1" applyFill="1" applyBorder="1" applyAlignment="1">
      <alignment horizontal="center" vertical="center"/>
      <protection/>
    </xf>
    <xf numFmtId="0" fontId="6" fillId="0" borderId="17" xfId="0" applyFont="1" applyFill="1" applyBorder="1" applyAlignment="1">
      <alignment/>
    </xf>
    <xf numFmtId="0" fontId="6" fillId="0" borderId="16" xfId="0" applyFont="1" applyFill="1" applyBorder="1" applyAlignment="1">
      <alignment/>
    </xf>
    <xf numFmtId="0" fontId="6" fillId="0" borderId="0" xfId="63" applyFont="1" applyFill="1" applyBorder="1" applyAlignment="1">
      <alignment horizontal="center" vertical="center"/>
      <protection/>
    </xf>
    <xf numFmtId="0" fontId="6" fillId="0" borderId="15" xfId="63" applyFont="1" applyFill="1" applyBorder="1" applyAlignment="1">
      <alignment horizontal="center" vertical="center"/>
      <protection/>
    </xf>
    <xf numFmtId="176" fontId="4" fillId="0" borderId="18" xfId="63" applyNumberFormat="1" applyFont="1" applyFill="1" applyBorder="1" applyAlignment="1">
      <alignment vertical="center"/>
      <protection/>
    </xf>
    <xf numFmtId="176" fontId="4" fillId="0" borderId="0" xfId="63" applyNumberFormat="1" applyFont="1" applyFill="1" applyBorder="1" applyAlignment="1">
      <alignment vertical="center"/>
      <protection/>
    </xf>
    <xf numFmtId="192" fontId="4" fillId="0" borderId="0" xfId="63" applyNumberFormat="1" applyFont="1" applyFill="1" applyBorder="1" applyAlignment="1">
      <alignment vertical="center"/>
      <protection/>
    </xf>
    <xf numFmtId="192" fontId="4" fillId="0" borderId="0" xfId="42" applyNumberFormat="1" applyFont="1" applyFill="1" applyBorder="1" applyAlignment="1">
      <alignment vertical="center"/>
    </xf>
    <xf numFmtId="192" fontId="4" fillId="0" borderId="15" xfId="42" applyNumberFormat="1" applyFont="1" applyFill="1" applyBorder="1" applyAlignment="1">
      <alignment vertical="center"/>
    </xf>
    <xf numFmtId="192" fontId="2" fillId="0" borderId="0" xfId="0" applyNumberFormat="1" applyFont="1" applyFill="1" applyAlignment="1">
      <alignment/>
    </xf>
    <xf numFmtId="186" fontId="5" fillId="0" borderId="0" xfId="63" applyNumberFormat="1" applyFont="1" applyFill="1" applyBorder="1" applyAlignment="1">
      <alignment horizontal="right" vertical="center"/>
      <protection/>
    </xf>
    <xf numFmtId="186" fontId="0" fillId="0" borderId="0" xfId="0" applyNumberFormat="1" applyFont="1" applyFill="1" applyAlignment="1">
      <alignment horizontal="right"/>
    </xf>
    <xf numFmtId="0" fontId="5" fillId="0" borderId="0" xfId="63" applyFont="1" applyFill="1" applyBorder="1" applyAlignment="1">
      <alignment horizontal="center" vertical="center"/>
      <protection/>
    </xf>
    <xf numFmtId="0" fontId="0" fillId="0" borderId="0" xfId="0" applyFont="1" applyFill="1" applyBorder="1" applyAlignment="1">
      <alignment/>
    </xf>
    <xf numFmtId="192" fontId="0" fillId="0" borderId="0" xfId="0" applyNumberFormat="1" applyFont="1" applyFill="1" applyAlignment="1">
      <alignment horizontal="right"/>
    </xf>
    <xf numFmtId="0" fontId="7" fillId="0" borderId="0"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176" fontId="5" fillId="0" borderId="11" xfId="63" applyNumberFormat="1" applyFont="1" applyFill="1" applyBorder="1" applyAlignment="1">
      <alignment horizontal="right" vertical="center"/>
      <protection/>
    </xf>
    <xf numFmtId="210" fontId="5" fillId="0" borderId="11" xfId="42" applyNumberFormat="1" applyFont="1" applyFill="1" applyBorder="1" applyAlignment="1">
      <alignment horizontal="right" vertical="center"/>
    </xf>
    <xf numFmtId="192" fontId="5" fillId="0" borderId="11" xfId="63" applyNumberFormat="1" applyFont="1" applyFill="1" applyBorder="1" applyAlignment="1">
      <alignment horizontal="right" vertical="center"/>
      <protection/>
    </xf>
    <xf numFmtId="0" fontId="4" fillId="0" borderId="11" xfId="63" applyFont="1" applyFill="1" applyBorder="1" applyAlignment="1">
      <alignment horizontal="right"/>
      <protection/>
    </xf>
    <xf numFmtId="0" fontId="4" fillId="0" borderId="30"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0" fillId="0" borderId="30" xfId="0" applyFont="1" applyFill="1" applyBorder="1" applyAlignment="1">
      <alignment/>
    </xf>
    <xf numFmtId="0" fontId="0" fillId="0" borderId="12" xfId="0" applyFont="1" applyFill="1" applyBorder="1" applyAlignment="1">
      <alignment/>
    </xf>
    <xf numFmtId="0" fontId="5" fillId="0" borderId="24" xfId="63" applyFont="1" applyFill="1" applyBorder="1" applyAlignment="1">
      <alignment horizontal="center" vertical="center"/>
      <protection/>
    </xf>
    <xf numFmtId="0" fontId="0" fillId="0" borderId="11" xfId="0" applyFont="1" applyFill="1" applyBorder="1" applyAlignment="1">
      <alignment/>
    </xf>
    <xf numFmtId="176" fontId="5" fillId="0" borderId="31" xfId="63" applyNumberFormat="1" applyFont="1" applyFill="1" applyBorder="1" applyAlignment="1">
      <alignment horizontal="right" vertical="center"/>
      <protection/>
    </xf>
    <xf numFmtId="192" fontId="5" fillId="0" borderId="11" xfId="42" applyNumberFormat="1" applyFont="1" applyFill="1" applyBorder="1" applyAlignment="1">
      <alignment horizontal="right" vertical="center"/>
    </xf>
    <xf numFmtId="192" fontId="5" fillId="0" borderId="24" xfId="42" applyNumberFormat="1" applyFont="1" applyFill="1" applyBorder="1" applyAlignment="1">
      <alignment horizontal="right" vertical="center"/>
    </xf>
    <xf numFmtId="0" fontId="4" fillId="0" borderId="0" xfId="63" applyFont="1" applyFill="1" applyBorder="1" applyAlignment="1">
      <alignment horizontal="distributed" vertical="center"/>
      <protection/>
    </xf>
    <xf numFmtId="0" fontId="4" fillId="0" borderId="15" xfId="63" applyFont="1" applyFill="1" applyBorder="1" applyAlignment="1">
      <alignment horizontal="distributed" vertical="center"/>
      <protection/>
    </xf>
    <xf numFmtId="38" fontId="4" fillId="0" borderId="18" xfId="49" applyFont="1" applyFill="1" applyBorder="1" applyAlignment="1">
      <alignment vertical="center"/>
    </xf>
    <xf numFmtId="38" fontId="2" fillId="0" borderId="0" xfId="49" applyFont="1" applyFill="1" applyBorder="1" applyAlignment="1">
      <alignment/>
    </xf>
    <xf numFmtId="192" fontId="2" fillId="0" borderId="0" xfId="0" applyNumberFormat="1" applyFont="1" applyFill="1" applyBorder="1" applyAlignment="1">
      <alignment/>
    </xf>
    <xf numFmtId="0" fontId="5" fillId="0" borderId="0"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0" fontId="5" fillId="0" borderId="11" xfId="63" applyFont="1" applyFill="1" applyBorder="1" applyAlignment="1">
      <alignment horizontal="distributed" vertical="center"/>
      <protection/>
    </xf>
    <xf numFmtId="0" fontId="5" fillId="0" borderId="24" xfId="63" applyFont="1" applyFill="1" applyBorder="1" applyAlignment="1">
      <alignment horizontal="distributed" vertical="center"/>
      <protection/>
    </xf>
    <xf numFmtId="0" fontId="71" fillId="0" borderId="0" xfId="63" applyFont="1" applyFill="1" applyBorder="1" applyAlignment="1">
      <alignment horizontal="distributed" vertical="center"/>
      <protection/>
    </xf>
    <xf numFmtId="0" fontId="71" fillId="0" borderId="15" xfId="63" applyFont="1" applyFill="1" applyBorder="1" applyAlignment="1">
      <alignment horizontal="distributed" vertical="center"/>
      <protection/>
    </xf>
    <xf numFmtId="38" fontId="5" fillId="0" borderId="18" xfId="49" applyFont="1" applyFill="1" applyBorder="1" applyAlignment="1">
      <alignment vertical="center"/>
    </xf>
    <xf numFmtId="38" fontId="0" fillId="0" borderId="0" xfId="49" applyFont="1" applyFill="1" applyBorder="1" applyAlignment="1">
      <alignment/>
    </xf>
    <xf numFmtId="192" fontId="5" fillId="0" borderId="0" xfId="63" applyNumberFormat="1" applyFont="1" applyFill="1" applyBorder="1" applyAlignment="1">
      <alignment vertical="center"/>
      <protection/>
    </xf>
    <xf numFmtId="192" fontId="0" fillId="0" borderId="0" xfId="0" applyNumberFormat="1" applyFont="1" applyFill="1" applyBorder="1" applyAlignment="1">
      <alignment/>
    </xf>
    <xf numFmtId="38" fontId="5" fillId="0" borderId="18" xfId="51" applyFont="1" applyFill="1" applyBorder="1" applyAlignment="1">
      <alignment vertical="center"/>
    </xf>
    <xf numFmtId="38" fontId="5" fillId="0" borderId="0" xfId="51" applyFont="1" applyFill="1" applyBorder="1" applyAlignment="1">
      <alignment vertical="center"/>
    </xf>
    <xf numFmtId="192" fontId="5" fillId="0" borderId="11" xfId="63" applyNumberFormat="1" applyFont="1" applyFill="1" applyBorder="1" applyAlignment="1">
      <alignment vertical="center"/>
      <protection/>
    </xf>
    <xf numFmtId="38" fontId="5" fillId="0" borderId="31" xfId="51" applyFont="1" applyFill="1" applyBorder="1" applyAlignment="1">
      <alignment vertical="center"/>
    </xf>
    <xf numFmtId="38" fontId="5" fillId="0" borderId="11" xfId="51" applyFont="1" applyFill="1" applyBorder="1" applyAlignment="1">
      <alignment vertical="center"/>
    </xf>
    <xf numFmtId="176" fontId="5" fillId="0" borderId="15" xfId="63" applyNumberFormat="1" applyFont="1" applyFill="1" applyBorder="1" applyAlignment="1">
      <alignment horizontal="right" vertical="center"/>
      <protection/>
    </xf>
    <xf numFmtId="0" fontId="7" fillId="0" borderId="20" xfId="63" applyFont="1" applyFill="1" applyBorder="1" applyAlignment="1">
      <alignment horizontal="distributed" vertical="center"/>
      <protection/>
    </xf>
    <xf numFmtId="0" fontId="7" fillId="0" borderId="28" xfId="63" applyFont="1" applyFill="1" applyBorder="1" applyAlignment="1">
      <alignment horizontal="distributed" vertical="center"/>
      <protection/>
    </xf>
    <xf numFmtId="0" fontId="7" fillId="0" borderId="32" xfId="63" applyFont="1" applyFill="1" applyBorder="1" applyAlignment="1">
      <alignment horizontal="distributed" vertical="center"/>
      <protection/>
    </xf>
    <xf numFmtId="0" fontId="7" fillId="0" borderId="19" xfId="63" applyFont="1" applyFill="1" applyBorder="1" applyAlignment="1">
      <alignment horizontal="distributed" vertical="center"/>
      <protection/>
    </xf>
    <xf numFmtId="180" fontId="5" fillId="0" borderId="18" xfId="63" applyNumberFormat="1" applyFont="1" applyFill="1" applyBorder="1" applyAlignment="1">
      <alignment horizontal="right" vertical="center"/>
      <protection/>
    </xf>
    <xf numFmtId="180" fontId="5" fillId="0" borderId="15" xfId="63" applyNumberFormat="1" applyFont="1" applyFill="1" applyBorder="1" applyAlignment="1">
      <alignment horizontal="right" vertical="center"/>
      <protection/>
    </xf>
    <xf numFmtId="0" fontId="7" fillId="0" borderId="32" xfId="63" applyFont="1" applyFill="1" applyBorder="1" applyAlignment="1">
      <alignment horizontal="distributed" vertical="center" shrinkToFit="1"/>
      <protection/>
    </xf>
    <xf numFmtId="0" fontId="7" fillId="0" borderId="19" xfId="63" applyFont="1" applyFill="1" applyBorder="1" applyAlignment="1">
      <alignment horizontal="distributed" vertical="center" shrinkToFit="1"/>
      <protection/>
    </xf>
    <xf numFmtId="180" fontId="5" fillId="0" borderId="31" xfId="63" applyNumberFormat="1" applyFont="1" applyFill="1" applyBorder="1" applyAlignment="1">
      <alignment horizontal="right" vertical="center"/>
      <protection/>
    </xf>
    <xf numFmtId="180" fontId="5" fillId="0" borderId="24" xfId="63" applyNumberFormat="1" applyFont="1" applyFill="1" applyBorder="1" applyAlignment="1">
      <alignment horizontal="right" vertical="center"/>
      <protection/>
    </xf>
    <xf numFmtId="180" fontId="5" fillId="0" borderId="0" xfId="63" applyNumberFormat="1" applyFont="1" applyFill="1" applyBorder="1" applyAlignment="1">
      <alignment horizontal="right" vertical="center"/>
      <protection/>
    </xf>
    <xf numFmtId="176" fontId="4" fillId="0" borderId="18" xfId="63" applyNumberFormat="1" applyFont="1" applyFill="1" applyBorder="1" applyAlignment="1">
      <alignment horizontal="right" vertical="center"/>
      <protection/>
    </xf>
    <xf numFmtId="176" fontId="4" fillId="0" borderId="0" xfId="63" applyNumberFormat="1" applyFont="1" applyFill="1" applyBorder="1" applyAlignment="1">
      <alignment horizontal="right" vertical="center"/>
      <protection/>
    </xf>
    <xf numFmtId="0" fontId="4" fillId="0" borderId="20" xfId="64" applyFont="1" applyFill="1" applyBorder="1" applyAlignment="1">
      <alignment horizontal="center" vertical="center"/>
      <protection/>
    </xf>
    <xf numFmtId="0" fontId="4" fillId="0" borderId="28" xfId="64" applyFont="1" applyFill="1" applyBorder="1" applyAlignment="1">
      <alignment horizontal="center" vertical="center"/>
      <protection/>
    </xf>
    <xf numFmtId="180" fontId="5" fillId="0" borderId="11" xfId="63" applyNumberFormat="1" applyFont="1" applyFill="1" applyBorder="1" applyAlignment="1">
      <alignment horizontal="right" vertical="center"/>
      <protection/>
    </xf>
    <xf numFmtId="0" fontId="7" fillId="0" borderId="32" xfId="63" applyFont="1" applyFill="1" applyBorder="1" applyAlignment="1">
      <alignment horizontal="distributed" vertical="center" wrapText="1"/>
      <protection/>
    </xf>
    <xf numFmtId="0" fontId="7" fillId="0" borderId="19" xfId="63" applyFont="1" applyFill="1" applyBorder="1" applyAlignment="1">
      <alignment horizontal="distributed" vertical="center" wrapText="1"/>
      <protection/>
    </xf>
    <xf numFmtId="176" fontId="6" fillId="0" borderId="18" xfId="63" applyNumberFormat="1" applyFont="1" applyFill="1" applyBorder="1" applyAlignment="1">
      <alignment horizontal="right" vertical="center"/>
      <protection/>
    </xf>
    <xf numFmtId="176" fontId="6" fillId="0" borderId="15" xfId="63" applyNumberFormat="1" applyFont="1" applyFill="1" applyBorder="1" applyAlignment="1">
      <alignment horizontal="right" vertical="center"/>
      <protection/>
    </xf>
    <xf numFmtId="176" fontId="4" fillId="0" borderId="15" xfId="63" applyNumberFormat="1" applyFont="1" applyFill="1" applyBorder="1" applyAlignment="1">
      <alignment horizontal="right" vertical="center"/>
      <protection/>
    </xf>
    <xf numFmtId="0" fontId="4" fillId="0" borderId="37" xfId="64" applyFont="1" applyFill="1" applyBorder="1" applyAlignment="1">
      <alignment horizontal="center" vertical="center" textRotation="255" shrinkToFit="1"/>
      <protection/>
    </xf>
    <xf numFmtId="0" fontId="4" fillId="0" borderId="38" xfId="64" applyFont="1" applyFill="1" applyBorder="1" applyAlignment="1">
      <alignment horizontal="center" vertical="center" textRotation="255" shrinkToFit="1"/>
      <protection/>
    </xf>
    <xf numFmtId="0" fontId="4" fillId="0" borderId="21" xfId="64" applyFont="1" applyFill="1" applyBorder="1" applyAlignment="1">
      <alignment horizontal="center" vertical="center" textRotation="255" shrinkToFit="1"/>
      <protection/>
    </xf>
    <xf numFmtId="0" fontId="4" fillId="0" borderId="16"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7" fillId="0" borderId="35" xfId="63" applyFont="1" applyFill="1" applyBorder="1" applyAlignment="1">
      <alignment horizontal="distributed" vertical="center"/>
      <protection/>
    </xf>
    <xf numFmtId="0" fontId="7" fillId="0" borderId="36" xfId="63" applyFont="1" applyFill="1" applyBorder="1" applyAlignment="1">
      <alignment horizontal="distributed" vertical="center"/>
      <protection/>
    </xf>
    <xf numFmtId="0" fontId="4" fillId="0" borderId="0" xfId="63" applyFont="1" applyFill="1" applyBorder="1" applyAlignment="1">
      <alignment horizontal="right"/>
      <protection/>
    </xf>
    <xf numFmtId="0" fontId="6" fillId="0" borderId="30"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4" fillId="0" borderId="20" xfId="63" applyFont="1" applyFill="1" applyBorder="1" applyAlignment="1">
      <alignment horizontal="distributed" vertical="center"/>
      <protection/>
    </xf>
    <xf numFmtId="0" fontId="4" fillId="0" borderId="28" xfId="63" applyFont="1" applyFill="1" applyBorder="1" applyAlignment="1">
      <alignment horizontal="distributed" vertical="center"/>
      <protection/>
    </xf>
    <xf numFmtId="0" fontId="7" fillId="0" borderId="27" xfId="63" applyFont="1" applyFill="1" applyBorder="1" applyAlignment="1">
      <alignment horizontal="center" vertical="distributed" textRotation="255"/>
      <protection/>
    </xf>
    <xf numFmtId="0" fontId="7" fillId="0" borderId="15" xfId="63" applyFont="1" applyFill="1" applyBorder="1" applyAlignment="1">
      <alignment horizontal="center" vertical="distributed" textRotation="255"/>
      <protection/>
    </xf>
    <xf numFmtId="0" fontId="7" fillId="0" borderId="28" xfId="63" applyFont="1" applyFill="1" applyBorder="1" applyAlignment="1">
      <alignment horizontal="center" vertical="distributed" textRotation="255"/>
      <protection/>
    </xf>
    <xf numFmtId="176" fontId="5" fillId="0" borderId="18" xfId="63" applyNumberFormat="1" applyFont="1" applyFill="1" applyBorder="1" applyAlignment="1">
      <alignment vertical="center"/>
      <protection/>
    </xf>
    <xf numFmtId="176" fontId="5" fillId="0" borderId="0" xfId="63" applyNumberFormat="1" applyFont="1" applyFill="1" applyBorder="1" applyAlignment="1">
      <alignment vertical="center"/>
      <protection/>
    </xf>
    <xf numFmtId="0" fontId="5" fillId="0" borderId="32" xfId="63" applyFont="1" applyFill="1" applyBorder="1" applyAlignment="1">
      <alignment horizontal="distributed" vertical="center" wrapText="1" indent="1"/>
      <protection/>
    </xf>
    <xf numFmtId="0" fontId="5" fillId="0" borderId="19" xfId="63" applyFont="1" applyFill="1" applyBorder="1" applyAlignment="1">
      <alignment horizontal="distributed" vertical="center" wrapText="1" indent="1"/>
      <protection/>
    </xf>
    <xf numFmtId="0" fontId="6" fillId="0" borderId="10" xfId="64" applyFont="1" applyFill="1" applyBorder="1" applyAlignment="1">
      <alignment/>
      <protection/>
    </xf>
    <xf numFmtId="0" fontId="0" fillId="0" borderId="10" xfId="0" applyFill="1" applyBorder="1" applyAlignment="1">
      <alignment/>
    </xf>
    <xf numFmtId="0" fontId="4" fillId="0" borderId="27"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4" fillId="0" borderId="16" xfId="64" applyFont="1" applyFill="1" applyBorder="1" applyAlignment="1">
      <alignment horizontal="distributed" vertical="center"/>
      <protection/>
    </xf>
    <xf numFmtId="0" fontId="4" fillId="0" borderId="19" xfId="64" applyFont="1" applyFill="1" applyBorder="1" applyAlignment="1">
      <alignment horizontal="distributed" vertical="center"/>
      <protection/>
    </xf>
    <xf numFmtId="0" fontId="5" fillId="0" borderId="27"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28" xfId="64" applyFont="1" applyFill="1" applyBorder="1" applyAlignment="1">
      <alignment horizontal="center" vertical="center"/>
      <protection/>
    </xf>
    <xf numFmtId="0" fontId="5" fillId="0" borderId="37" xfId="64" applyFont="1" applyFill="1" applyBorder="1" applyAlignment="1">
      <alignment horizontal="center" vertical="center" textRotation="255" shrinkToFit="1"/>
      <protection/>
    </xf>
    <xf numFmtId="0" fontId="5" fillId="0" borderId="38" xfId="64" applyFont="1" applyFill="1" applyBorder="1" applyAlignment="1">
      <alignment horizontal="center" vertical="center" textRotation="255" shrinkToFit="1"/>
      <protection/>
    </xf>
    <xf numFmtId="0" fontId="5" fillId="0" borderId="21" xfId="64" applyFont="1" applyFill="1" applyBorder="1" applyAlignment="1">
      <alignment horizontal="center" vertical="center" textRotation="255" shrinkToFit="1"/>
      <protection/>
    </xf>
    <xf numFmtId="0" fontId="5" fillId="0" borderId="16"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5" fillId="0" borderId="16" xfId="64" applyFont="1" applyFill="1" applyBorder="1" applyAlignment="1">
      <alignment horizontal="distributed" vertical="center"/>
      <protection/>
    </xf>
    <xf numFmtId="0" fontId="5" fillId="0" borderId="19" xfId="64" applyFont="1" applyFill="1" applyBorder="1" applyAlignment="1">
      <alignment horizontal="distributed" vertical="center"/>
      <protection/>
    </xf>
    <xf numFmtId="0" fontId="4" fillId="0" borderId="27" xfId="65" applyFont="1" applyFill="1" applyBorder="1" applyAlignment="1">
      <alignment horizontal="center" vertical="center"/>
      <protection/>
    </xf>
    <xf numFmtId="0" fontId="4" fillId="0" borderId="28" xfId="65" applyFont="1" applyFill="1" applyBorder="1" applyAlignment="1">
      <alignment horizontal="center" vertical="center"/>
      <protection/>
    </xf>
    <xf numFmtId="179" fontId="4" fillId="0" borderId="0" xfId="51" applyNumberFormat="1" applyFont="1" applyFill="1" applyBorder="1" applyAlignment="1" applyProtection="1">
      <alignment vertical="center"/>
      <protection locked="0"/>
    </xf>
    <xf numFmtId="179" fontId="4" fillId="0" borderId="15" xfId="51" applyNumberFormat="1" applyFont="1" applyFill="1" applyBorder="1" applyAlignment="1" applyProtection="1">
      <alignment vertical="center"/>
      <protection locked="0"/>
    </xf>
    <xf numFmtId="0" fontId="4" fillId="0" borderId="16" xfId="65" applyFont="1" applyFill="1" applyBorder="1" applyAlignment="1">
      <alignment horizontal="center" vertical="center"/>
      <protection/>
    </xf>
    <xf numFmtId="0" fontId="4" fillId="0" borderId="32" xfId="65" applyFont="1" applyFill="1" applyBorder="1" applyAlignment="1">
      <alignment horizontal="center" vertical="center"/>
      <protection/>
    </xf>
    <xf numFmtId="0" fontId="4" fillId="0" borderId="19" xfId="65" applyFont="1" applyFill="1" applyBorder="1" applyAlignment="1">
      <alignment horizontal="center" vertical="center"/>
      <protection/>
    </xf>
    <xf numFmtId="0" fontId="4" fillId="0" borderId="16" xfId="65" applyFont="1" applyFill="1" applyBorder="1" applyAlignment="1">
      <alignment horizontal="center" vertical="center" wrapText="1"/>
      <protection/>
    </xf>
    <xf numFmtId="0" fontId="4" fillId="0" borderId="32" xfId="65" applyFont="1" applyFill="1" applyBorder="1" applyAlignment="1">
      <alignment horizontal="center" vertical="center" wrapText="1"/>
      <protection/>
    </xf>
    <xf numFmtId="0" fontId="4" fillId="0" borderId="0" xfId="65" applyFont="1" applyFill="1" applyAlignment="1">
      <alignment horizontal="left"/>
      <protection/>
    </xf>
    <xf numFmtId="0" fontId="5" fillId="0" borderId="11" xfId="64" applyFont="1" applyFill="1" applyBorder="1" applyAlignment="1">
      <alignment horizontal="center" vertical="center"/>
      <protection/>
    </xf>
    <xf numFmtId="0" fontId="5" fillId="0" borderId="24" xfId="64" applyFont="1" applyFill="1" applyBorder="1" applyAlignment="1">
      <alignment horizontal="center" vertical="center"/>
      <protection/>
    </xf>
    <xf numFmtId="0" fontId="4" fillId="0" borderId="14" xfId="65" applyFont="1" applyFill="1" applyBorder="1" applyAlignment="1">
      <alignment horizontal="center" vertical="center"/>
      <protection/>
    </xf>
    <xf numFmtId="0" fontId="4" fillId="0" borderId="30" xfId="65" applyFont="1" applyFill="1" applyBorder="1" applyAlignment="1">
      <alignment horizontal="center" vertical="center"/>
      <protection/>
    </xf>
    <xf numFmtId="0" fontId="6" fillId="0" borderId="16" xfId="64" applyFont="1" applyFill="1" applyBorder="1" applyAlignment="1">
      <alignment horizontal="center" vertical="center" shrinkToFit="1"/>
      <protection/>
    </xf>
    <xf numFmtId="0" fontId="6" fillId="0" borderId="19" xfId="64" applyFont="1" applyFill="1" applyBorder="1" applyAlignment="1">
      <alignment horizontal="center" vertical="center" shrinkToFit="1"/>
      <protection/>
    </xf>
    <xf numFmtId="0" fontId="4" fillId="0" borderId="0" xfId="64" applyFont="1" applyFill="1" applyBorder="1" applyAlignment="1">
      <alignment horizontal="center" vertical="center"/>
      <protection/>
    </xf>
    <xf numFmtId="0" fontId="4" fillId="0" borderId="34"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4" fillId="0" borderId="16" xfId="64" applyFont="1" applyFill="1" applyBorder="1" applyAlignment="1">
      <alignment horizontal="center" vertical="center" wrapText="1"/>
      <protection/>
    </xf>
    <xf numFmtId="0" fontId="2" fillId="0" borderId="19" xfId="0" applyFont="1" applyFill="1" applyBorder="1" applyAlignment="1">
      <alignment horizontal="center" vertical="center" wrapText="1"/>
    </xf>
    <xf numFmtId="0" fontId="4" fillId="0" borderId="32" xfId="64" applyFont="1" applyFill="1" applyBorder="1" applyAlignment="1">
      <alignment horizontal="center" vertical="center"/>
      <protection/>
    </xf>
    <xf numFmtId="0" fontId="4" fillId="0" borderId="0" xfId="65" applyFont="1" applyFill="1" applyBorder="1" applyAlignment="1">
      <alignment horizontal="right"/>
      <protection/>
    </xf>
    <xf numFmtId="0" fontId="4" fillId="0" borderId="39" xfId="65" applyFont="1" applyFill="1" applyBorder="1" applyAlignment="1">
      <alignment horizontal="center" vertical="center"/>
      <protection/>
    </xf>
    <xf numFmtId="0" fontId="4" fillId="0" borderId="21" xfId="65" applyFont="1" applyFill="1" applyBorder="1" applyAlignment="1">
      <alignment horizontal="center" vertical="center"/>
      <protection/>
    </xf>
    <xf numFmtId="0" fontId="5" fillId="0" borderId="28" xfId="65" applyFont="1" applyFill="1" applyBorder="1" applyAlignment="1">
      <alignment horizontal="center" vertical="center"/>
      <protection/>
    </xf>
    <xf numFmtId="0" fontId="5" fillId="0" borderId="36" xfId="65" applyFont="1" applyFill="1" applyBorder="1" applyAlignment="1">
      <alignment horizontal="center" vertical="center"/>
      <protection/>
    </xf>
    <xf numFmtId="179" fontId="71" fillId="0" borderId="11" xfId="51" applyNumberFormat="1" applyFont="1" applyFill="1" applyBorder="1" applyAlignment="1" applyProtection="1">
      <alignment vertical="center"/>
      <protection locked="0"/>
    </xf>
    <xf numFmtId="179" fontId="4" fillId="0" borderId="29" xfId="65" applyNumberFormat="1" applyFont="1" applyFill="1" applyBorder="1" applyAlignment="1">
      <alignment horizontal="right" vertical="center"/>
      <protection/>
    </xf>
    <xf numFmtId="179" fontId="4" fillId="0" borderId="27" xfId="65" applyNumberFormat="1" applyFont="1" applyFill="1" applyBorder="1" applyAlignment="1">
      <alignment horizontal="right" vertical="center"/>
      <protection/>
    </xf>
    <xf numFmtId="0" fontId="4" fillId="0" borderId="10" xfId="65" applyFont="1" applyFill="1" applyBorder="1" applyAlignment="1">
      <alignment horizontal="center" vertical="center"/>
      <protection/>
    </xf>
    <xf numFmtId="0" fontId="4" fillId="0" borderId="33" xfId="65" applyFont="1" applyFill="1" applyBorder="1" applyAlignment="1">
      <alignment horizontal="center" vertical="center"/>
      <protection/>
    </xf>
    <xf numFmtId="0" fontId="4" fillId="0" borderId="20" xfId="65" applyFont="1" applyFill="1" applyBorder="1" applyAlignment="1">
      <alignment horizontal="center" vertical="center"/>
      <protection/>
    </xf>
    <xf numFmtId="179" fontId="71" fillId="0" borderId="24" xfId="51" applyNumberFormat="1" applyFont="1" applyFill="1" applyBorder="1" applyAlignment="1" applyProtection="1">
      <alignment vertical="center"/>
      <protection locked="0"/>
    </xf>
    <xf numFmtId="0" fontId="4" fillId="0" borderId="33" xfId="64" applyFont="1" applyFill="1" applyBorder="1" applyAlignment="1">
      <alignment horizontal="center" vertical="center"/>
      <protection/>
    </xf>
    <xf numFmtId="38" fontId="4" fillId="0" borderId="18" xfId="65" applyNumberFormat="1" applyFont="1" applyFill="1" applyBorder="1" applyAlignment="1">
      <alignment horizontal="right" vertical="center"/>
      <protection/>
    </xf>
    <xf numFmtId="38" fontId="4" fillId="0" borderId="0" xfId="65" applyNumberFormat="1" applyFont="1" applyFill="1" applyBorder="1" applyAlignment="1">
      <alignment horizontal="right" vertical="center"/>
      <protection/>
    </xf>
    <xf numFmtId="38" fontId="83" fillId="0" borderId="0" xfId="65" applyNumberFormat="1" applyFont="1" applyFill="1" applyBorder="1" applyAlignment="1">
      <alignment horizontal="right" vertical="center"/>
      <protection/>
    </xf>
    <xf numFmtId="0" fontId="6" fillId="0" borderId="0" xfId="65" applyFont="1" applyFill="1" applyBorder="1" applyAlignment="1">
      <alignment horizontal="center" vertical="center" wrapText="1" shrinkToFit="1"/>
      <protection/>
    </xf>
    <xf numFmtId="0" fontId="4" fillId="0" borderId="19" xfId="65" applyFont="1" applyFill="1" applyBorder="1" applyAlignment="1">
      <alignment horizontal="center" vertical="center" wrapText="1"/>
      <protection/>
    </xf>
    <xf numFmtId="0" fontId="4" fillId="0" borderId="0" xfId="65" applyFont="1" applyFill="1" applyBorder="1" applyAlignment="1">
      <alignment horizontal="center" vertical="center" wrapText="1"/>
      <protection/>
    </xf>
    <xf numFmtId="0" fontId="4" fillId="0" borderId="34" xfId="65" applyFont="1" applyFill="1" applyBorder="1" applyAlignment="1">
      <alignment horizontal="center" vertical="center" wrapText="1"/>
      <protection/>
    </xf>
    <xf numFmtId="0" fontId="4" fillId="0" borderId="22" xfId="65" applyFont="1" applyFill="1" applyBorder="1" applyAlignment="1">
      <alignment horizontal="center" vertical="center" wrapText="1"/>
      <protection/>
    </xf>
    <xf numFmtId="0" fontId="6" fillId="0" borderId="10" xfId="65" applyFont="1" applyFill="1" applyBorder="1" applyAlignment="1">
      <alignment horizontal="center" vertical="center"/>
      <protection/>
    </xf>
    <xf numFmtId="0" fontId="6" fillId="0" borderId="33"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30" xfId="65" applyFont="1" applyFill="1" applyBorder="1" applyAlignment="1">
      <alignment horizontal="center" vertical="center"/>
      <protection/>
    </xf>
    <xf numFmtId="0" fontId="6" fillId="0" borderId="14" xfId="65" applyFont="1" applyFill="1" applyBorder="1" applyAlignment="1">
      <alignment horizontal="center" vertical="center" wrapText="1" shrinkToFit="1"/>
      <protection/>
    </xf>
    <xf numFmtId="0" fontId="6" fillId="0" borderId="30" xfId="65" applyFont="1" applyFill="1" applyBorder="1" applyAlignment="1">
      <alignment horizontal="center" vertical="center" wrapText="1" shrinkToFit="1"/>
      <protection/>
    </xf>
    <xf numFmtId="0" fontId="4" fillId="0" borderId="33" xfId="66" applyFont="1" applyFill="1" applyBorder="1" applyAlignment="1">
      <alignment horizontal="center" vertical="center"/>
      <protection/>
    </xf>
    <xf numFmtId="0" fontId="4" fillId="0" borderId="28" xfId="66" applyFont="1" applyFill="1" applyBorder="1" applyAlignment="1">
      <alignment horizontal="center" vertical="center"/>
      <protection/>
    </xf>
    <xf numFmtId="0" fontId="4" fillId="0" borderId="39" xfId="66" applyFont="1" applyFill="1" applyBorder="1" applyAlignment="1">
      <alignment horizontal="center" vertical="center" wrapText="1"/>
      <protection/>
    </xf>
    <xf numFmtId="0" fontId="4" fillId="0" borderId="21" xfId="66" applyFont="1" applyFill="1" applyBorder="1" applyAlignment="1">
      <alignment horizontal="center" vertical="center" wrapText="1"/>
      <protection/>
    </xf>
    <xf numFmtId="0" fontId="4" fillId="0" borderId="14" xfId="66" applyFont="1" applyFill="1" applyBorder="1" applyAlignment="1">
      <alignment horizontal="center" vertical="center"/>
      <protection/>
    </xf>
    <xf numFmtId="0" fontId="4" fillId="0" borderId="30" xfId="66" applyFont="1" applyFill="1" applyBorder="1" applyAlignment="1">
      <alignment horizontal="center" vertical="center"/>
      <protection/>
    </xf>
    <xf numFmtId="0" fontId="4" fillId="0" borderId="12" xfId="66"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介護保険課" xfId="63"/>
    <cellStyle name="標準_高齢福祉課" xfId="64"/>
    <cellStyle name="標準_児童福祉課" xfId="65"/>
    <cellStyle name="標準_障害福祉課" xfId="66"/>
    <cellStyle name="標準_中表紙"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2"/>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N</a:t>
          </a:r>
          <a:r>
            <a:rPr lang="en-US" cap="none" sz="2400" b="0" i="0" u="none" baseline="0">
              <a:solidFill>
                <a:srgbClr val="000000"/>
              </a:solidFill>
            </a:rPr>
            <a:t>　社会保障</a:t>
          </a:r>
        </a:p>
      </xdr:txBody>
    </xdr:sp>
    <xdr:clientData/>
  </xdr:twoCellAnchor>
  <xdr:twoCellAnchor editAs="oneCell">
    <xdr:from>
      <xdr:col>2</xdr:col>
      <xdr:colOff>676275</xdr:colOff>
      <xdr:row>31</xdr:row>
      <xdr:rowOff>142875</xdr:rowOff>
    </xdr:from>
    <xdr:to>
      <xdr:col>5</xdr:col>
      <xdr:colOff>38100</xdr:colOff>
      <xdr:row>42</xdr:row>
      <xdr:rowOff>47625</xdr:rowOff>
    </xdr:to>
    <xdr:pic>
      <xdr:nvPicPr>
        <xdr:cNvPr id="2" name="Picture 6"/>
        <xdr:cNvPicPr preferRelativeResize="1">
          <a:picLocks noChangeAspect="1"/>
        </xdr:cNvPicPr>
      </xdr:nvPicPr>
      <xdr:blipFill>
        <a:blip r:embed="rId1"/>
        <a:stretch>
          <a:fillRect/>
        </a:stretch>
      </xdr:blipFill>
      <xdr:spPr>
        <a:xfrm>
          <a:off x="2162175" y="4905375"/>
          <a:ext cx="1590675" cy="1685925"/>
        </a:xfrm>
        <a:prstGeom prst="rect">
          <a:avLst/>
        </a:prstGeom>
        <a:noFill/>
        <a:ln w="9525" cmpd="sng">
          <a:noFill/>
        </a:ln>
      </xdr:spPr>
    </xdr:pic>
    <xdr:clientData/>
  </xdr:twoCellAnchor>
  <xdr:twoCellAnchor editAs="oneCell">
    <xdr:from>
      <xdr:col>5</xdr:col>
      <xdr:colOff>180975</xdr:colOff>
      <xdr:row>48</xdr:row>
      <xdr:rowOff>0</xdr:rowOff>
    </xdr:from>
    <xdr:to>
      <xdr:col>7</xdr:col>
      <xdr:colOff>723900</xdr:colOff>
      <xdr:row>59</xdr:row>
      <xdr:rowOff>142875</xdr:rowOff>
    </xdr:to>
    <xdr:pic>
      <xdr:nvPicPr>
        <xdr:cNvPr id="3" name="Picture 9"/>
        <xdr:cNvPicPr preferRelativeResize="1">
          <a:picLocks noChangeAspect="1"/>
        </xdr:cNvPicPr>
      </xdr:nvPicPr>
      <xdr:blipFill>
        <a:blip r:embed="rId2"/>
        <a:stretch>
          <a:fillRect/>
        </a:stretch>
      </xdr:blipFill>
      <xdr:spPr>
        <a:xfrm>
          <a:off x="3895725" y="7467600"/>
          <a:ext cx="2028825"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I64"/>
  <sheetViews>
    <sheetView tabSelected="1" zoomScalePageLayoutView="0" workbookViewId="0" topLeftCell="A1">
      <selection activeCell="A1" sqref="A1"/>
    </sheetView>
  </sheetViews>
  <sheetFormatPr defaultColWidth="11.00390625" defaultRowHeight="13.5"/>
  <cols>
    <col min="1" max="8" width="9.75390625" style="1" customWidth="1"/>
    <col min="9" max="9" width="6.875" style="1" customWidth="1"/>
    <col min="10" max="16384" width="11.00390625" style="1" customWidth="1"/>
  </cols>
  <sheetData>
    <row r="1" ht="12">
      <c r="B1" s="2"/>
    </row>
    <row r="2" ht="12">
      <c r="B2" s="2"/>
    </row>
    <row r="3" ht="12">
      <c r="B3" s="2"/>
    </row>
    <row r="4" ht="12">
      <c r="B4" s="2"/>
    </row>
    <row r="5" ht="12">
      <c r="B5" s="2"/>
    </row>
    <row r="6" ht="12">
      <c r="B6" s="2"/>
    </row>
    <row r="7" ht="12">
      <c r="B7" s="2"/>
    </row>
    <row r="8" ht="12">
      <c r="B8" s="2"/>
    </row>
    <row r="9" ht="12">
      <c r="B9" s="2"/>
    </row>
    <row r="10" ht="12">
      <c r="B10" s="2"/>
    </row>
    <row r="11" ht="12">
      <c r="B11" s="2"/>
    </row>
    <row r="12" ht="12">
      <c r="B12" s="2"/>
    </row>
    <row r="13" ht="12">
      <c r="B13" s="2"/>
    </row>
    <row r="14" ht="12">
      <c r="B14" s="2"/>
    </row>
    <row r="15" ht="12">
      <c r="B15" s="2"/>
    </row>
    <row r="16" ht="12">
      <c r="B16" s="2"/>
    </row>
    <row r="17" ht="12">
      <c r="B17" s="2"/>
    </row>
    <row r="18" ht="12">
      <c r="B18" s="2"/>
    </row>
    <row r="19" ht="12">
      <c r="B19" s="2"/>
    </row>
    <row r="20" ht="12">
      <c r="B20" s="2"/>
    </row>
    <row r="21" ht="12">
      <c r="B21" s="2"/>
    </row>
    <row r="22" ht="12.75" thickBot="1">
      <c r="B22" s="2"/>
    </row>
    <row r="23" spans="1:9" ht="12.75" thickTop="1">
      <c r="A23" s="3"/>
      <c r="B23" s="4"/>
      <c r="C23" s="3"/>
      <c r="D23" s="3"/>
      <c r="E23" s="3"/>
      <c r="F23" s="3"/>
      <c r="G23" s="3"/>
      <c r="H23" s="3"/>
      <c r="I23" s="3"/>
    </row>
    <row r="24" spans="1:9" ht="12">
      <c r="A24" s="5"/>
      <c r="B24" s="6"/>
      <c r="C24" s="5"/>
      <c r="D24" s="5"/>
      <c r="E24" s="5"/>
      <c r="F24" s="5"/>
      <c r="G24" s="5"/>
      <c r="H24" s="5"/>
      <c r="I24" s="5"/>
    </row>
    <row r="25" spans="1:9" ht="12">
      <c r="A25" s="5"/>
      <c r="B25" s="6"/>
      <c r="C25" s="5"/>
      <c r="D25" s="5"/>
      <c r="E25" s="5"/>
      <c r="F25" s="5"/>
      <c r="G25" s="5"/>
      <c r="H25" s="5"/>
      <c r="I25" s="5"/>
    </row>
    <row r="26" spans="1:9" ht="12.75" thickBot="1">
      <c r="A26" s="7"/>
      <c r="B26" s="8"/>
      <c r="C26" s="7"/>
      <c r="D26" s="7"/>
      <c r="E26" s="7"/>
      <c r="F26" s="7"/>
      <c r="G26" s="7"/>
      <c r="H26" s="7"/>
      <c r="I26" s="7"/>
    </row>
    <row r="27" ht="12.75" thickTop="1">
      <c r="B27" s="2"/>
    </row>
    <row r="28" ht="12">
      <c r="B28" s="2"/>
    </row>
    <row r="29" ht="12">
      <c r="B29" s="2"/>
    </row>
    <row r="30" ht="12">
      <c r="B30" s="2"/>
    </row>
    <row r="31" ht="12">
      <c r="B31" s="2"/>
    </row>
    <row r="32" ht="12.75">
      <c r="B32" s="2"/>
    </row>
    <row r="33" ht="12.75">
      <c r="B33" s="2"/>
    </row>
    <row r="34" ht="12.75">
      <c r="B34" s="2"/>
    </row>
    <row r="35" ht="12.75">
      <c r="B35" s="2"/>
    </row>
    <row r="36" ht="12.75">
      <c r="B36" s="2"/>
    </row>
    <row r="37" ht="12.75">
      <c r="B37" s="2"/>
    </row>
    <row r="38" ht="12.75">
      <c r="B38" s="2"/>
    </row>
    <row r="39" ht="12.75">
      <c r="B39" s="2"/>
    </row>
    <row r="40" ht="12.75">
      <c r="B40" s="2"/>
    </row>
    <row r="41" ht="12.75">
      <c r="B41" s="2"/>
    </row>
    <row r="42" ht="12.75">
      <c r="B42" s="2"/>
    </row>
    <row r="43" ht="12.75">
      <c r="B43" s="2"/>
    </row>
    <row r="44" ht="12">
      <c r="B44" s="2"/>
    </row>
    <row r="45" ht="12">
      <c r="B45" s="2"/>
    </row>
    <row r="46" ht="12">
      <c r="B46" s="2"/>
    </row>
    <row r="47" ht="12">
      <c r="B47" s="2"/>
    </row>
    <row r="48" ht="12">
      <c r="B48" s="2"/>
    </row>
    <row r="49" ht="12.75">
      <c r="B49" s="2"/>
    </row>
    <row r="50" ht="12.75">
      <c r="B50" s="2"/>
    </row>
    <row r="51" ht="12.75">
      <c r="B51" s="2"/>
    </row>
    <row r="52" ht="12.75">
      <c r="B52" s="2"/>
    </row>
    <row r="53" ht="12.75">
      <c r="B53" s="2"/>
    </row>
    <row r="54" ht="12.75">
      <c r="B54" s="2"/>
    </row>
    <row r="55" ht="12.75">
      <c r="B55" s="2"/>
    </row>
    <row r="56" ht="12.75">
      <c r="B56" s="2"/>
    </row>
    <row r="57" ht="12.75">
      <c r="B57" s="2"/>
    </row>
    <row r="58" ht="12.75">
      <c r="B58" s="2"/>
    </row>
    <row r="59" ht="12.75">
      <c r="B59" s="2"/>
    </row>
    <row r="60" ht="12.75">
      <c r="B60" s="2"/>
    </row>
    <row r="61" ht="12">
      <c r="B61" s="2"/>
    </row>
    <row r="62" ht="12">
      <c r="B62" s="2"/>
    </row>
    <row r="63" ht="12">
      <c r="B63" s="2"/>
    </row>
    <row r="64" ht="12">
      <c r="B64" s="2"/>
    </row>
  </sheetData>
  <sheetProtection/>
  <printOptions/>
  <pageMargins left="0.6" right="0.63"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M39"/>
  <sheetViews>
    <sheetView workbookViewId="0" topLeftCell="A1">
      <selection activeCell="A1" sqref="A1"/>
    </sheetView>
  </sheetViews>
  <sheetFormatPr defaultColWidth="9.00390625" defaultRowHeight="13.5"/>
  <cols>
    <col min="1" max="1" width="10.50390625" style="18" customWidth="1"/>
    <col min="2" max="2" width="8.125" style="18" customWidth="1"/>
    <col min="3" max="12" width="7.25390625" style="18" customWidth="1"/>
    <col min="13" max="16384" width="9.00390625" style="18" customWidth="1"/>
  </cols>
  <sheetData>
    <row r="1" spans="1:12" s="85" customFormat="1" ht="27" customHeight="1">
      <c r="A1" s="83" t="s">
        <v>306</v>
      </c>
      <c r="B1" s="84"/>
      <c r="C1" s="84"/>
      <c r="D1" s="84"/>
      <c r="E1" s="84"/>
      <c r="F1" s="84"/>
      <c r="G1" s="84"/>
      <c r="K1" s="86"/>
      <c r="L1" s="86"/>
    </row>
    <row r="2" spans="1:12" s="85" customFormat="1" ht="8.25" customHeight="1" thickBot="1">
      <c r="A2" s="83"/>
      <c r="B2" s="84"/>
      <c r="C2" s="84"/>
      <c r="D2" s="84"/>
      <c r="E2" s="84"/>
      <c r="F2" s="84"/>
      <c r="G2" s="84"/>
      <c r="K2" s="86"/>
      <c r="L2" s="86"/>
    </row>
    <row r="3" spans="1:12" s="87" customFormat="1" ht="18" customHeight="1" thickTop="1">
      <c r="A3" s="752" t="s">
        <v>13</v>
      </c>
      <c r="B3" s="769"/>
      <c r="C3" s="751" t="s">
        <v>82</v>
      </c>
      <c r="D3" s="752"/>
      <c r="E3" s="752"/>
      <c r="F3" s="752"/>
      <c r="G3" s="752"/>
      <c r="H3" s="752"/>
      <c r="I3" s="752"/>
      <c r="J3" s="752"/>
      <c r="K3" s="751" t="s">
        <v>198</v>
      </c>
      <c r="L3" s="752"/>
    </row>
    <row r="4" spans="1:12" s="87" customFormat="1" ht="18" customHeight="1">
      <c r="A4" s="750"/>
      <c r="B4" s="721"/>
      <c r="C4" s="702" t="s">
        <v>18</v>
      </c>
      <c r="D4" s="703"/>
      <c r="E4" s="748" t="s">
        <v>19</v>
      </c>
      <c r="F4" s="749"/>
      <c r="G4" s="754" t="s">
        <v>83</v>
      </c>
      <c r="H4" s="755"/>
      <c r="I4" s="702" t="s">
        <v>199</v>
      </c>
      <c r="J4" s="756"/>
      <c r="K4" s="753"/>
      <c r="L4" s="691"/>
    </row>
    <row r="5" spans="1:13" s="87" customFormat="1" ht="18" customHeight="1">
      <c r="A5" s="691"/>
      <c r="B5" s="692"/>
      <c r="C5" s="161" t="s">
        <v>16</v>
      </c>
      <c r="D5" s="163" t="s">
        <v>20</v>
      </c>
      <c r="E5" s="163" t="s">
        <v>16</v>
      </c>
      <c r="F5" s="163" t="s">
        <v>20</v>
      </c>
      <c r="G5" s="163" t="s">
        <v>16</v>
      </c>
      <c r="H5" s="163" t="s">
        <v>20</v>
      </c>
      <c r="I5" s="163" t="s">
        <v>16</v>
      </c>
      <c r="J5" s="163" t="s">
        <v>20</v>
      </c>
      <c r="K5" s="163" t="s">
        <v>16</v>
      </c>
      <c r="L5" s="160" t="s">
        <v>20</v>
      </c>
      <c r="M5" s="20"/>
    </row>
    <row r="6" spans="1:13" s="87" customFormat="1" ht="18" customHeight="1">
      <c r="A6" s="750" t="s">
        <v>248</v>
      </c>
      <c r="B6" s="721"/>
      <c r="C6" s="164">
        <v>994</v>
      </c>
      <c r="D6" s="164">
        <v>13448</v>
      </c>
      <c r="E6" s="164">
        <v>703</v>
      </c>
      <c r="F6" s="164">
        <v>13535</v>
      </c>
      <c r="G6" s="164">
        <v>1217</v>
      </c>
      <c r="H6" s="164">
        <v>13766</v>
      </c>
      <c r="I6" s="164">
        <v>1754</v>
      </c>
      <c r="J6" s="164">
        <v>14825</v>
      </c>
      <c r="K6" s="165">
        <v>4663</v>
      </c>
      <c r="L6" s="165">
        <v>85835</v>
      </c>
      <c r="M6" s="20"/>
    </row>
    <row r="7" spans="1:13" s="85" customFormat="1" ht="18" customHeight="1">
      <c r="A7" s="750" t="s">
        <v>256</v>
      </c>
      <c r="B7" s="721"/>
      <c r="C7" s="164">
        <v>1043</v>
      </c>
      <c r="D7" s="164">
        <v>13356</v>
      </c>
      <c r="E7" s="164">
        <v>639</v>
      </c>
      <c r="F7" s="164">
        <v>13555</v>
      </c>
      <c r="G7" s="164">
        <v>1228</v>
      </c>
      <c r="H7" s="164">
        <v>15570</v>
      </c>
      <c r="I7" s="164">
        <v>1914</v>
      </c>
      <c r="J7" s="164">
        <v>16702</v>
      </c>
      <c r="K7" s="165">
        <v>4913</v>
      </c>
      <c r="L7" s="165">
        <v>96565</v>
      </c>
      <c r="M7" s="88"/>
    </row>
    <row r="8" spans="1:13" s="85" customFormat="1" ht="18" customHeight="1" thickBot="1">
      <c r="A8" s="744" t="s">
        <v>262</v>
      </c>
      <c r="B8" s="745"/>
      <c r="C8" s="283">
        <v>1065</v>
      </c>
      <c r="D8" s="283">
        <v>13619</v>
      </c>
      <c r="E8" s="283">
        <v>654</v>
      </c>
      <c r="F8" s="283">
        <v>13094</v>
      </c>
      <c r="G8" s="283">
        <v>1197</v>
      </c>
      <c r="H8" s="283">
        <v>13280</v>
      </c>
      <c r="I8" s="283">
        <v>1966</v>
      </c>
      <c r="J8" s="283">
        <v>19214</v>
      </c>
      <c r="K8" s="284">
        <v>5019</v>
      </c>
      <c r="L8" s="284">
        <v>95520</v>
      </c>
      <c r="M8" s="88"/>
    </row>
    <row r="9" spans="1:11" ht="18" customHeight="1" thickTop="1">
      <c r="A9" s="89" t="s">
        <v>175</v>
      </c>
      <c r="B9" s="20"/>
      <c r="C9" s="20"/>
      <c r="D9" s="20"/>
      <c r="E9" s="20"/>
      <c r="F9" s="20"/>
      <c r="G9" s="20"/>
      <c r="H9" s="20"/>
      <c r="I9" s="20"/>
      <c r="J9" s="20"/>
      <c r="K9" s="20"/>
    </row>
    <row r="10" spans="1:11" ht="9" customHeight="1">
      <c r="A10" s="20"/>
      <c r="B10" s="20"/>
      <c r="C10" s="20"/>
      <c r="D10" s="20"/>
      <c r="E10" s="20"/>
      <c r="F10" s="20"/>
      <c r="G10" s="20"/>
      <c r="H10" s="20"/>
      <c r="I10" s="20"/>
      <c r="J10" s="20"/>
      <c r="K10" s="20"/>
    </row>
    <row r="11" spans="1:6" s="92" customFormat="1" ht="27" customHeight="1">
      <c r="A11" s="90" t="s">
        <v>307</v>
      </c>
      <c r="B11" s="91"/>
      <c r="C11" s="91"/>
      <c r="D11" s="91"/>
      <c r="E11" s="91"/>
      <c r="F11" s="91"/>
    </row>
    <row r="12" spans="1:11" s="92" customFormat="1" ht="15" thickBot="1">
      <c r="A12" s="90"/>
      <c r="B12" s="91"/>
      <c r="C12" s="91"/>
      <c r="D12" s="91"/>
      <c r="E12" s="91"/>
      <c r="F12" s="91"/>
      <c r="G12" s="757" t="s">
        <v>272</v>
      </c>
      <c r="H12" s="757"/>
      <c r="I12" s="757"/>
      <c r="J12" s="757"/>
      <c r="K12" s="757"/>
    </row>
    <row r="13" spans="1:11" s="87" customFormat="1" ht="19.5" customHeight="1" thickTop="1">
      <c r="A13" s="765" t="s">
        <v>13</v>
      </c>
      <c r="B13" s="766"/>
      <c r="C13" s="758" t="s">
        <v>21</v>
      </c>
      <c r="D13" s="758" t="s">
        <v>22</v>
      </c>
      <c r="E13" s="758" t="s">
        <v>23</v>
      </c>
      <c r="F13" s="746" t="s">
        <v>180</v>
      </c>
      <c r="G13" s="747"/>
      <c r="H13" s="747"/>
      <c r="I13" s="747"/>
      <c r="J13" s="747"/>
      <c r="K13" s="747"/>
    </row>
    <row r="14" spans="1:11" s="87" customFormat="1" ht="19.5" customHeight="1">
      <c r="A14" s="767"/>
      <c r="B14" s="735"/>
      <c r="C14" s="759"/>
      <c r="D14" s="759"/>
      <c r="E14" s="759"/>
      <c r="F14" s="167" t="s">
        <v>24</v>
      </c>
      <c r="G14" s="167" t="s">
        <v>25</v>
      </c>
      <c r="H14" s="167" t="s">
        <v>26</v>
      </c>
      <c r="I14" s="167" t="s">
        <v>65</v>
      </c>
      <c r="J14" s="168" t="s">
        <v>66</v>
      </c>
      <c r="K14" s="168" t="s">
        <v>67</v>
      </c>
    </row>
    <row r="15" spans="1:11" s="87" customFormat="1" ht="17.25" customHeight="1">
      <c r="A15" s="734" t="s">
        <v>250</v>
      </c>
      <c r="B15" s="166" t="s">
        <v>195</v>
      </c>
      <c r="C15" s="172">
        <v>7</v>
      </c>
      <c r="D15" s="172">
        <v>182</v>
      </c>
      <c r="E15" s="172">
        <v>690</v>
      </c>
      <c r="F15" s="173">
        <f aca="true" t="shared" si="0" ref="F15:F20">SUM(G15:K15)</f>
        <v>748</v>
      </c>
      <c r="G15" s="172">
        <v>38</v>
      </c>
      <c r="H15" s="172">
        <v>228</v>
      </c>
      <c r="I15" s="172">
        <v>148</v>
      </c>
      <c r="J15" s="172">
        <v>160</v>
      </c>
      <c r="K15" s="172">
        <v>174</v>
      </c>
    </row>
    <row r="16" spans="1:11" s="87" customFormat="1" ht="17.25" customHeight="1">
      <c r="A16" s="735"/>
      <c r="B16" s="169" t="s">
        <v>196</v>
      </c>
      <c r="C16" s="170">
        <v>19</v>
      </c>
      <c r="D16" s="170">
        <v>373</v>
      </c>
      <c r="E16" s="170">
        <v>1694</v>
      </c>
      <c r="F16" s="171">
        <f t="shared" si="0"/>
        <v>1750</v>
      </c>
      <c r="G16" s="170">
        <v>95</v>
      </c>
      <c r="H16" s="170">
        <v>594</v>
      </c>
      <c r="I16" s="170">
        <v>349</v>
      </c>
      <c r="J16" s="170">
        <v>355</v>
      </c>
      <c r="K16" s="170">
        <v>357</v>
      </c>
    </row>
    <row r="17" spans="1:11" s="87" customFormat="1" ht="17.25" customHeight="1">
      <c r="A17" s="735" t="s">
        <v>253</v>
      </c>
      <c r="B17" s="166" t="s">
        <v>195</v>
      </c>
      <c r="C17" s="203">
        <v>7</v>
      </c>
      <c r="D17" s="203">
        <v>165</v>
      </c>
      <c r="E17" s="203">
        <f>90+60+90+90+90+150+120</f>
        <v>690</v>
      </c>
      <c r="F17" s="204">
        <f t="shared" si="0"/>
        <v>714</v>
      </c>
      <c r="G17" s="203">
        <v>41</v>
      </c>
      <c r="H17" s="203">
        <v>213</v>
      </c>
      <c r="I17" s="203">
        <v>143</v>
      </c>
      <c r="J17" s="203">
        <v>156</v>
      </c>
      <c r="K17" s="203">
        <v>161</v>
      </c>
    </row>
    <row r="18" spans="1:11" s="87" customFormat="1" ht="17.25" customHeight="1">
      <c r="A18" s="740"/>
      <c r="B18" s="169" t="s">
        <v>196</v>
      </c>
      <c r="C18" s="205">
        <v>22</v>
      </c>
      <c r="D18" s="205">
        <v>417</v>
      </c>
      <c r="E18" s="205">
        <v>1914</v>
      </c>
      <c r="F18" s="206">
        <f t="shared" si="0"/>
        <v>2014</v>
      </c>
      <c r="G18" s="205">
        <v>129</v>
      </c>
      <c r="H18" s="205">
        <v>699</v>
      </c>
      <c r="I18" s="205">
        <v>402</v>
      </c>
      <c r="J18" s="205">
        <v>402</v>
      </c>
      <c r="K18" s="205">
        <v>382</v>
      </c>
    </row>
    <row r="19" spans="1:11" s="85" customFormat="1" ht="17.25" customHeight="1">
      <c r="A19" s="734" t="s">
        <v>261</v>
      </c>
      <c r="B19" s="169" t="s">
        <v>195</v>
      </c>
      <c r="C19" s="253">
        <v>7</v>
      </c>
      <c r="D19" s="253">
        <v>175</v>
      </c>
      <c r="E19" s="253">
        <v>720</v>
      </c>
      <c r="F19" s="254">
        <f t="shared" si="0"/>
        <v>747</v>
      </c>
      <c r="G19" s="253">
        <v>37</v>
      </c>
      <c r="H19" s="253">
        <v>239</v>
      </c>
      <c r="I19" s="253">
        <v>155</v>
      </c>
      <c r="J19" s="253">
        <v>155</v>
      </c>
      <c r="K19" s="253">
        <v>161</v>
      </c>
    </row>
    <row r="20" spans="1:11" s="85" customFormat="1" ht="17.25" customHeight="1">
      <c r="A20" s="735"/>
      <c r="B20" s="169" t="s">
        <v>196</v>
      </c>
      <c r="C20" s="205">
        <v>28</v>
      </c>
      <c r="D20" s="205">
        <v>477</v>
      </c>
      <c r="E20" s="205">
        <v>2253</v>
      </c>
      <c r="F20" s="206">
        <f t="shared" si="0"/>
        <v>2315</v>
      </c>
      <c r="G20" s="205">
        <v>152</v>
      </c>
      <c r="H20" s="205">
        <v>807</v>
      </c>
      <c r="I20" s="205">
        <v>486</v>
      </c>
      <c r="J20" s="205">
        <v>449</v>
      </c>
      <c r="K20" s="205">
        <v>421</v>
      </c>
    </row>
    <row r="21" spans="1:11" s="85" customFormat="1" ht="17.25" customHeight="1">
      <c r="A21" s="760" t="s">
        <v>292</v>
      </c>
      <c r="B21" s="252" t="s">
        <v>195</v>
      </c>
      <c r="C21" s="285">
        <v>7</v>
      </c>
      <c r="D21" s="285">
        <v>174</v>
      </c>
      <c r="E21" s="285">
        <v>720</v>
      </c>
      <c r="F21" s="286">
        <f>SUM(G21:K21)</f>
        <v>741</v>
      </c>
      <c r="G21" s="285">
        <v>32</v>
      </c>
      <c r="H21" s="285">
        <v>243</v>
      </c>
      <c r="I21" s="285">
        <v>143</v>
      </c>
      <c r="J21" s="285">
        <v>161</v>
      </c>
      <c r="K21" s="285">
        <v>162</v>
      </c>
    </row>
    <row r="22" spans="1:11" s="85" customFormat="1" ht="17.25" customHeight="1" thickBot="1">
      <c r="A22" s="761"/>
      <c r="B22" s="223" t="s">
        <v>196</v>
      </c>
      <c r="C22" s="287">
        <v>33</v>
      </c>
      <c r="D22" s="287">
        <v>493</v>
      </c>
      <c r="E22" s="287">
        <v>2561</v>
      </c>
      <c r="F22" s="288">
        <f>SUM(G22:K22)</f>
        <v>2570</v>
      </c>
      <c r="G22" s="287">
        <v>163</v>
      </c>
      <c r="H22" s="287">
        <v>919</v>
      </c>
      <c r="I22" s="287">
        <v>504</v>
      </c>
      <c r="J22" s="287">
        <v>521</v>
      </c>
      <c r="K22" s="287">
        <v>463</v>
      </c>
    </row>
    <row r="23" spans="1:11" ht="18" customHeight="1" thickTop="1">
      <c r="A23" s="89" t="s">
        <v>176</v>
      </c>
      <c r="B23" s="93"/>
      <c r="C23" s="94"/>
      <c r="D23" s="94"/>
      <c r="E23" s="94"/>
      <c r="F23" s="94"/>
      <c r="G23" s="94"/>
      <c r="H23" s="94"/>
      <c r="I23" s="94"/>
      <c r="J23" s="94"/>
      <c r="K23" s="20"/>
    </row>
    <row r="24" spans="1:11" s="89" customFormat="1" ht="18" customHeight="1">
      <c r="A24" s="21" t="s">
        <v>273</v>
      </c>
      <c r="C24" s="95"/>
      <c r="D24" s="95"/>
      <c r="F24" s="95"/>
      <c r="G24" s="95"/>
      <c r="H24" s="95"/>
      <c r="I24" s="95"/>
      <c r="J24" s="95"/>
      <c r="K24" s="96"/>
    </row>
    <row r="25" spans="1:10" s="20" customFormat="1" ht="18" customHeight="1">
      <c r="A25" s="21" t="s">
        <v>274</v>
      </c>
      <c r="C25" s="21"/>
      <c r="D25" s="21"/>
      <c r="F25" s="21"/>
      <c r="G25" s="21"/>
      <c r="H25" s="21"/>
      <c r="I25" s="21"/>
      <c r="J25" s="21"/>
    </row>
    <row r="26" spans="1:10" s="20" customFormat="1" ht="18" customHeight="1">
      <c r="A26" s="743" t="s">
        <v>275</v>
      </c>
      <c r="B26" s="743"/>
      <c r="C26" s="743"/>
      <c r="D26" s="743"/>
      <c r="E26" s="743"/>
      <c r="F26" s="743"/>
      <c r="G26" s="743"/>
      <c r="H26" s="743"/>
      <c r="I26" s="21"/>
      <c r="J26" s="21"/>
    </row>
    <row r="27" spans="1:11" ht="9.75" customHeight="1">
      <c r="A27" s="22"/>
      <c r="B27" s="22"/>
      <c r="C27" s="22"/>
      <c r="D27" s="22"/>
      <c r="E27" s="22"/>
      <c r="F27" s="22"/>
      <c r="G27" s="22"/>
      <c r="H27" s="22"/>
      <c r="I27" s="21"/>
      <c r="J27" s="21"/>
      <c r="K27" s="20"/>
    </row>
    <row r="28" spans="1:11" s="92" customFormat="1" ht="27" customHeight="1">
      <c r="A28" s="90" t="s">
        <v>308</v>
      </c>
      <c r="B28" s="91"/>
      <c r="C28" s="91"/>
      <c r="D28" s="91"/>
      <c r="E28" s="91"/>
      <c r="F28" s="91"/>
      <c r="G28" s="91"/>
      <c r="H28" s="97"/>
      <c r="I28" s="97"/>
      <c r="J28" s="97"/>
      <c r="K28" s="97"/>
    </row>
    <row r="29" spans="1:11" s="92" customFormat="1" ht="7.5" customHeight="1" thickBot="1">
      <c r="A29" s="90"/>
      <c r="B29" s="91"/>
      <c r="C29" s="91"/>
      <c r="D29" s="91"/>
      <c r="E29" s="91"/>
      <c r="F29" s="91"/>
      <c r="G29" s="91"/>
      <c r="H29" s="97"/>
      <c r="I29" s="97"/>
      <c r="J29" s="97"/>
      <c r="K29" s="97"/>
    </row>
    <row r="30" spans="1:11" s="99" customFormat="1" ht="17.25" customHeight="1" thickTop="1">
      <c r="A30" s="261" t="s">
        <v>225</v>
      </c>
      <c r="B30" s="262"/>
      <c r="C30" s="263"/>
      <c r="D30" s="264"/>
      <c r="E30" s="263"/>
      <c r="F30" s="263"/>
      <c r="G30" s="264"/>
      <c r="H30" s="263"/>
      <c r="I30" s="265"/>
      <c r="J30" s="265"/>
      <c r="K30" s="98"/>
    </row>
    <row r="31" spans="1:11" s="102" customFormat="1" ht="22.5" customHeight="1">
      <c r="A31" s="734" t="s">
        <v>13</v>
      </c>
      <c r="B31" s="738" t="s">
        <v>190</v>
      </c>
      <c r="C31" s="739"/>
      <c r="D31" s="740"/>
      <c r="E31" s="738" t="s">
        <v>191</v>
      </c>
      <c r="F31" s="739"/>
      <c r="G31" s="740"/>
      <c r="H31" s="741" t="s">
        <v>192</v>
      </c>
      <c r="I31" s="742"/>
      <c r="J31" s="742"/>
      <c r="K31" s="101"/>
    </row>
    <row r="32" spans="1:11" s="102" customFormat="1" ht="18.75" customHeight="1">
      <c r="A32" s="735"/>
      <c r="B32" s="174" t="s">
        <v>193</v>
      </c>
      <c r="C32" s="738" t="s">
        <v>194</v>
      </c>
      <c r="D32" s="740"/>
      <c r="E32" s="167" t="s">
        <v>193</v>
      </c>
      <c r="F32" s="738" t="s">
        <v>194</v>
      </c>
      <c r="G32" s="740"/>
      <c r="H32" s="167" t="s">
        <v>193</v>
      </c>
      <c r="I32" s="738" t="s">
        <v>194</v>
      </c>
      <c r="J32" s="739"/>
      <c r="K32" s="101"/>
    </row>
    <row r="33" spans="1:11" s="102" customFormat="1" ht="18.75" customHeight="1">
      <c r="A33" s="150" t="s">
        <v>250</v>
      </c>
      <c r="B33" s="209">
        <v>68141</v>
      </c>
      <c r="C33" s="736">
        <v>982315000</v>
      </c>
      <c r="D33" s="737"/>
      <c r="E33" s="209">
        <v>236993</v>
      </c>
      <c r="F33" s="763">
        <v>2350685000</v>
      </c>
      <c r="G33" s="764"/>
      <c r="H33" s="210">
        <v>77110</v>
      </c>
      <c r="I33" s="763">
        <v>704820000</v>
      </c>
      <c r="J33" s="763"/>
      <c r="K33" s="101"/>
    </row>
    <row r="34" spans="1:13" ht="18" customHeight="1">
      <c r="A34" s="150" t="s">
        <v>256</v>
      </c>
      <c r="B34" s="244">
        <v>66232</v>
      </c>
      <c r="C34" s="736">
        <v>953630000</v>
      </c>
      <c r="D34" s="737"/>
      <c r="E34" s="209">
        <v>236001</v>
      </c>
      <c r="F34" s="736">
        <v>2341680000</v>
      </c>
      <c r="G34" s="737"/>
      <c r="H34" s="209">
        <v>78946</v>
      </c>
      <c r="I34" s="736">
        <v>723435000</v>
      </c>
      <c r="J34" s="736"/>
      <c r="K34" s="20"/>
      <c r="L34" s="20"/>
      <c r="M34" s="20"/>
    </row>
    <row r="35" spans="1:13" ht="18" customHeight="1" thickBot="1">
      <c r="A35" s="222" t="s">
        <v>262</v>
      </c>
      <c r="B35" s="303">
        <v>65668</v>
      </c>
      <c r="C35" s="762">
        <v>942730000</v>
      </c>
      <c r="D35" s="768"/>
      <c r="E35" s="304">
        <v>233573</v>
      </c>
      <c r="F35" s="762">
        <v>2313190000</v>
      </c>
      <c r="G35" s="768"/>
      <c r="H35" s="304">
        <v>78609</v>
      </c>
      <c r="I35" s="762">
        <v>721260000</v>
      </c>
      <c r="J35" s="762"/>
      <c r="K35" s="20"/>
      <c r="L35" s="20"/>
      <c r="M35" s="20"/>
    </row>
    <row r="36" spans="1:11" s="23" customFormat="1" ht="18" customHeight="1" thickTop="1">
      <c r="A36" s="89" t="s">
        <v>177</v>
      </c>
      <c r="B36" s="25"/>
      <c r="C36" s="25"/>
      <c r="D36" s="25"/>
      <c r="E36" s="25"/>
      <c r="F36" s="25"/>
      <c r="G36" s="25"/>
      <c r="H36" s="25"/>
      <c r="I36" s="25"/>
      <c r="J36" s="25"/>
      <c r="K36" s="26"/>
    </row>
    <row r="37" spans="1:10" s="104" customFormat="1" ht="18" customHeight="1">
      <c r="A37" s="103" t="s">
        <v>276</v>
      </c>
      <c r="B37" s="103"/>
      <c r="C37" s="103"/>
      <c r="D37" s="103"/>
      <c r="E37" s="103"/>
      <c r="F37" s="103"/>
      <c r="G37" s="103"/>
      <c r="H37" s="103"/>
      <c r="I37" s="103"/>
      <c r="J37" s="103"/>
    </row>
    <row r="38" spans="1:10" ht="18" customHeight="1">
      <c r="A38" s="212" t="s">
        <v>277</v>
      </c>
      <c r="B38" s="37"/>
      <c r="C38" s="37"/>
      <c r="D38" s="37"/>
      <c r="E38" s="37"/>
      <c r="F38" s="37"/>
      <c r="G38" s="37"/>
      <c r="H38" s="37"/>
      <c r="I38" s="37"/>
      <c r="J38" s="37"/>
    </row>
    <row r="39" spans="1:10" ht="13.5">
      <c r="A39" s="37"/>
      <c r="B39" s="37"/>
      <c r="C39" s="37"/>
      <c r="D39" s="37"/>
      <c r="E39" s="37"/>
      <c r="F39" s="37"/>
      <c r="G39" s="37"/>
      <c r="H39" s="37"/>
      <c r="I39" s="37"/>
      <c r="J39" s="37"/>
    </row>
  </sheetData>
  <sheetProtection/>
  <mergeCells count="40">
    <mergeCell ref="C4:D4"/>
    <mergeCell ref="E31:G31"/>
    <mergeCell ref="A13:B14"/>
    <mergeCell ref="C13:C14"/>
    <mergeCell ref="C35:D35"/>
    <mergeCell ref="F35:G35"/>
    <mergeCell ref="D13:D14"/>
    <mergeCell ref="A6:B6"/>
    <mergeCell ref="A3:B5"/>
    <mergeCell ref="C3:J3"/>
    <mergeCell ref="E13:E14"/>
    <mergeCell ref="G12:K12"/>
    <mergeCell ref="A21:A22"/>
    <mergeCell ref="A17:A18"/>
    <mergeCell ref="I35:J35"/>
    <mergeCell ref="C33:D33"/>
    <mergeCell ref="F33:G33"/>
    <mergeCell ref="I33:J33"/>
    <mergeCell ref="C32:D32"/>
    <mergeCell ref="F34:G34"/>
    <mergeCell ref="A8:B8"/>
    <mergeCell ref="A15:A16"/>
    <mergeCell ref="F13:K13"/>
    <mergeCell ref="E4:F4"/>
    <mergeCell ref="A7:B7"/>
    <mergeCell ref="K3:L4"/>
    <mergeCell ref="G4:H4"/>
    <mergeCell ref="I4:J4"/>
    <mergeCell ref="A19:A20"/>
    <mergeCell ref="I34:J34"/>
    <mergeCell ref="C34:D34"/>
    <mergeCell ref="A31:A32"/>
    <mergeCell ref="B31:D31"/>
    <mergeCell ref="F32:G32"/>
    <mergeCell ref="I32:J32"/>
    <mergeCell ref="H31:J31"/>
    <mergeCell ref="A26:H26"/>
  </mergeCells>
  <printOptions/>
  <pageMargins left="0.5905511811023623" right="0.5905511811023623" top="0.8661417322834646" bottom="0.7086614173228347" header="0.31496062992125984" footer="0.31496062992125984"/>
  <pageSetup fitToWidth="0" fitToHeight="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M39"/>
  <sheetViews>
    <sheetView workbookViewId="0" topLeftCell="A1">
      <selection activeCell="A1" sqref="A1"/>
    </sheetView>
  </sheetViews>
  <sheetFormatPr defaultColWidth="9.00390625" defaultRowHeight="13.5"/>
  <cols>
    <col min="1" max="1" width="9.875" style="23" customWidth="1"/>
    <col min="2" max="2" width="7.75390625" style="23" customWidth="1"/>
    <col min="3" max="3" width="8.25390625" style="23" bestFit="1" customWidth="1"/>
    <col min="4" max="4" width="8.00390625" style="23" customWidth="1"/>
    <col min="5" max="5" width="8.25390625" style="23" bestFit="1" customWidth="1"/>
    <col min="6" max="6" width="7.75390625" style="23" customWidth="1"/>
    <col min="7" max="7" width="8.375" style="23" customWidth="1"/>
    <col min="8" max="9" width="7.75390625" style="23" customWidth="1"/>
    <col min="10" max="10" width="8.75390625" style="23" customWidth="1"/>
    <col min="11" max="13" width="8.50390625" style="23" customWidth="1"/>
    <col min="14" max="16384" width="9.00390625" style="23" customWidth="1"/>
  </cols>
  <sheetData>
    <row r="1" spans="1:10" s="105" customFormat="1" ht="27" customHeight="1" thickBot="1">
      <c r="A1" s="90" t="s">
        <v>309</v>
      </c>
      <c r="B1" s="91"/>
      <c r="C1" s="91"/>
      <c r="D1" s="91"/>
      <c r="E1" s="91"/>
      <c r="F1" s="91"/>
      <c r="G1" s="91"/>
      <c r="H1" s="91"/>
      <c r="I1" s="91"/>
      <c r="J1" s="91"/>
    </row>
    <row r="2" spans="1:10" s="104" customFormat="1" ht="28.5" customHeight="1" thickTop="1">
      <c r="A2" s="146" t="s">
        <v>13</v>
      </c>
      <c r="B2" s="147" t="s">
        <v>38</v>
      </c>
      <c r="C2" s="148" t="s">
        <v>27</v>
      </c>
      <c r="D2" s="148" t="s">
        <v>28</v>
      </c>
      <c r="E2" s="148" t="s">
        <v>29</v>
      </c>
      <c r="F2" s="148" t="s">
        <v>30</v>
      </c>
      <c r="G2" s="148" t="s">
        <v>181</v>
      </c>
      <c r="H2" s="148" t="s">
        <v>31</v>
      </c>
      <c r="I2" s="148" t="s">
        <v>182</v>
      </c>
      <c r="J2" s="149" t="s">
        <v>32</v>
      </c>
    </row>
    <row r="3" spans="1:10" s="104" customFormat="1" ht="22.5" customHeight="1">
      <c r="A3" s="150" t="s">
        <v>250</v>
      </c>
      <c r="B3" s="100">
        <f>SUM(C3:J3)</f>
        <v>552</v>
      </c>
      <c r="C3" s="100">
        <v>146</v>
      </c>
      <c r="D3" s="151">
        <v>4</v>
      </c>
      <c r="E3" s="100">
        <v>6</v>
      </c>
      <c r="F3" s="151">
        <v>5</v>
      </c>
      <c r="G3" s="100">
        <v>165</v>
      </c>
      <c r="H3" s="151">
        <v>78</v>
      </c>
      <c r="I3" s="151" t="s">
        <v>229</v>
      </c>
      <c r="J3" s="100">
        <v>148</v>
      </c>
    </row>
    <row r="4" spans="1:10" s="106" customFormat="1" ht="22.5" customHeight="1">
      <c r="A4" s="150" t="s">
        <v>256</v>
      </c>
      <c r="B4" s="255">
        <f>SUM(C4:J4)</f>
        <v>551</v>
      </c>
      <c r="C4" s="100">
        <v>169</v>
      </c>
      <c r="D4" s="151">
        <v>1</v>
      </c>
      <c r="E4" s="100">
        <v>1</v>
      </c>
      <c r="F4" s="151" t="s">
        <v>244</v>
      </c>
      <c r="G4" s="100">
        <v>148</v>
      </c>
      <c r="H4" s="151">
        <v>119</v>
      </c>
      <c r="I4" s="151">
        <v>4</v>
      </c>
      <c r="J4" s="100">
        <v>109</v>
      </c>
    </row>
    <row r="5" spans="1:10" s="106" customFormat="1" ht="22.5" customHeight="1" thickBot="1">
      <c r="A5" s="222" t="s">
        <v>262</v>
      </c>
      <c r="B5" s="289">
        <f>SUM(C5:J5)</f>
        <v>552</v>
      </c>
      <c r="C5" s="290">
        <v>114</v>
      </c>
      <c r="D5" s="291">
        <v>0</v>
      </c>
      <c r="E5" s="290">
        <v>6</v>
      </c>
      <c r="F5" s="291">
        <v>1</v>
      </c>
      <c r="G5" s="290">
        <v>186</v>
      </c>
      <c r="H5" s="291">
        <v>119</v>
      </c>
      <c r="I5" s="291">
        <v>6</v>
      </c>
      <c r="J5" s="290">
        <v>120</v>
      </c>
    </row>
    <row r="6" spans="1:10" ht="18" customHeight="1" thickTop="1">
      <c r="A6" s="89" t="s">
        <v>189</v>
      </c>
      <c r="B6" s="20"/>
      <c r="C6" s="20"/>
      <c r="D6" s="20"/>
      <c r="E6" s="20"/>
      <c r="F6" s="20"/>
      <c r="G6" s="20"/>
      <c r="H6" s="20"/>
      <c r="I6" s="20"/>
      <c r="J6" s="20"/>
    </row>
    <row r="10" s="105" customFormat="1" ht="27" customHeight="1" thickBot="1">
      <c r="A10" s="107" t="s">
        <v>310</v>
      </c>
    </row>
    <row r="11" spans="1:13" s="104" customFormat="1" ht="27" customHeight="1" thickTop="1">
      <c r="A11" s="766" t="s">
        <v>13</v>
      </c>
      <c r="B11" s="778" t="s">
        <v>33</v>
      </c>
      <c r="C11" s="778"/>
      <c r="D11" s="779"/>
      <c r="E11" s="780" t="s">
        <v>34</v>
      </c>
      <c r="F11" s="781"/>
      <c r="G11" s="781"/>
      <c r="H11" s="773"/>
      <c r="I11" s="773"/>
      <c r="J11" s="773"/>
      <c r="K11" s="773"/>
      <c r="L11" s="773"/>
      <c r="M11" s="773"/>
    </row>
    <row r="12" spans="1:13" s="104" customFormat="1" ht="28.5" customHeight="1">
      <c r="A12" s="735"/>
      <c r="B12" s="741" t="s">
        <v>35</v>
      </c>
      <c r="C12" s="774"/>
      <c r="D12" s="152" t="s">
        <v>36</v>
      </c>
      <c r="E12" s="741" t="s">
        <v>37</v>
      </c>
      <c r="F12" s="774"/>
      <c r="G12" s="152" t="s">
        <v>36</v>
      </c>
      <c r="H12" s="775"/>
      <c r="I12" s="775"/>
      <c r="J12" s="308"/>
      <c r="K12" s="775"/>
      <c r="L12" s="775"/>
      <c r="M12" s="308"/>
    </row>
    <row r="13" spans="1:13" s="104" customFormat="1" ht="27" customHeight="1">
      <c r="A13" s="153" t="s">
        <v>250</v>
      </c>
      <c r="B13" s="770">
        <v>21666</v>
      </c>
      <c r="C13" s="771"/>
      <c r="D13" s="154">
        <v>2441</v>
      </c>
      <c r="E13" s="770">
        <v>10107</v>
      </c>
      <c r="F13" s="771"/>
      <c r="G13" s="154">
        <v>1134</v>
      </c>
      <c r="H13" s="771"/>
      <c r="I13" s="771"/>
      <c r="J13" s="154"/>
      <c r="K13" s="772"/>
      <c r="L13" s="772"/>
      <c r="M13" s="266"/>
    </row>
    <row r="14" spans="1:13" s="106" customFormat="1" ht="27" customHeight="1">
      <c r="A14" s="153" t="s">
        <v>256</v>
      </c>
      <c r="B14" s="154"/>
      <c r="C14" s="154">
        <v>21192</v>
      </c>
      <c r="D14" s="256">
        <v>2385</v>
      </c>
      <c r="E14" s="154"/>
      <c r="F14" s="154">
        <v>9642</v>
      </c>
      <c r="G14" s="154">
        <v>1217</v>
      </c>
      <c r="H14" s="154"/>
      <c r="I14" s="154"/>
      <c r="J14" s="154"/>
      <c r="K14" s="306"/>
      <c r="L14" s="266"/>
      <c r="M14" s="266"/>
    </row>
    <row r="15" spans="1:13" s="106" customFormat="1" ht="27" customHeight="1" thickBot="1">
      <c r="A15" s="224" t="s">
        <v>262</v>
      </c>
      <c r="B15" s="292"/>
      <c r="C15" s="292">
        <v>17703</v>
      </c>
      <c r="D15" s="293">
        <v>1802</v>
      </c>
      <c r="E15" s="292"/>
      <c r="F15" s="292">
        <v>7970</v>
      </c>
      <c r="G15" s="292">
        <v>1188</v>
      </c>
      <c r="H15" s="307"/>
      <c r="I15" s="307"/>
      <c r="J15" s="307"/>
      <c r="K15" s="307"/>
      <c r="L15" s="307"/>
      <c r="M15" s="307"/>
    </row>
    <row r="16" spans="1:13" s="104" customFormat="1" ht="27" customHeight="1" thickTop="1">
      <c r="A16" s="766" t="s">
        <v>13</v>
      </c>
      <c r="B16" s="782" t="s">
        <v>178</v>
      </c>
      <c r="C16" s="783"/>
      <c r="D16" s="783"/>
      <c r="E16" s="782" t="s">
        <v>289</v>
      </c>
      <c r="F16" s="783"/>
      <c r="G16" s="783"/>
      <c r="H16" s="773"/>
      <c r="I16" s="773"/>
      <c r="J16" s="773"/>
      <c r="K16" s="773"/>
      <c r="L16" s="773"/>
      <c r="M16" s="773"/>
    </row>
    <row r="17" spans="1:13" s="104" customFormat="1" ht="28.5" customHeight="1">
      <c r="A17" s="735"/>
      <c r="B17" s="741" t="s">
        <v>37</v>
      </c>
      <c r="C17" s="774"/>
      <c r="D17" s="152" t="s">
        <v>36</v>
      </c>
      <c r="E17" s="741" t="s">
        <v>37</v>
      </c>
      <c r="F17" s="774"/>
      <c r="G17" s="152" t="s">
        <v>36</v>
      </c>
      <c r="H17" s="775"/>
      <c r="I17" s="775"/>
      <c r="J17" s="308"/>
      <c r="K17" s="775"/>
      <c r="L17" s="775"/>
      <c r="M17" s="308"/>
    </row>
    <row r="18" spans="1:13" s="104" customFormat="1" ht="27" customHeight="1">
      <c r="A18" s="153" t="s">
        <v>250</v>
      </c>
      <c r="B18" s="770">
        <v>10391</v>
      </c>
      <c r="C18" s="771"/>
      <c r="D18" s="154">
        <v>576</v>
      </c>
      <c r="E18" s="770" t="s">
        <v>109</v>
      </c>
      <c r="F18" s="771"/>
      <c r="G18" s="151" t="s">
        <v>244</v>
      </c>
      <c r="H18" s="771"/>
      <c r="I18" s="771"/>
      <c r="J18" s="154"/>
      <c r="K18" s="772"/>
      <c r="L18" s="772"/>
      <c r="M18" s="266"/>
    </row>
    <row r="19" spans="1:13" s="106" customFormat="1" ht="27" customHeight="1">
      <c r="A19" s="153" t="s">
        <v>256</v>
      </c>
      <c r="B19" s="154"/>
      <c r="C19" s="154">
        <v>11290</v>
      </c>
      <c r="D19" s="154">
        <v>501</v>
      </c>
      <c r="E19" s="305"/>
      <c r="F19" s="151" t="s">
        <v>244</v>
      </c>
      <c r="G19" s="151" t="s">
        <v>244</v>
      </c>
      <c r="H19" s="154"/>
      <c r="I19" s="154"/>
      <c r="J19" s="154"/>
      <c r="K19" s="306"/>
      <c r="L19" s="266"/>
      <c r="M19" s="266"/>
    </row>
    <row r="20" spans="1:13" s="106" customFormat="1" ht="27" customHeight="1" thickBot="1">
      <c r="A20" s="224" t="s">
        <v>262</v>
      </c>
      <c r="B20" s="292"/>
      <c r="C20" s="292">
        <v>9629</v>
      </c>
      <c r="D20" s="292">
        <v>411</v>
      </c>
      <c r="E20" s="294"/>
      <c r="F20" s="292">
        <v>4972</v>
      </c>
      <c r="G20" s="292">
        <v>502</v>
      </c>
      <c r="H20" s="307"/>
      <c r="I20" s="307"/>
      <c r="J20" s="307"/>
      <c r="K20" s="307"/>
      <c r="L20" s="307"/>
      <c r="M20" s="307"/>
    </row>
    <row r="21" spans="1:11" ht="18" customHeight="1" thickTop="1">
      <c r="A21" s="89" t="s">
        <v>177</v>
      </c>
      <c r="B21" s="25"/>
      <c r="C21" s="25"/>
      <c r="D21" s="25"/>
      <c r="E21" s="25"/>
      <c r="F21" s="25"/>
      <c r="G21" s="25"/>
      <c r="H21" s="25"/>
      <c r="I21" s="25"/>
      <c r="J21" s="25"/>
      <c r="K21" s="26"/>
    </row>
    <row r="22" spans="1:11" ht="32.25" customHeight="1">
      <c r="A22" s="24"/>
      <c r="B22" s="25"/>
      <c r="C22" s="25"/>
      <c r="D22" s="25"/>
      <c r="E22" s="25"/>
      <c r="F22" s="25"/>
      <c r="G22" s="25"/>
      <c r="H22" s="25"/>
      <c r="I22" s="25"/>
      <c r="J22" s="25"/>
      <c r="K22" s="26"/>
    </row>
    <row r="23" spans="1:11" s="105" customFormat="1" ht="27" customHeight="1" thickBot="1">
      <c r="A23" s="108" t="s">
        <v>311</v>
      </c>
      <c r="B23" s="109"/>
      <c r="C23" s="109"/>
      <c r="D23" s="109"/>
      <c r="E23" s="109"/>
      <c r="F23" s="109"/>
      <c r="G23" s="109"/>
      <c r="H23" s="109"/>
      <c r="I23" s="109"/>
      <c r="J23" s="207"/>
      <c r="K23" s="208" t="s">
        <v>278</v>
      </c>
    </row>
    <row r="24" spans="1:11" s="104" customFormat="1" ht="29.25" customHeight="1" thickTop="1">
      <c r="A24" s="784" t="s">
        <v>48</v>
      </c>
      <c r="B24" s="788" t="s">
        <v>68</v>
      </c>
      <c r="C24" s="789"/>
      <c r="D24" s="789"/>
      <c r="E24" s="789"/>
      <c r="F24" s="789"/>
      <c r="G24" s="789"/>
      <c r="H24" s="789"/>
      <c r="I24" s="790"/>
      <c r="J24" s="786" t="s">
        <v>69</v>
      </c>
      <c r="K24" s="776" t="s">
        <v>279</v>
      </c>
    </row>
    <row r="25" spans="1:11" s="104" customFormat="1" ht="26.25" customHeight="1">
      <c r="A25" s="785"/>
      <c r="B25" s="155" t="s">
        <v>24</v>
      </c>
      <c r="C25" s="156" t="s">
        <v>70</v>
      </c>
      <c r="D25" s="156" t="s">
        <v>71</v>
      </c>
      <c r="E25" s="156" t="s">
        <v>72</v>
      </c>
      <c r="F25" s="156" t="s">
        <v>73</v>
      </c>
      <c r="G25" s="156" t="s">
        <v>74</v>
      </c>
      <c r="H25" s="156" t="s">
        <v>75</v>
      </c>
      <c r="I25" s="156" t="s">
        <v>76</v>
      </c>
      <c r="J25" s="787"/>
      <c r="K25" s="777"/>
    </row>
    <row r="26" spans="1:11" s="104" customFormat="1" ht="27" customHeight="1">
      <c r="A26" s="153" t="s">
        <v>249</v>
      </c>
      <c r="B26" s="157">
        <f>SUM(C26:I26)</f>
        <v>7417</v>
      </c>
      <c r="C26" s="158">
        <v>490</v>
      </c>
      <c r="D26" s="158">
        <v>510</v>
      </c>
      <c r="E26" s="158">
        <v>122</v>
      </c>
      <c r="F26" s="158">
        <v>1055</v>
      </c>
      <c r="G26" s="158">
        <v>494</v>
      </c>
      <c r="H26" s="158">
        <v>448</v>
      </c>
      <c r="I26" s="158">
        <v>4298</v>
      </c>
      <c r="J26" s="158">
        <v>1155</v>
      </c>
      <c r="K26" s="159">
        <v>1260</v>
      </c>
    </row>
    <row r="27" spans="1:11" s="106" customFormat="1" ht="27" customHeight="1">
      <c r="A27" s="153" t="s">
        <v>262</v>
      </c>
      <c r="B27" s="158">
        <f>SUM(C27:I27)</f>
        <v>7486</v>
      </c>
      <c r="C27" s="158">
        <v>476</v>
      </c>
      <c r="D27" s="158">
        <v>529</v>
      </c>
      <c r="E27" s="158">
        <v>119</v>
      </c>
      <c r="F27" s="158">
        <v>1070</v>
      </c>
      <c r="G27" s="158">
        <v>503</v>
      </c>
      <c r="H27" s="158">
        <v>455</v>
      </c>
      <c r="I27" s="158">
        <v>4334</v>
      </c>
      <c r="J27" s="158">
        <v>1235</v>
      </c>
      <c r="K27" s="159">
        <v>1334</v>
      </c>
    </row>
    <row r="28" spans="1:11" s="106" customFormat="1" ht="27" customHeight="1" thickBot="1">
      <c r="A28" s="224" t="s">
        <v>293</v>
      </c>
      <c r="B28" s="295">
        <f>SUM(C28:I28)</f>
        <v>7527</v>
      </c>
      <c r="C28" s="295">
        <v>467</v>
      </c>
      <c r="D28" s="295">
        <v>543</v>
      </c>
      <c r="E28" s="295">
        <v>125</v>
      </c>
      <c r="F28" s="295">
        <v>1100</v>
      </c>
      <c r="G28" s="295">
        <v>511</v>
      </c>
      <c r="H28" s="295">
        <v>452</v>
      </c>
      <c r="I28" s="295">
        <v>4329</v>
      </c>
      <c r="J28" s="295">
        <v>1289</v>
      </c>
      <c r="K28" s="281">
        <v>1429</v>
      </c>
    </row>
    <row r="29" spans="1:10" ht="18" customHeight="1" thickTop="1">
      <c r="A29" s="110" t="s">
        <v>159</v>
      </c>
      <c r="B29" s="24"/>
      <c r="C29" s="24"/>
      <c r="D29" s="24"/>
      <c r="E29" s="24"/>
      <c r="F29" s="24"/>
      <c r="G29" s="24"/>
      <c r="H29" s="24"/>
      <c r="I29" s="24"/>
      <c r="J29" s="24"/>
    </row>
    <row r="30" spans="1:10" ht="13.5">
      <c r="A30" s="24"/>
      <c r="B30" s="24"/>
      <c r="C30" s="24"/>
      <c r="D30" s="24"/>
      <c r="E30" s="24"/>
      <c r="F30" s="24"/>
      <c r="G30" s="24"/>
      <c r="H30" s="24"/>
      <c r="I30" s="24"/>
      <c r="J30" s="24"/>
    </row>
    <row r="31" spans="1:10" ht="13.5">
      <c r="A31" s="24"/>
      <c r="B31" s="24"/>
      <c r="C31" s="24"/>
      <c r="D31" s="24"/>
      <c r="E31" s="24"/>
      <c r="F31" s="24"/>
      <c r="G31" s="24"/>
      <c r="H31" s="24"/>
      <c r="I31" s="24"/>
      <c r="J31" s="24"/>
    </row>
    <row r="32" spans="1:10" ht="13.5">
      <c r="A32" s="24"/>
      <c r="B32" s="24"/>
      <c r="C32" s="24"/>
      <c r="D32" s="24"/>
      <c r="E32" s="24"/>
      <c r="F32" s="24"/>
      <c r="G32" s="24"/>
      <c r="H32" s="24"/>
      <c r="I32" s="24"/>
      <c r="J32" s="24"/>
    </row>
    <row r="33" spans="1:10" ht="13.5">
      <c r="A33" s="24"/>
      <c r="B33" s="24"/>
      <c r="C33" s="24"/>
      <c r="D33" s="24"/>
      <c r="E33" s="24"/>
      <c r="F33" s="24"/>
      <c r="G33" s="24"/>
      <c r="H33" s="24"/>
      <c r="I33" s="24"/>
      <c r="J33" s="24"/>
    </row>
    <row r="34" spans="1:10" ht="13.5">
      <c r="A34" s="24"/>
      <c r="B34" s="24"/>
      <c r="C34" s="24"/>
      <c r="D34" s="24"/>
      <c r="E34" s="24"/>
      <c r="F34" s="24"/>
      <c r="G34" s="24"/>
      <c r="H34" s="24"/>
      <c r="I34" s="24"/>
      <c r="J34" s="24"/>
    </row>
    <row r="35" spans="1:10" ht="13.5">
      <c r="A35" s="24"/>
      <c r="B35" s="24"/>
      <c r="C35" s="24"/>
      <c r="D35" s="24"/>
      <c r="E35" s="24"/>
      <c r="F35" s="24"/>
      <c r="G35" s="24"/>
      <c r="H35" s="24"/>
      <c r="I35" s="24"/>
      <c r="J35" s="24"/>
    </row>
    <row r="36" spans="1:10" ht="13.5">
      <c r="A36" s="24"/>
      <c r="B36" s="24"/>
      <c r="C36" s="24"/>
      <c r="D36" s="24"/>
      <c r="E36" s="24"/>
      <c r="F36" s="24"/>
      <c r="G36" s="24"/>
      <c r="H36" s="24"/>
      <c r="I36" s="24"/>
      <c r="J36" s="24"/>
    </row>
    <row r="37" spans="1:10" ht="13.5">
      <c r="A37" s="24"/>
      <c r="B37" s="24"/>
      <c r="C37" s="24"/>
      <c r="D37" s="24"/>
      <c r="E37" s="24"/>
      <c r="F37" s="24"/>
      <c r="G37" s="24"/>
      <c r="H37" s="24"/>
      <c r="I37" s="24"/>
      <c r="J37" s="24"/>
    </row>
    <row r="38" spans="1:10" ht="13.5">
      <c r="A38" s="24"/>
      <c r="B38" s="24"/>
      <c r="C38" s="24"/>
      <c r="D38" s="24"/>
      <c r="E38" s="24"/>
      <c r="F38" s="24"/>
      <c r="G38" s="24"/>
      <c r="H38" s="24"/>
      <c r="I38" s="24"/>
      <c r="J38" s="24"/>
    </row>
    <row r="39" spans="1:10" ht="13.5">
      <c r="A39" s="24"/>
      <c r="B39" s="24"/>
      <c r="C39" s="24"/>
      <c r="D39" s="24"/>
      <c r="E39" s="24"/>
      <c r="F39" s="24"/>
      <c r="G39" s="24"/>
      <c r="H39" s="24"/>
      <c r="I39" s="24"/>
      <c r="J39" s="24"/>
    </row>
  </sheetData>
  <sheetProtection/>
  <mergeCells count="30">
    <mergeCell ref="A11:A12"/>
    <mergeCell ref="B13:C13"/>
    <mergeCell ref="H11:J11"/>
    <mergeCell ref="B12:C12"/>
    <mergeCell ref="A24:A25"/>
    <mergeCell ref="J24:J25"/>
    <mergeCell ref="B24:I24"/>
    <mergeCell ref="E12:F12"/>
    <mergeCell ref="E13:F13"/>
    <mergeCell ref="A16:A17"/>
    <mergeCell ref="K24:K25"/>
    <mergeCell ref="H13:I13"/>
    <mergeCell ref="K11:M11"/>
    <mergeCell ref="K12:L12"/>
    <mergeCell ref="K13:L13"/>
    <mergeCell ref="B11:D11"/>
    <mergeCell ref="E11:G11"/>
    <mergeCell ref="H12:I12"/>
    <mergeCell ref="B16:D16"/>
    <mergeCell ref="E16:G16"/>
    <mergeCell ref="B18:C18"/>
    <mergeCell ref="E18:F18"/>
    <mergeCell ref="H18:I18"/>
    <mergeCell ref="K18:L18"/>
    <mergeCell ref="H16:J16"/>
    <mergeCell ref="K16:M16"/>
    <mergeCell ref="B17:C17"/>
    <mergeCell ref="E17:F17"/>
    <mergeCell ref="H17:I17"/>
    <mergeCell ref="K17:L17"/>
  </mergeCells>
  <printOptions/>
  <pageMargins left="0.5905511811023623" right="0.6299212598425197" top="0.8661417322834646" bottom="0.7086614173228347" header="0.393700787401574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04997999966144562"/>
  </sheetPr>
  <dimension ref="A1:AE37"/>
  <sheetViews>
    <sheetView workbookViewId="0" topLeftCell="A1">
      <selection activeCell="A1" sqref="A1"/>
    </sheetView>
  </sheetViews>
  <sheetFormatPr defaultColWidth="9.00390625" defaultRowHeight="13.5"/>
  <cols>
    <col min="1" max="1" width="2.00390625" style="9" customWidth="1"/>
    <col min="2" max="14" width="4.00390625" style="9" customWidth="1"/>
    <col min="15" max="17" width="4.75390625" style="9" customWidth="1"/>
    <col min="18" max="23" width="4.00390625" style="9" customWidth="1"/>
    <col min="24" max="26" width="4.50390625" style="9" customWidth="1"/>
    <col min="27" max="16384" width="9.00390625" style="9" customWidth="1"/>
  </cols>
  <sheetData>
    <row r="1" s="39" customFormat="1" ht="27" customHeight="1">
      <c r="A1" s="38" t="s">
        <v>295</v>
      </c>
    </row>
    <row r="2" s="39" customFormat="1" ht="22.5" customHeight="1">
      <c r="A2" s="40" t="s">
        <v>39</v>
      </c>
    </row>
    <row r="3" spans="18:23" ht="15" customHeight="1" thickBot="1">
      <c r="R3" s="401" t="s">
        <v>166</v>
      </c>
      <c r="S3" s="401"/>
      <c r="T3" s="401"/>
      <c r="U3" s="401"/>
      <c r="V3" s="401"/>
      <c r="W3" s="401"/>
    </row>
    <row r="4" spans="1:23" ht="24.75" customHeight="1" thickTop="1">
      <c r="A4" s="377" t="s">
        <v>48</v>
      </c>
      <c r="B4" s="378"/>
      <c r="C4" s="391"/>
      <c r="D4" s="378" t="s">
        <v>161</v>
      </c>
      <c r="E4" s="378"/>
      <c r="F4" s="378"/>
      <c r="G4" s="378"/>
      <c r="H4" s="378" t="s">
        <v>162</v>
      </c>
      <c r="I4" s="378"/>
      <c r="J4" s="378"/>
      <c r="K4" s="378"/>
      <c r="L4" s="378" t="s">
        <v>163</v>
      </c>
      <c r="M4" s="378"/>
      <c r="N4" s="378"/>
      <c r="O4" s="378"/>
      <c r="P4" s="378" t="s">
        <v>164</v>
      </c>
      <c r="Q4" s="378"/>
      <c r="R4" s="378"/>
      <c r="S4" s="378"/>
      <c r="T4" s="378" t="s">
        <v>165</v>
      </c>
      <c r="U4" s="399"/>
      <c r="V4" s="399"/>
      <c r="W4" s="400"/>
    </row>
    <row r="5" spans="1:23" ht="24" customHeight="1">
      <c r="A5" s="392" t="s">
        <v>251</v>
      </c>
      <c r="B5" s="392"/>
      <c r="C5" s="392"/>
      <c r="D5" s="394">
        <f>SUM(H5:W5)</f>
        <v>18574</v>
      </c>
      <c r="E5" s="395"/>
      <c r="F5" s="395"/>
      <c r="G5" s="395"/>
      <c r="H5" s="365">
        <v>5059</v>
      </c>
      <c r="I5" s="365"/>
      <c r="J5" s="365"/>
      <c r="K5" s="365"/>
      <c r="L5" s="365">
        <v>8788</v>
      </c>
      <c r="M5" s="365"/>
      <c r="N5" s="365"/>
      <c r="O5" s="365"/>
      <c r="P5" s="365">
        <v>1395</v>
      </c>
      <c r="Q5" s="365"/>
      <c r="R5" s="365"/>
      <c r="S5" s="365"/>
      <c r="T5" s="365">
        <v>3332</v>
      </c>
      <c r="U5" s="395"/>
      <c r="V5" s="395"/>
      <c r="W5" s="395"/>
    </row>
    <row r="6" spans="1:23" s="42" customFormat="1" ht="24" customHeight="1">
      <c r="A6" s="392" t="s">
        <v>255</v>
      </c>
      <c r="B6" s="392"/>
      <c r="C6" s="393"/>
      <c r="D6" s="394">
        <f>SUM(H6:W6)</f>
        <v>19251</v>
      </c>
      <c r="E6" s="395"/>
      <c r="F6" s="395"/>
      <c r="G6" s="395"/>
      <c r="H6" s="365">
        <v>5092</v>
      </c>
      <c r="I6" s="365"/>
      <c r="J6" s="365"/>
      <c r="K6" s="365"/>
      <c r="L6" s="365">
        <v>9322</v>
      </c>
      <c r="M6" s="365"/>
      <c r="N6" s="365"/>
      <c r="O6" s="365"/>
      <c r="P6" s="365">
        <v>1445</v>
      </c>
      <c r="Q6" s="365"/>
      <c r="R6" s="365"/>
      <c r="S6" s="365"/>
      <c r="T6" s="365">
        <v>3392</v>
      </c>
      <c r="U6" s="365"/>
      <c r="V6" s="365"/>
      <c r="W6" s="365"/>
    </row>
    <row r="7" spans="1:23" s="42" customFormat="1" ht="24" customHeight="1" thickBot="1">
      <c r="A7" s="333" t="s">
        <v>280</v>
      </c>
      <c r="B7" s="333"/>
      <c r="C7" s="334"/>
      <c r="D7" s="335">
        <f>SUM(H7:W7)</f>
        <v>20501</v>
      </c>
      <c r="E7" s="336"/>
      <c r="F7" s="336"/>
      <c r="G7" s="336"/>
      <c r="H7" s="337">
        <v>5390</v>
      </c>
      <c r="I7" s="337"/>
      <c r="J7" s="337"/>
      <c r="K7" s="337"/>
      <c r="L7" s="337">
        <v>9899</v>
      </c>
      <c r="M7" s="337"/>
      <c r="N7" s="337"/>
      <c r="O7" s="337"/>
      <c r="P7" s="337">
        <v>1537</v>
      </c>
      <c r="Q7" s="337"/>
      <c r="R7" s="337"/>
      <c r="S7" s="337"/>
      <c r="T7" s="337">
        <v>3675</v>
      </c>
      <c r="U7" s="337"/>
      <c r="V7" s="337"/>
      <c r="W7" s="337"/>
    </row>
    <row r="8" ht="23.25" customHeight="1" thickTop="1"/>
    <row r="9" s="39" customFormat="1" ht="22.5" customHeight="1">
      <c r="A9" s="40" t="s">
        <v>40</v>
      </c>
    </row>
    <row r="10" spans="18:23" ht="15" customHeight="1" thickBot="1">
      <c r="R10" s="401" t="s">
        <v>219</v>
      </c>
      <c r="S10" s="401"/>
      <c r="T10" s="401"/>
      <c r="U10" s="401"/>
      <c r="V10" s="401"/>
      <c r="W10" s="401"/>
    </row>
    <row r="11" spans="1:31" ht="24" customHeight="1" thickTop="1">
      <c r="A11" s="377" t="s">
        <v>48</v>
      </c>
      <c r="B11" s="378"/>
      <c r="C11" s="378"/>
      <c r="D11" s="378"/>
      <c r="E11" s="378"/>
      <c r="F11" s="378" t="s">
        <v>226</v>
      </c>
      <c r="G11" s="384"/>
      <c r="H11" s="384"/>
      <c r="I11" s="384"/>
      <c r="J11" s="384"/>
      <c r="K11" s="385"/>
      <c r="L11" s="386" t="s">
        <v>255</v>
      </c>
      <c r="M11" s="387"/>
      <c r="N11" s="387"/>
      <c r="O11" s="387"/>
      <c r="P11" s="387"/>
      <c r="Q11" s="387"/>
      <c r="R11" s="338" t="s">
        <v>280</v>
      </c>
      <c r="S11" s="339"/>
      <c r="T11" s="339"/>
      <c r="U11" s="339"/>
      <c r="V11" s="339"/>
      <c r="W11" s="339"/>
      <c r="Z11" s="41"/>
      <c r="AA11" s="41"/>
      <c r="AB11" s="41"/>
      <c r="AC11" s="41"/>
      <c r="AD11" s="41"/>
      <c r="AE11" s="41"/>
    </row>
    <row r="12" spans="1:31" ht="24" customHeight="1">
      <c r="A12" s="379"/>
      <c r="B12" s="380"/>
      <c r="C12" s="380"/>
      <c r="D12" s="380"/>
      <c r="E12" s="380"/>
      <c r="F12" s="388" t="s">
        <v>0</v>
      </c>
      <c r="G12" s="389"/>
      <c r="H12" s="389"/>
      <c r="I12" s="388" t="s">
        <v>200</v>
      </c>
      <c r="J12" s="389"/>
      <c r="K12" s="390"/>
      <c r="L12" s="382" t="s">
        <v>84</v>
      </c>
      <c r="M12" s="383"/>
      <c r="N12" s="383"/>
      <c r="O12" s="382" t="s">
        <v>85</v>
      </c>
      <c r="P12" s="383"/>
      <c r="Q12" s="383"/>
      <c r="R12" s="340" t="s">
        <v>84</v>
      </c>
      <c r="S12" s="341"/>
      <c r="T12" s="341"/>
      <c r="U12" s="340" t="s">
        <v>85</v>
      </c>
      <c r="V12" s="341"/>
      <c r="W12" s="341"/>
      <c r="Z12" s="41"/>
      <c r="AA12" s="41"/>
      <c r="AB12" s="41"/>
      <c r="AC12" s="41"/>
      <c r="AD12" s="41"/>
      <c r="AE12" s="41"/>
    </row>
    <row r="13" spans="1:31" ht="21" customHeight="1">
      <c r="A13" s="372" t="s">
        <v>24</v>
      </c>
      <c r="B13" s="372"/>
      <c r="C13" s="372"/>
      <c r="D13" s="372"/>
      <c r="E13" s="373"/>
      <c r="F13" s="365">
        <f>SUM(F14:H22)</f>
        <v>77279</v>
      </c>
      <c r="G13" s="365"/>
      <c r="H13" s="365"/>
      <c r="I13" s="381">
        <f>SUM(I14:K22)</f>
        <v>3574329</v>
      </c>
      <c r="J13" s="381"/>
      <c r="K13" s="381"/>
      <c r="L13" s="363">
        <f>SUM(L14:N22)</f>
        <v>78462</v>
      </c>
      <c r="M13" s="363"/>
      <c r="N13" s="363"/>
      <c r="O13" s="402">
        <f>SUM(O14:Q22)</f>
        <v>3673568</v>
      </c>
      <c r="P13" s="402"/>
      <c r="Q13" s="402"/>
      <c r="R13" s="330">
        <f>SUM(R14:T22)</f>
        <v>83846</v>
      </c>
      <c r="S13" s="330"/>
      <c r="T13" s="330"/>
      <c r="U13" s="403">
        <f>SUM(U14:W22)</f>
        <v>4041924</v>
      </c>
      <c r="V13" s="403"/>
      <c r="W13" s="403"/>
      <c r="Z13" s="41"/>
      <c r="AA13" s="41"/>
      <c r="AB13" s="41"/>
      <c r="AC13" s="41"/>
      <c r="AD13" s="41"/>
      <c r="AE13" s="41"/>
    </row>
    <row r="14" spans="1:31" ht="21" customHeight="1">
      <c r="A14" s="372" t="s">
        <v>86</v>
      </c>
      <c r="B14" s="372"/>
      <c r="C14" s="372"/>
      <c r="D14" s="372"/>
      <c r="E14" s="373"/>
      <c r="F14" s="365">
        <v>23825</v>
      </c>
      <c r="G14" s="365"/>
      <c r="H14" s="365"/>
      <c r="I14" s="367">
        <v>1223750</v>
      </c>
      <c r="J14" s="367"/>
      <c r="K14" s="367"/>
      <c r="L14" s="363">
        <v>24064</v>
      </c>
      <c r="M14" s="363"/>
      <c r="N14" s="363"/>
      <c r="O14" s="342">
        <v>1257897</v>
      </c>
      <c r="P14" s="343"/>
      <c r="Q14" s="343"/>
      <c r="R14" s="330">
        <v>25511</v>
      </c>
      <c r="S14" s="330"/>
      <c r="T14" s="330"/>
      <c r="U14" s="328">
        <v>1296787</v>
      </c>
      <c r="V14" s="329"/>
      <c r="W14" s="329"/>
      <c r="Z14" s="41"/>
      <c r="AA14" s="41"/>
      <c r="AB14" s="41"/>
      <c r="AC14" s="41"/>
      <c r="AD14" s="41"/>
      <c r="AE14" s="41"/>
    </row>
    <row r="15" spans="1:31" ht="21" customHeight="1">
      <c r="A15" s="372" t="s">
        <v>87</v>
      </c>
      <c r="B15" s="372"/>
      <c r="C15" s="372"/>
      <c r="D15" s="372"/>
      <c r="E15" s="373"/>
      <c r="F15" s="365">
        <v>23085</v>
      </c>
      <c r="G15" s="365"/>
      <c r="H15" s="365"/>
      <c r="I15" s="367">
        <v>763483</v>
      </c>
      <c r="J15" s="367"/>
      <c r="K15" s="367"/>
      <c r="L15" s="363">
        <v>23449</v>
      </c>
      <c r="M15" s="363"/>
      <c r="N15" s="363"/>
      <c r="O15" s="342">
        <v>786405</v>
      </c>
      <c r="P15" s="343"/>
      <c r="Q15" s="343"/>
      <c r="R15" s="330">
        <v>24979</v>
      </c>
      <c r="S15" s="330"/>
      <c r="T15" s="330"/>
      <c r="U15" s="328">
        <v>831420</v>
      </c>
      <c r="V15" s="329"/>
      <c r="W15" s="329"/>
      <c r="Z15" s="41"/>
      <c r="AA15" s="41"/>
      <c r="AB15" s="41"/>
      <c r="AC15" s="41"/>
      <c r="AD15" s="41"/>
      <c r="AE15" s="41"/>
    </row>
    <row r="16" spans="1:31" ht="21" customHeight="1">
      <c r="A16" s="372" t="s">
        <v>88</v>
      </c>
      <c r="B16" s="372"/>
      <c r="C16" s="372"/>
      <c r="D16" s="372"/>
      <c r="E16" s="373"/>
      <c r="F16" s="365">
        <v>1964</v>
      </c>
      <c r="G16" s="365"/>
      <c r="H16" s="365"/>
      <c r="I16" s="367">
        <v>17932</v>
      </c>
      <c r="J16" s="367"/>
      <c r="K16" s="367"/>
      <c r="L16" s="363">
        <v>1994</v>
      </c>
      <c r="M16" s="363"/>
      <c r="N16" s="363"/>
      <c r="O16" s="342">
        <v>18771</v>
      </c>
      <c r="P16" s="343"/>
      <c r="Q16" s="343"/>
      <c r="R16" s="330">
        <v>2256</v>
      </c>
      <c r="S16" s="330"/>
      <c r="T16" s="330"/>
      <c r="U16" s="328">
        <v>21787</v>
      </c>
      <c r="V16" s="329"/>
      <c r="W16" s="329"/>
      <c r="Z16" s="41"/>
      <c r="AA16" s="41"/>
      <c r="AB16" s="41"/>
      <c r="AC16" s="41"/>
      <c r="AD16" s="41"/>
      <c r="AE16" s="41"/>
    </row>
    <row r="17" spans="1:31" ht="21" customHeight="1">
      <c r="A17" s="372" t="s">
        <v>89</v>
      </c>
      <c r="B17" s="372"/>
      <c r="C17" s="372"/>
      <c r="D17" s="372"/>
      <c r="E17" s="373"/>
      <c r="F17" s="365">
        <v>24080</v>
      </c>
      <c r="G17" s="365"/>
      <c r="H17" s="365"/>
      <c r="I17" s="367">
        <v>1448055</v>
      </c>
      <c r="J17" s="367"/>
      <c r="K17" s="367"/>
      <c r="L17" s="363">
        <v>24621</v>
      </c>
      <c r="M17" s="363"/>
      <c r="N17" s="363"/>
      <c r="O17" s="342">
        <v>1485129</v>
      </c>
      <c r="P17" s="343"/>
      <c r="Q17" s="343"/>
      <c r="R17" s="330">
        <v>26295</v>
      </c>
      <c r="S17" s="330"/>
      <c r="T17" s="330"/>
      <c r="U17" s="328">
        <v>1759653</v>
      </c>
      <c r="V17" s="329"/>
      <c r="W17" s="329"/>
      <c r="Z17" s="41"/>
      <c r="AA17" s="41"/>
      <c r="AB17" s="41"/>
      <c r="AC17" s="41"/>
      <c r="AD17" s="41"/>
      <c r="AE17" s="41"/>
    </row>
    <row r="18" spans="1:31" ht="21" customHeight="1">
      <c r="A18" s="372" t="s">
        <v>90</v>
      </c>
      <c r="B18" s="372"/>
      <c r="C18" s="372"/>
      <c r="D18" s="372"/>
      <c r="E18" s="373"/>
      <c r="F18" s="370">
        <v>1</v>
      </c>
      <c r="G18" s="370"/>
      <c r="H18" s="370"/>
      <c r="I18" s="370">
        <v>35</v>
      </c>
      <c r="J18" s="370"/>
      <c r="K18" s="370"/>
      <c r="L18" s="364">
        <v>1</v>
      </c>
      <c r="M18" s="364"/>
      <c r="N18" s="364"/>
      <c r="O18" s="368">
        <v>290</v>
      </c>
      <c r="P18" s="368"/>
      <c r="Q18" s="368"/>
      <c r="R18" s="324">
        <v>1</v>
      </c>
      <c r="S18" s="324"/>
      <c r="T18" s="324"/>
      <c r="U18" s="325">
        <v>135</v>
      </c>
      <c r="V18" s="325"/>
      <c r="W18" s="325"/>
      <c r="Z18" s="41"/>
      <c r="AA18" s="41"/>
      <c r="AB18" s="41"/>
      <c r="AC18" s="41"/>
      <c r="AD18" s="41"/>
      <c r="AE18" s="41"/>
    </row>
    <row r="19" spans="1:31" ht="21" customHeight="1">
      <c r="A19" s="372" t="s">
        <v>91</v>
      </c>
      <c r="B19" s="372"/>
      <c r="C19" s="372"/>
      <c r="D19" s="372"/>
      <c r="E19" s="373"/>
      <c r="F19" s="371">
        <v>806</v>
      </c>
      <c r="G19" s="371"/>
      <c r="H19" s="371"/>
      <c r="I19" s="370">
        <v>12786</v>
      </c>
      <c r="J19" s="370"/>
      <c r="K19" s="370"/>
      <c r="L19" s="351">
        <v>660</v>
      </c>
      <c r="M19" s="351"/>
      <c r="N19" s="351"/>
      <c r="O19" s="369">
        <v>10451</v>
      </c>
      <c r="P19" s="369"/>
      <c r="Q19" s="369"/>
      <c r="R19" s="326">
        <v>729</v>
      </c>
      <c r="S19" s="326"/>
      <c r="T19" s="326"/>
      <c r="U19" s="327">
        <v>12602</v>
      </c>
      <c r="V19" s="327"/>
      <c r="W19" s="327"/>
      <c r="Z19" s="41"/>
      <c r="AA19" s="41"/>
      <c r="AB19" s="41"/>
      <c r="AC19" s="41"/>
      <c r="AD19" s="41"/>
      <c r="AE19" s="41"/>
    </row>
    <row r="20" spans="1:31" ht="21" customHeight="1">
      <c r="A20" s="372" t="s">
        <v>92</v>
      </c>
      <c r="B20" s="372"/>
      <c r="C20" s="372"/>
      <c r="D20" s="372"/>
      <c r="E20" s="373"/>
      <c r="F20" s="365">
        <v>50</v>
      </c>
      <c r="G20" s="365"/>
      <c r="H20" s="365"/>
      <c r="I20" s="367">
        <v>10116</v>
      </c>
      <c r="J20" s="367"/>
      <c r="K20" s="367"/>
      <c r="L20" s="363">
        <v>41</v>
      </c>
      <c r="M20" s="363"/>
      <c r="N20" s="363"/>
      <c r="O20" s="342">
        <v>7873</v>
      </c>
      <c r="P20" s="343"/>
      <c r="Q20" s="343"/>
      <c r="R20" s="330">
        <v>38</v>
      </c>
      <c r="S20" s="330"/>
      <c r="T20" s="330"/>
      <c r="U20" s="328">
        <v>7392</v>
      </c>
      <c r="V20" s="329"/>
      <c r="W20" s="329"/>
      <c r="Z20" s="41"/>
      <c r="AA20" s="41"/>
      <c r="AB20" s="41"/>
      <c r="AC20" s="41"/>
      <c r="AD20" s="41"/>
      <c r="AE20" s="41"/>
    </row>
    <row r="21" spans="1:31" ht="21" customHeight="1">
      <c r="A21" s="374" t="s">
        <v>93</v>
      </c>
      <c r="B21" s="372"/>
      <c r="C21" s="372"/>
      <c r="D21" s="372"/>
      <c r="E21" s="373"/>
      <c r="F21" s="366">
        <v>266</v>
      </c>
      <c r="G21" s="366"/>
      <c r="H21" s="366"/>
      <c r="I21" s="367">
        <v>37725</v>
      </c>
      <c r="J21" s="367"/>
      <c r="K21" s="367"/>
      <c r="L21" s="364">
        <v>292</v>
      </c>
      <c r="M21" s="364"/>
      <c r="N21" s="364"/>
      <c r="O21" s="342">
        <v>45162</v>
      </c>
      <c r="P21" s="343"/>
      <c r="Q21" s="343"/>
      <c r="R21" s="324">
        <v>326</v>
      </c>
      <c r="S21" s="324"/>
      <c r="T21" s="324"/>
      <c r="U21" s="328">
        <v>49701</v>
      </c>
      <c r="V21" s="329"/>
      <c r="W21" s="329"/>
      <c r="Z21" s="41"/>
      <c r="AA21" s="41"/>
      <c r="AB21" s="41"/>
      <c r="AC21" s="41"/>
      <c r="AD21" s="41"/>
      <c r="AE21" s="41"/>
    </row>
    <row r="22" spans="1:31" ht="21" customHeight="1" thickBot="1">
      <c r="A22" s="375" t="s">
        <v>94</v>
      </c>
      <c r="B22" s="375"/>
      <c r="C22" s="375"/>
      <c r="D22" s="375"/>
      <c r="E22" s="376"/>
      <c r="F22" s="396">
        <v>3202</v>
      </c>
      <c r="G22" s="396"/>
      <c r="H22" s="396"/>
      <c r="I22" s="397">
        <v>60447</v>
      </c>
      <c r="J22" s="397"/>
      <c r="K22" s="397"/>
      <c r="L22" s="398">
        <v>3340</v>
      </c>
      <c r="M22" s="398"/>
      <c r="N22" s="398"/>
      <c r="O22" s="344">
        <v>61590</v>
      </c>
      <c r="P22" s="345"/>
      <c r="Q22" s="345"/>
      <c r="R22" s="317">
        <v>3711</v>
      </c>
      <c r="S22" s="317"/>
      <c r="T22" s="317"/>
      <c r="U22" s="318">
        <v>62447</v>
      </c>
      <c r="V22" s="319"/>
      <c r="W22" s="319"/>
      <c r="Z22" s="41"/>
      <c r="AA22" s="41"/>
      <c r="AB22" s="41"/>
      <c r="AC22" s="41"/>
      <c r="AD22" s="41"/>
      <c r="AE22" s="41"/>
    </row>
    <row r="23" spans="1:11" ht="18" customHeight="1" thickTop="1">
      <c r="A23" s="43" t="s">
        <v>183</v>
      </c>
      <c r="K23" s="44"/>
    </row>
    <row r="24" ht="23.25" customHeight="1"/>
    <row r="25" spans="1:2" s="39" customFormat="1" ht="27" customHeight="1" thickBot="1">
      <c r="A25" s="38" t="s">
        <v>296</v>
      </c>
      <c r="B25" s="199"/>
    </row>
    <row r="26" spans="1:23" ht="20.25" customHeight="1" thickTop="1">
      <c r="A26" s="360" t="s">
        <v>48</v>
      </c>
      <c r="B26" s="361"/>
      <c r="C26" s="361"/>
      <c r="D26" s="361"/>
      <c r="E26" s="361"/>
      <c r="F26" s="360" t="s">
        <v>226</v>
      </c>
      <c r="G26" s="361"/>
      <c r="H26" s="361"/>
      <c r="I26" s="361"/>
      <c r="J26" s="361"/>
      <c r="K26" s="362"/>
      <c r="L26" s="361" t="s">
        <v>255</v>
      </c>
      <c r="M26" s="361"/>
      <c r="N26" s="361"/>
      <c r="O26" s="361"/>
      <c r="P26" s="361"/>
      <c r="Q26" s="362"/>
      <c r="R26" s="322" t="s">
        <v>280</v>
      </c>
      <c r="S26" s="322"/>
      <c r="T26" s="322"/>
      <c r="U26" s="322"/>
      <c r="V26" s="322"/>
      <c r="W26" s="323"/>
    </row>
    <row r="27" spans="1:23" ht="20.25" customHeight="1">
      <c r="A27" s="350"/>
      <c r="B27" s="348"/>
      <c r="C27" s="348"/>
      <c r="D27" s="348"/>
      <c r="E27" s="348"/>
      <c r="F27" s="350" t="s">
        <v>95</v>
      </c>
      <c r="G27" s="348"/>
      <c r="H27" s="348"/>
      <c r="I27" s="348" t="s">
        <v>84</v>
      </c>
      <c r="J27" s="348"/>
      <c r="K27" s="349"/>
      <c r="L27" s="348" t="s">
        <v>95</v>
      </c>
      <c r="M27" s="348"/>
      <c r="N27" s="348"/>
      <c r="O27" s="348" t="s">
        <v>84</v>
      </c>
      <c r="P27" s="348"/>
      <c r="Q27" s="349"/>
      <c r="R27" s="320" t="s">
        <v>95</v>
      </c>
      <c r="S27" s="320"/>
      <c r="T27" s="320"/>
      <c r="U27" s="320" t="s">
        <v>84</v>
      </c>
      <c r="V27" s="320"/>
      <c r="W27" s="321"/>
    </row>
    <row r="28" spans="1:23" ht="21" customHeight="1">
      <c r="A28" s="346" t="s">
        <v>96</v>
      </c>
      <c r="B28" s="346"/>
      <c r="C28" s="346"/>
      <c r="D28" s="346"/>
      <c r="E28" s="347"/>
      <c r="F28" s="332">
        <v>759</v>
      </c>
      <c r="G28" s="332"/>
      <c r="H28" s="332"/>
      <c r="I28" s="332">
        <v>17643</v>
      </c>
      <c r="J28" s="332"/>
      <c r="K28" s="332"/>
      <c r="L28" s="331">
        <v>887</v>
      </c>
      <c r="M28" s="332"/>
      <c r="N28" s="332"/>
      <c r="O28" s="332">
        <v>19513</v>
      </c>
      <c r="P28" s="332"/>
      <c r="Q28" s="332"/>
      <c r="R28" s="311">
        <v>1059</v>
      </c>
      <c r="S28" s="312"/>
      <c r="T28" s="312"/>
      <c r="U28" s="312">
        <v>21247</v>
      </c>
      <c r="V28" s="312"/>
      <c r="W28" s="312"/>
    </row>
    <row r="29" spans="1:23" ht="21" customHeight="1">
      <c r="A29" s="346" t="s">
        <v>97</v>
      </c>
      <c r="B29" s="346"/>
      <c r="C29" s="346"/>
      <c r="D29" s="346"/>
      <c r="E29" s="347"/>
      <c r="F29" s="332">
        <v>179</v>
      </c>
      <c r="G29" s="332"/>
      <c r="H29" s="332"/>
      <c r="I29" s="332">
        <v>2739</v>
      </c>
      <c r="J29" s="332"/>
      <c r="K29" s="332"/>
      <c r="L29" s="331">
        <v>176</v>
      </c>
      <c r="M29" s="332"/>
      <c r="N29" s="332"/>
      <c r="O29" s="332">
        <v>2659</v>
      </c>
      <c r="P29" s="332"/>
      <c r="Q29" s="332"/>
      <c r="R29" s="311">
        <v>184</v>
      </c>
      <c r="S29" s="312"/>
      <c r="T29" s="312"/>
      <c r="U29" s="312">
        <v>2611</v>
      </c>
      <c r="V29" s="312"/>
      <c r="W29" s="312"/>
    </row>
    <row r="30" spans="1:23" ht="21" customHeight="1">
      <c r="A30" s="346" t="s">
        <v>98</v>
      </c>
      <c r="B30" s="346"/>
      <c r="C30" s="346"/>
      <c r="D30" s="346"/>
      <c r="E30" s="347"/>
      <c r="F30" s="332">
        <v>1184</v>
      </c>
      <c r="G30" s="332"/>
      <c r="H30" s="332"/>
      <c r="I30" s="332">
        <v>27581</v>
      </c>
      <c r="J30" s="332"/>
      <c r="K30" s="332"/>
      <c r="L30" s="331">
        <v>1209</v>
      </c>
      <c r="M30" s="332"/>
      <c r="N30" s="332"/>
      <c r="O30" s="332">
        <v>28197</v>
      </c>
      <c r="P30" s="332"/>
      <c r="Q30" s="332"/>
      <c r="R30" s="311">
        <v>1156</v>
      </c>
      <c r="S30" s="312"/>
      <c r="T30" s="312"/>
      <c r="U30" s="312">
        <v>27036</v>
      </c>
      <c r="V30" s="312"/>
      <c r="W30" s="312"/>
    </row>
    <row r="31" spans="1:23" ht="21" customHeight="1">
      <c r="A31" s="346" t="s">
        <v>99</v>
      </c>
      <c r="B31" s="346"/>
      <c r="C31" s="346"/>
      <c r="D31" s="346"/>
      <c r="E31" s="347"/>
      <c r="F31" s="332">
        <v>880</v>
      </c>
      <c r="G31" s="332"/>
      <c r="H31" s="332"/>
      <c r="I31" s="332">
        <v>16994</v>
      </c>
      <c r="J31" s="332"/>
      <c r="K31" s="332"/>
      <c r="L31" s="331">
        <v>798</v>
      </c>
      <c r="M31" s="332"/>
      <c r="N31" s="332"/>
      <c r="O31" s="332">
        <v>16078</v>
      </c>
      <c r="P31" s="332"/>
      <c r="Q31" s="332"/>
      <c r="R31" s="311">
        <v>998</v>
      </c>
      <c r="S31" s="312"/>
      <c r="T31" s="312"/>
      <c r="U31" s="312">
        <v>18785</v>
      </c>
      <c r="V31" s="312"/>
      <c r="W31" s="312"/>
    </row>
    <row r="32" spans="1:23" ht="21" customHeight="1">
      <c r="A32" s="346" t="s">
        <v>100</v>
      </c>
      <c r="B32" s="346"/>
      <c r="C32" s="346"/>
      <c r="D32" s="346"/>
      <c r="E32" s="347"/>
      <c r="F32" s="332">
        <v>43</v>
      </c>
      <c r="G32" s="332"/>
      <c r="H32" s="332"/>
      <c r="I32" s="332">
        <v>1701</v>
      </c>
      <c r="J32" s="332"/>
      <c r="K32" s="332"/>
      <c r="L32" s="331">
        <v>40</v>
      </c>
      <c r="M32" s="332"/>
      <c r="N32" s="332"/>
      <c r="O32" s="407">
        <v>1435</v>
      </c>
      <c r="P32" s="407"/>
      <c r="Q32" s="407"/>
      <c r="R32" s="311">
        <v>129</v>
      </c>
      <c r="S32" s="312"/>
      <c r="T32" s="312"/>
      <c r="U32" s="313">
        <v>3741</v>
      </c>
      <c r="V32" s="313"/>
      <c r="W32" s="313"/>
    </row>
    <row r="33" spans="1:23" ht="21" customHeight="1">
      <c r="A33" s="356" t="s">
        <v>101</v>
      </c>
      <c r="B33" s="356"/>
      <c r="C33" s="356"/>
      <c r="D33" s="356"/>
      <c r="E33" s="357"/>
      <c r="F33" s="359">
        <f>SUM(F28:H32)</f>
        <v>3045</v>
      </c>
      <c r="G33" s="359"/>
      <c r="H33" s="359"/>
      <c r="I33" s="359">
        <f>SUM(I28:K32)</f>
        <v>66658</v>
      </c>
      <c r="J33" s="359"/>
      <c r="K33" s="359"/>
      <c r="L33" s="358">
        <v>3110</v>
      </c>
      <c r="M33" s="359"/>
      <c r="N33" s="359"/>
      <c r="O33" s="359">
        <v>67882</v>
      </c>
      <c r="P33" s="359"/>
      <c r="Q33" s="359"/>
      <c r="R33" s="314">
        <f>SUM(R28:T32)</f>
        <v>3526</v>
      </c>
      <c r="S33" s="315"/>
      <c r="T33" s="315"/>
      <c r="U33" s="315">
        <f>SUM(U28:W32)</f>
        <v>73420</v>
      </c>
      <c r="V33" s="315"/>
      <c r="W33" s="315"/>
    </row>
    <row r="34" spans="1:23" ht="21" customHeight="1">
      <c r="A34" s="352" t="s">
        <v>102</v>
      </c>
      <c r="B34" s="352"/>
      <c r="C34" s="352"/>
      <c r="D34" s="352"/>
      <c r="E34" s="353"/>
      <c r="F34" s="332">
        <v>1441</v>
      </c>
      <c r="G34" s="332"/>
      <c r="H34" s="332"/>
      <c r="I34" s="332">
        <v>30630</v>
      </c>
      <c r="J34" s="332"/>
      <c r="K34" s="332"/>
      <c r="L34" s="331">
        <v>1369</v>
      </c>
      <c r="M34" s="332"/>
      <c r="N34" s="332"/>
      <c r="O34" s="406">
        <v>30056</v>
      </c>
      <c r="P34" s="406"/>
      <c r="Q34" s="406"/>
      <c r="R34" s="311">
        <v>1501</v>
      </c>
      <c r="S34" s="312"/>
      <c r="T34" s="312"/>
      <c r="U34" s="316">
        <v>31010</v>
      </c>
      <c r="V34" s="316"/>
      <c r="W34" s="316"/>
    </row>
    <row r="35" spans="1:23" ht="21" customHeight="1" thickBot="1">
      <c r="A35" s="354" t="s">
        <v>103</v>
      </c>
      <c r="B35" s="354"/>
      <c r="C35" s="354"/>
      <c r="D35" s="354"/>
      <c r="E35" s="355"/>
      <c r="F35" s="404">
        <v>1604</v>
      </c>
      <c r="G35" s="404"/>
      <c r="H35" s="404"/>
      <c r="I35" s="404">
        <v>36028</v>
      </c>
      <c r="J35" s="404"/>
      <c r="K35" s="404"/>
      <c r="L35" s="405">
        <v>1741</v>
      </c>
      <c r="M35" s="404"/>
      <c r="N35" s="404"/>
      <c r="O35" s="404">
        <v>37826</v>
      </c>
      <c r="P35" s="404"/>
      <c r="Q35" s="404"/>
      <c r="R35" s="309">
        <v>2025</v>
      </c>
      <c r="S35" s="310"/>
      <c r="T35" s="310"/>
      <c r="U35" s="310">
        <v>42410</v>
      </c>
      <c r="V35" s="310"/>
      <c r="W35" s="310"/>
    </row>
    <row r="36" ht="18" customHeight="1" thickTop="1">
      <c r="A36" s="43" t="s">
        <v>184</v>
      </c>
    </row>
    <row r="37" ht="18" customHeight="1">
      <c r="A37" s="58"/>
    </row>
  </sheetData>
  <sheetProtection/>
  <mergeCells count="172">
    <mergeCell ref="O32:Q32"/>
    <mergeCell ref="F31:H31"/>
    <mergeCell ref="L34:N34"/>
    <mergeCell ref="L26:Q26"/>
    <mergeCell ref="O31:Q31"/>
    <mergeCell ref="L28:N28"/>
    <mergeCell ref="I28:K28"/>
    <mergeCell ref="O29:Q29"/>
    <mergeCell ref="O27:Q27"/>
    <mergeCell ref="L27:N27"/>
    <mergeCell ref="O35:Q35"/>
    <mergeCell ref="F35:H35"/>
    <mergeCell ref="I35:K35"/>
    <mergeCell ref="L35:N35"/>
    <mergeCell ref="O33:Q33"/>
    <mergeCell ref="F33:H33"/>
    <mergeCell ref="F34:H34"/>
    <mergeCell ref="I34:K34"/>
    <mergeCell ref="I33:K33"/>
    <mergeCell ref="O34:Q34"/>
    <mergeCell ref="R10:W10"/>
    <mergeCell ref="R3:W3"/>
    <mergeCell ref="O12:Q12"/>
    <mergeCell ref="O13:Q13"/>
    <mergeCell ref="O14:Q14"/>
    <mergeCell ref="O15:Q15"/>
    <mergeCell ref="P6:S6"/>
    <mergeCell ref="P5:S5"/>
    <mergeCell ref="T7:W7"/>
    <mergeCell ref="U13:W13"/>
    <mergeCell ref="F22:H22"/>
    <mergeCell ref="I22:K22"/>
    <mergeCell ref="L22:N22"/>
    <mergeCell ref="T4:W4"/>
    <mergeCell ref="T5:W5"/>
    <mergeCell ref="T6:W6"/>
    <mergeCell ref="L5:O5"/>
    <mergeCell ref="I17:K17"/>
    <mergeCell ref="H6:K6"/>
    <mergeCell ref="H5:K5"/>
    <mergeCell ref="L4:O4"/>
    <mergeCell ref="A4:C4"/>
    <mergeCell ref="A5:C5"/>
    <mergeCell ref="A6:C6"/>
    <mergeCell ref="D5:G5"/>
    <mergeCell ref="D6:G6"/>
    <mergeCell ref="D4:G4"/>
    <mergeCell ref="P4:S4"/>
    <mergeCell ref="L16:N16"/>
    <mergeCell ref="L17:N17"/>
    <mergeCell ref="I16:K16"/>
    <mergeCell ref="F11:K11"/>
    <mergeCell ref="L11:Q11"/>
    <mergeCell ref="F12:H12"/>
    <mergeCell ref="I12:K12"/>
    <mergeCell ref="L6:O6"/>
    <mergeCell ref="H4:K4"/>
    <mergeCell ref="L12:N12"/>
    <mergeCell ref="L15:N15"/>
    <mergeCell ref="F13:H13"/>
    <mergeCell ref="F14:H14"/>
    <mergeCell ref="F15:H15"/>
    <mergeCell ref="L13:N13"/>
    <mergeCell ref="L14:N14"/>
    <mergeCell ref="A11:E12"/>
    <mergeCell ref="A13:E13"/>
    <mergeCell ref="A14:E14"/>
    <mergeCell ref="A15:E15"/>
    <mergeCell ref="A16:E16"/>
    <mergeCell ref="I13:K13"/>
    <mergeCell ref="I14:K14"/>
    <mergeCell ref="I15:K15"/>
    <mergeCell ref="F16:H16"/>
    <mergeCell ref="A17:E17"/>
    <mergeCell ref="A18:E18"/>
    <mergeCell ref="A19:E19"/>
    <mergeCell ref="A20:E20"/>
    <mergeCell ref="A21:E21"/>
    <mergeCell ref="A22:E22"/>
    <mergeCell ref="O16:Q16"/>
    <mergeCell ref="O17:Q17"/>
    <mergeCell ref="O18:Q18"/>
    <mergeCell ref="O19:Q19"/>
    <mergeCell ref="F17:H17"/>
    <mergeCell ref="F18:H18"/>
    <mergeCell ref="F19:H19"/>
    <mergeCell ref="I19:K19"/>
    <mergeCell ref="I18:K18"/>
    <mergeCell ref="L18:N18"/>
    <mergeCell ref="L20:N20"/>
    <mergeCell ref="L21:N21"/>
    <mergeCell ref="F20:H20"/>
    <mergeCell ref="F21:H21"/>
    <mergeCell ref="I20:K20"/>
    <mergeCell ref="I21:K21"/>
    <mergeCell ref="L33:N33"/>
    <mergeCell ref="F32:H32"/>
    <mergeCell ref="I32:K32"/>
    <mergeCell ref="F28:H28"/>
    <mergeCell ref="F26:K26"/>
    <mergeCell ref="A31:E31"/>
    <mergeCell ref="F30:H30"/>
    <mergeCell ref="I30:K30"/>
    <mergeCell ref="I31:K31"/>
    <mergeCell ref="A26:E27"/>
    <mergeCell ref="A34:E34"/>
    <mergeCell ref="A35:E35"/>
    <mergeCell ref="A29:E29"/>
    <mergeCell ref="A30:E30"/>
    <mergeCell ref="A32:E32"/>
    <mergeCell ref="A33:E33"/>
    <mergeCell ref="L30:N30"/>
    <mergeCell ref="O30:Q30"/>
    <mergeCell ref="F29:H29"/>
    <mergeCell ref="I29:K29"/>
    <mergeCell ref="L29:N29"/>
    <mergeCell ref="L31:N31"/>
    <mergeCell ref="U12:W12"/>
    <mergeCell ref="R13:T13"/>
    <mergeCell ref="O20:Q20"/>
    <mergeCell ref="O21:Q21"/>
    <mergeCell ref="O22:Q22"/>
    <mergeCell ref="A28:E28"/>
    <mergeCell ref="O28:Q28"/>
    <mergeCell ref="I27:K27"/>
    <mergeCell ref="F27:H27"/>
    <mergeCell ref="L19:N19"/>
    <mergeCell ref="R17:T17"/>
    <mergeCell ref="U17:W17"/>
    <mergeCell ref="L32:N32"/>
    <mergeCell ref="A7:C7"/>
    <mergeCell ref="D7:G7"/>
    <mergeCell ref="H7:K7"/>
    <mergeCell ref="L7:O7"/>
    <mergeCell ref="P7:S7"/>
    <mergeCell ref="R11:W11"/>
    <mergeCell ref="R12:T12"/>
    <mergeCell ref="R14:T14"/>
    <mergeCell ref="U14:W14"/>
    <mergeCell ref="R15:T15"/>
    <mergeCell ref="U15:W15"/>
    <mergeCell ref="R16:T16"/>
    <mergeCell ref="U16:W16"/>
    <mergeCell ref="R18:T18"/>
    <mergeCell ref="U18:W18"/>
    <mergeCell ref="R19:T19"/>
    <mergeCell ref="U19:W19"/>
    <mergeCell ref="R21:T21"/>
    <mergeCell ref="U21:W21"/>
    <mergeCell ref="R20:T20"/>
    <mergeCell ref="U20:W20"/>
    <mergeCell ref="R22:T22"/>
    <mergeCell ref="U22:W22"/>
    <mergeCell ref="U27:W27"/>
    <mergeCell ref="R28:T28"/>
    <mergeCell ref="U28:W28"/>
    <mergeCell ref="R26:W26"/>
    <mergeCell ref="R27:T27"/>
    <mergeCell ref="R29:T29"/>
    <mergeCell ref="U29:W29"/>
    <mergeCell ref="R34:T34"/>
    <mergeCell ref="U34:W34"/>
    <mergeCell ref="R30:T30"/>
    <mergeCell ref="U30:W30"/>
    <mergeCell ref="R35:T35"/>
    <mergeCell ref="U35:W35"/>
    <mergeCell ref="R31:T31"/>
    <mergeCell ref="U31:W31"/>
    <mergeCell ref="R32:T32"/>
    <mergeCell ref="U32:W32"/>
    <mergeCell ref="R33:T33"/>
    <mergeCell ref="U33:W33"/>
  </mergeCells>
  <printOptions/>
  <pageMargins left="0.5905511811023623" right="0.5905511811023623" top="0.8661417322834646" bottom="0.7086614173228347" header="0.3937007874015748" footer="0.4724409448818898"/>
  <pageSetup horizontalDpi="600" verticalDpi="600" orientation="portrait" paperSize="9" r:id="rId1"/>
  <headerFooter alignWithMargins="0">
    <oddHeader>&amp;L&amp;16N　社会保障</oddHeader>
  </headerFooter>
</worksheet>
</file>

<file path=xl/worksheets/sheet3.xml><?xml version="1.0" encoding="utf-8"?>
<worksheet xmlns="http://schemas.openxmlformats.org/spreadsheetml/2006/main" xmlns:r="http://schemas.openxmlformats.org/officeDocument/2006/relationships">
  <sheetPr>
    <tabColor theme="0" tint="-0.04997999966144562"/>
  </sheetPr>
  <dimension ref="A1:W35"/>
  <sheetViews>
    <sheetView workbookViewId="0" topLeftCell="A1">
      <selection activeCell="A1" sqref="A1"/>
    </sheetView>
  </sheetViews>
  <sheetFormatPr defaultColWidth="9.00390625" defaultRowHeight="13.5"/>
  <cols>
    <col min="1" max="2" width="8.75390625" style="11" customWidth="1"/>
    <col min="3" max="14" width="6.25390625" style="11" customWidth="1"/>
    <col min="15" max="16384" width="9.00390625" style="11" customWidth="1"/>
  </cols>
  <sheetData>
    <row r="1" spans="1:23" s="47" customFormat="1" ht="27" customHeight="1">
      <c r="A1" s="46" t="s">
        <v>297</v>
      </c>
      <c r="B1" s="46"/>
      <c r="C1" s="46"/>
      <c r="D1" s="46"/>
      <c r="E1" s="46"/>
      <c r="F1" s="46"/>
      <c r="G1" s="46"/>
      <c r="H1" s="46"/>
      <c r="I1" s="46"/>
      <c r="J1" s="46"/>
      <c r="K1" s="46"/>
      <c r="L1" s="46"/>
      <c r="M1" s="46"/>
      <c r="N1" s="46"/>
      <c r="O1" s="46"/>
      <c r="P1" s="46"/>
      <c r="Q1" s="46"/>
      <c r="R1" s="46"/>
      <c r="S1" s="46"/>
      <c r="T1" s="46"/>
      <c r="U1" s="46"/>
      <c r="V1" s="46"/>
      <c r="W1" s="46"/>
    </row>
    <row r="2" spans="1:23" ht="18.75" customHeight="1" thickBot="1">
      <c r="A2" s="10"/>
      <c r="B2" s="10"/>
      <c r="C2" s="10"/>
      <c r="D2" s="10"/>
      <c r="E2" s="48"/>
      <c r="F2" s="10"/>
      <c r="G2" s="10"/>
      <c r="H2" s="10"/>
      <c r="I2" s="10"/>
      <c r="J2" s="10"/>
      <c r="K2" s="10"/>
      <c r="L2" s="10"/>
      <c r="M2" s="9"/>
      <c r="N2" s="49" t="s">
        <v>263</v>
      </c>
      <c r="O2" s="9"/>
      <c r="P2" s="9"/>
      <c r="Q2" s="9"/>
      <c r="R2" s="9"/>
      <c r="T2" s="50"/>
      <c r="U2" s="50"/>
      <c r="V2" s="50"/>
      <c r="W2" s="50"/>
    </row>
    <row r="3" spans="1:14" ht="21" customHeight="1" thickTop="1">
      <c r="A3" s="425" t="s">
        <v>48</v>
      </c>
      <c r="B3" s="426"/>
      <c r="C3" s="429" t="s">
        <v>104</v>
      </c>
      <c r="D3" s="430"/>
      <c r="E3" s="426"/>
      <c r="F3" s="362" t="s">
        <v>105</v>
      </c>
      <c r="G3" s="432"/>
      <c r="H3" s="432"/>
      <c r="I3" s="432"/>
      <c r="J3" s="432"/>
      <c r="K3" s="432"/>
      <c r="L3" s="432"/>
      <c r="M3" s="432"/>
      <c r="N3" s="432"/>
    </row>
    <row r="4" spans="1:14" ht="21" customHeight="1">
      <c r="A4" s="427"/>
      <c r="B4" s="428"/>
      <c r="C4" s="431"/>
      <c r="D4" s="427"/>
      <c r="E4" s="428"/>
      <c r="F4" s="349" t="s">
        <v>106</v>
      </c>
      <c r="G4" s="433"/>
      <c r="H4" s="434"/>
      <c r="I4" s="349" t="s">
        <v>107</v>
      </c>
      <c r="J4" s="433"/>
      <c r="K4" s="434"/>
      <c r="L4" s="349" t="s">
        <v>108</v>
      </c>
      <c r="M4" s="433"/>
      <c r="N4" s="433"/>
    </row>
    <row r="5" spans="1:14" ht="24" customHeight="1">
      <c r="A5" s="423" t="s">
        <v>226</v>
      </c>
      <c r="B5" s="424"/>
      <c r="C5" s="436">
        <v>308</v>
      </c>
      <c r="D5" s="437"/>
      <c r="E5" s="196"/>
      <c r="F5" s="437">
        <f>SUM(I5+L5)</f>
        <v>303</v>
      </c>
      <c r="G5" s="437"/>
      <c r="H5" s="196"/>
      <c r="I5" s="437">
        <v>86</v>
      </c>
      <c r="J5" s="437"/>
      <c r="K5" s="197"/>
      <c r="L5" s="437">
        <v>217</v>
      </c>
      <c r="M5" s="437"/>
      <c r="N5" s="197"/>
    </row>
    <row r="6" spans="1:14" ht="24" customHeight="1">
      <c r="A6" s="423" t="s">
        <v>255</v>
      </c>
      <c r="B6" s="424"/>
      <c r="C6" s="437">
        <v>316</v>
      </c>
      <c r="D6" s="437"/>
      <c r="E6" s="196"/>
      <c r="F6" s="437">
        <f>I6+L6</f>
        <v>312</v>
      </c>
      <c r="G6" s="437"/>
      <c r="H6" s="196"/>
      <c r="I6" s="437">
        <v>89</v>
      </c>
      <c r="J6" s="437"/>
      <c r="K6" s="197"/>
      <c r="L6" s="437">
        <v>223</v>
      </c>
      <c r="M6" s="437"/>
      <c r="N6" s="197"/>
    </row>
    <row r="7" spans="1:14" ht="24" customHeight="1" thickBot="1">
      <c r="A7" s="418" t="s">
        <v>280</v>
      </c>
      <c r="B7" s="419"/>
      <c r="C7" s="420">
        <v>316</v>
      </c>
      <c r="D7" s="420"/>
      <c r="E7" s="270"/>
      <c r="F7" s="420">
        <v>313</v>
      </c>
      <c r="G7" s="420"/>
      <c r="H7" s="270"/>
      <c r="I7" s="420">
        <v>90</v>
      </c>
      <c r="J7" s="420"/>
      <c r="K7" s="269"/>
      <c r="L7" s="420">
        <v>223</v>
      </c>
      <c r="M7" s="420"/>
      <c r="N7" s="269"/>
    </row>
    <row r="8" spans="1:23" ht="18" customHeight="1" thickTop="1">
      <c r="A8" s="43" t="s">
        <v>185</v>
      </c>
      <c r="B8" s="9"/>
      <c r="C8" s="9"/>
      <c r="D8" s="9"/>
      <c r="E8" s="9"/>
      <c r="F8" s="9"/>
      <c r="G8" s="9"/>
      <c r="H8" s="9"/>
      <c r="I8" s="9"/>
      <c r="J8" s="9"/>
      <c r="K8" s="9"/>
      <c r="L8" s="9"/>
      <c r="M8" s="9"/>
      <c r="N8" s="9"/>
      <c r="O8" s="9"/>
      <c r="P8" s="9"/>
      <c r="Q8" s="9"/>
      <c r="R8" s="9"/>
      <c r="S8" s="9"/>
      <c r="T8" s="9"/>
      <c r="U8" s="9"/>
      <c r="V8" s="9"/>
      <c r="W8" s="9"/>
    </row>
    <row r="9" ht="19.5" customHeight="1"/>
    <row r="10" spans="1:2" s="47" customFormat="1" ht="27" customHeight="1">
      <c r="A10" s="46" t="s">
        <v>298</v>
      </c>
      <c r="B10" s="46"/>
    </row>
    <row r="11" spans="1:2" s="51" customFormat="1" ht="22.5" customHeight="1">
      <c r="A11" s="38" t="s">
        <v>49</v>
      </c>
      <c r="B11" s="38"/>
    </row>
    <row r="12" spans="1:14" ht="15" customHeight="1" thickBot="1">
      <c r="A12" s="10"/>
      <c r="B12" s="10"/>
      <c r="C12" s="10"/>
      <c r="D12" s="10"/>
      <c r="E12" s="10"/>
      <c r="F12" s="10"/>
      <c r="G12" s="10"/>
      <c r="K12" s="49" t="s">
        <v>179</v>
      </c>
      <c r="L12" s="49"/>
      <c r="M12" s="49"/>
      <c r="N12" s="49"/>
    </row>
    <row r="13" spans="1:16" ht="27" customHeight="1" thickTop="1">
      <c r="A13" s="425" t="s">
        <v>48</v>
      </c>
      <c r="B13" s="440"/>
      <c r="C13" s="429" t="s">
        <v>285</v>
      </c>
      <c r="D13" s="425"/>
      <c r="E13" s="425"/>
      <c r="F13" s="425"/>
      <c r="G13" s="425"/>
      <c r="H13" s="425"/>
      <c r="I13" s="425"/>
      <c r="J13" s="425"/>
      <c r="K13" s="425"/>
      <c r="L13" s="196"/>
      <c r="M13" s="258"/>
      <c r="N13" s="257"/>
      <c r="O13" s="52"/>
      <c r="P13" s="52"/>
    </row>
    <row r="14" spans="1:16" ht="27" customHeight="1">
      <c r="A14" s="441"/>
      <c r="B14" s="442"/>
      <c r="C14" s="349" t="s">
        <v>50</v>
      </c>
      <c r="D14" s="412"/>
      <c r="E14" s="350"/>
      <c r="F14" s="349" t="s">
        <v>51</v>
      </c>
      <c r="G14" s="350"/>
      <c r="H14" s="349" t="s">
        <v>52</v>
      </c>
      <c r="I14" s="350"/>
      <c r="J14" s="349" t="s">
        <v>227</v>
      </c>
      <c r="K14" s="412"/>
      <c r="L14" s="423"/>
      <c r="M14" s="423"/>
      <c r="N14" s="257"/>
      <c r="O14" s="52"/>
      <c r="P14" s="52"/>
    </row>
    <row r="15" spans="1:16" ht="24" customHeight="1">
      <c r="A15" s="423" t="s">
        <v>228</v>
      </c>
      <c r="B15" s="424"/>
      <c r="C15" s="411">
        <f>SUM(F15:K15)</f>
        <v>16680130</v>
      </c>
      <c r="D15" s="411"/>
      <c r="E15" s="411"/>
      <c r="F15" s="411">
        <v>15233102</v>
      </c>
      <c r="G15" s="411"/>
      <c r="H15" s="411">
        <v>775004</v>
      </c>
      <c r="I15" s="411"/>
      <c r="J15" s="411">
        <v>672024</v>
      </c>
      <c r="K15" s="411"/>
      <c r="L15" s="411"/>
      <c r="M15" s="411"/>
      <c r="N15" s="198"/>
      <c r="O15" s="53"/>
      <c r="P15" s="52"/>
    </row>
    <row r="16" spans="1:16" ht="24" customHeight="1">
      <c r="A16" s="423" t="s">
        <v>255</v>
      </c>
      <c r="B16" s="424"/>
      <c r="C16" s="411">
        <f>SUM(F16:K16)</f>
        <v>15918119</v>
      </c>
      <c r="D16" s="411"/>
      <c r="E16" s="411"/>
      <c r="F16" s="411">
        <v>14456440</v>
      </c>
      <c r="G16" s="411"/>
      <c r="H16" s="411">
        <v>728000</v>
      </c>
      <c r="I16" s="411"/>
      <c r="J16" s="411">
        <v>733679</v>
      </c>
      <c r="K16" s="411"/>
      <c r="L16" s="411"/>
      <c r="M16" s="411"/>
      <c r="N16" s="198"/>
      <c r="O16" s="53"/>
      <c r="P16" s="52"/>
    </row>
    <row r="17" spans="1:16" ht="24" customHeight="1" thickBot="1">
      <c r="A17" s="418" t="s">
        <v>280</v>
      </c>
      <c r="B17" s="419"/>
      <c r="C17" s="421">
        <f>SUM(F17:K17)</f>
        <v>15784434</v>
      </c>
      <c r="D17" s="421"/>
      <c r="E17" s="421"/>
      <c r="F17" s="421">
        <v>14262976</v>
      </c>
      <c r="G17" s="421"/>
      <c r="H17" s="421">
        <v>638000</v>
      </c>
      <c r="I17" s="421"/>
      <c r="J17" s="421">
        <v>883458</v>
      </c>
      <c r="K17" s="421"/>
      <c r="L17" s="422"/>
      <c r="M17" s="422"/>
      <c r="N17" s="259"/>
      <c r="O17" s="53"/>
      <c r="P17" s="52"/>
    </row>
    <row r="18" spans="5:14" ht="17.25" customHeight="1" thickTop="1">
      <c r="E18" s="54"/>
      <c r="F18" s="54"/>
      <c r="G18" s="54"/>
      <c r="H18" s="54"/>
      <c r="I18" s="54"/>
      <c r="J18" s="54"/>
      <c r="K18" s="54"/>
      <c r="L18" s="54"/>
      <c r="M18" s="54"/>
      <c r="N18" s="54"/>
    </row>
    <row r="19" spans="1:14" s="56" customFormat="1" ht="22.5" customHeight="1">
      <c r="A19" s="55" t="s">
        <v>53</v>
      </c>
      <c r="B19" s="55"/>
      <c r="E19" s="57"/>
      <c r="F19" s="57"/>
      <c r="G19" s="57"/>
      <c r="H19" s="57"/>
      <c r="I19" s="57"/>
      <c r="J19" s="57"/>
      <c r="K19" s="57"/>
      <c r="L19" s="57"/>
      <c r="M19" s="57"/>
      <c r="N19" s="57"/>
    </row>
    <row r="20" spans="1:14" ht="15" customHeight="1" thickBot="1">
      <c r="A20" s="58"/>
      <c r="B20" s="58"/>
      <c r="C20" s="58"/>
      <c r="D20" s="58"/>
      <c r="E20" s="58"/>
      <c r="F20" s="58"/>
      <c r="G20" s="58"/>
      <c r="H20" s="58"/>
      <c r="I20" s="58"/>
      <c r="J20" s="54"/>
      <c r="K20" s="49" t="s">
        <v>2</v>
      </c>
      <c r="M20" s="45"/>
      <c r="N20" s="49"/>
    </row>
    <row r="21" spans="1:14" ht="27" customHeight="1" thickTop="1">
      <c r="A21" s="425" t="s">
        <v>48</v>
      </c>
      <c r="B21" s="440"/>
      <c r="C21" s="429" t="s">
        <v>285</v>
      </c>
      <c r="D21" s="425"/>
      <c r="E21" s="425"/>
      <c r="F21" s="425"/>
      <c r="G21" s="425"/>
      <c r="H21" s="425"/>
      <c r="I21" s="425"/>
      <c r="J21" s="425"/>
      <c r="K21" s="425"/>
      <c r="L21" s="196"/>
      <c r="M21" s="258"/>
      <c r="N21" s="257"/>
    </row>
    <row r="22" spans="1:14" ht="27" customHeight="1">
      <c r="A22" s="441"/>
      <c r="B22" s="442"/>
      <c r="C22" s="349" t="s">
        <v>50</v>
      </c>
      <c r="D22" s="412"/>
      <c r="E22" s="350"/>
      <c r="F22" s="349" t="s">
        <v>51</v>
      </c>
      <c r="G22" s="350"/>
      <c r="H22" s="349" t="s">
        <v>52</v>
      </c>
      <c r="I22" s="350"/>
      <c r="J22" s="349" t="s">
        <v>286</v>
      </c>
      <c r="K22" s="350"/>
      <c r="L22" s="423"/>
      <c r="M22" s="423"/>
      <c r="N22" s="257"/>
    </row>
    <row r="23" spans="1:14" ht="25.5" customHeight="1">
      <c r="A23" s="423" t="s">
        <v>228</v>
      </c>
      <c r="B23" s="424"/>
      <c r="C23" s="439">
        <v>9048261</v>
      </c>
      <c r="D23" s="439"/>
      <c r="E23" s="439"/>
      <c r="F23" s="439">
        <v>8568719</v>
      </c>
      <c r="G23" s="439"/>
      <c r="H23" s="438" t="s">
        <v>287</v>
      </c>
      <c r="I23" s="438"/>
      <c r="J23" s="439">
        <v>479542</v>
      </c>
      <c r="K23" s="439"/>
      <c r="L23" s="439"/>
      <c r="M23" s="439"/>
      <c r="N23" s="202"/>
    </row>
    <row r="24" spans="1:14" ht="25.5" customHeight="1">
      <c r="A24" s="423" t="s">
        <v>255</v>
      </c>
      <c r="B24" s="424"/>
      <c r="C24" s="438">
        <f>SUM(F24:K24)</f>
        <v>9046080</v>
      </c>
      <c r="D24" s="438"/>
      <c r="E24" s="438"/>
      <c r="F24" s="438">
        <v>8607095</v>
      </c>
      <c r="G24" s="438"/>
      <c r="H24" s="438" t="s">
        <v>287</v>
      </c>
      <c r="I24" s="438"/>
      <c r="J24" s="438">
        <v>438985</v>
      </c>
      <c r="K24" s="438"/>
      <c r="L24" s="438"/>
      <c r="M24" s="438"/>
      <c r="N24" s="202"/>
    </row>
    <row r="25" spans="1:14" ht="25.5" customHeight="1" thickBot="1">
      <c r="A25" s="418" t="s">
        <v>280</v>
      </c>
      <c r="B25" s="419"/>
      <c r="C25" s="447">
        <f>SUM(F25:K25)</f>
        <v>9005990</v>
      </c>
      <c r="D25" s="447"/>
      <c r="E25" s="447"/>
      <c r="F25" s="447">
        <v>8480375</v>
      </c>
      <c r="G25" s="447"/>
      <c r="H25" s="447" t="s">
        <v>287</v>
      </c>
      <c r="I25" s="447"/>
      <c r="J25" s="447">
        <v>525615</v>
      </c>
      <c r="K25" s="447"/>
      <c r="L25" s="448"/>
      <c r="M25" s="448"/>
      <c r="N25" s="260"/>
    </row>
    <row r="26" spans="1:2" ht="18" customHeight="1" thickTop="1">
      <c r="A26" s="43" t="s">
        <v>290</v>
      </c>
      <c r="B26" s="12"/>
    </row>
    <row r="27" ht="52.5" customHeight="1"/>
    <row r="28" spans="1:2" s="47" customFormat="1" ht="27" customHeight="1">
      <c r="A28" s="46" t="s">
        <v>299</v>
      </c>
      <c r="B28" s="46"/>
    </row>
    <row r="29" spans="1:2" s="56" customFormat="1" ht="22.5" customHeight="1" thickBot="1">
      <c r="A29" s="55" t="s">
        <v>41</v>
      </c>
      <c r="B29" s="55"/>
    </row>
    <row r="30" spans="1:14" s="10" customFormat="1" ht="27" customHeight="1" thickTop="1">
      <c r="A30" s="443" t="s">
        <v>48</v>
      </c>
      <c r="B30" s="444"/>
      <c r="C30" s="377" t="s">
        <v>110</v>
      </c>
      <c r="D30" s="378"/>
      <c r="E30" s="378"/>
      <c r="F30" s="378"/>
      <c r="G30" s="378"/>
      <c r="H30" s="378"/>
      <c r="I30" s="378" t="s">
        <v>111</v>
      </c>
      <c r="J30" s="378"/>
      <c r="K30" s="378"/>
      <c r="L30" s="378"/>
      <c r="M30" s="378"/>
      <c r="N30" s="391"/>
    </row>
    <row r="31" spans="1:14" s="10" customFormat="1" ht="27" customHeight="1">
      <c r="A31" s="445"/>
      <c r="B31" s="446"/>
      <c r="C31" s="379" t="s">
        <v>112</v>
      </c>
      <c r="D31" s="380"/>
      <c r="E31" s="380" t="s">
        <v>113</v>
      </c>
      <c r="F31" s="380"/>
      <c r="G31" s="380" t="s">
        <v>114</v>
      </c>
      <c r="H31" s="380"/>
      <c r="I31" s="380" t="s">
        <v>115</v>
      </c>
      <c r="J31" s="380"/>
      <c r="K31" s="380" t="s">
        <v>116</v>
      </c>
      <c r="L31" s="380"/>
      <c r="M31" s="380" t="s">
        <v>114</v>
      </c>
      <c r="N31" s="450"/>
    </row>
    <row r="32" spans="1:14" s="10" customFormat="1" ht="25.5" customHeight="1">
      <c r="A32" s="392" t="s">
        <v>226</v>
      </c>
      <c r="B32" s="435"/>
      <c r="C32" s="410">
        <v>37058</v>
      </c>
      <c r="D32" s="395"/>
      <c r="E32" s="410">
        <v>96867</v>
      </c>
      <c r="F32" s="395"/>
      <c r="G32" s="408">
        <f>ROUNDDOWN(C32/E32,5)*100</f>
        <v>38.256</v>
      </c>
      <c r="H32" s="408"/>
      <c r="I32" s="410">
        <v>64083</v>
      </c>
      <c r="J32" s="395"/>
      <c r="K32" s="410">
        <v>237269</v>
      </c>
      <c r="L32" s="395"/>
      <c r="M32" s="408">
        <f>ROUNDDOWN(I32/K32,5)*100</f>
        <v>27.008</v>
      </c>
      <c r="N32" s="395"/>
    </row>
    <row r="33" spans="1:14" s="60" customFormat="1" ht="25.5" customHeight="1">
      <c r="A33" s="392" t="s">
        <v>255</v>
      </c>
      <c r="B33" s="393"/>
      <c r="C33" s="409">
        <v>36506</v>
      </c>
      <c r="D33" s="410"/>
      <c r="E33" s="410">
        <v>98096</v>
      </c>
      <c r="F33" s="410"/>
      <c r="G33" s="408">
        <f>ROUNDDOWN(C33/E33,5)*100</f>
        <v>37.214000000000006</v>
      </c>
      <c r="H33" s="408"/>
      <c r="I33" s="410">
        <v>62003</v>
      </c>
      <c r="J33" s="410"/>
      <c r="K33" s="410">
        <v>238213</v>
      </c>
      <c r="L33" s="410"/>
      <c r="M33" s="408">
        <f>ROUNDDOWN(I33/K33,5)*100</f>
        <v>26.028000000000002</v>
      </c>
      <c r="N33" s="408"/>
    </row>
    <row r="34" spans="1:14" s="60" customFormat="1" ht="25.5" customHeight="1" thickBot="1">
      <c r="A34" s="414" t="s">
        <v>280</v>
      </c>
      <c r="B34" s="415"/>
      <c r="C34" s="416">
        <v>35532</v>
      </c>
      <c r="D34" s="417"/>
      <c r="E34" s="417">
        <v>98443</v>
      </c>
      <c r="F34" s="417"/>
      <c r="G34" s="413">
        <f>ROUNDDOWN(C34/E34,5)*100</f>
        <v>36.092999999999996</v>
      </c>
      <c r="H34" s="413"/>
      <c r="I34" s="417">
        <v>59358</v>
      </c>
      <c r="J34" s="417"/>
      <c r="K34" s="417">
        <v>239552</v>
      </c>
      <c r="L34" s="417"/>
      <c r="M34" s="413">
        <f>ROUNDDOWN(I34/K34,5)*100</f>
        <v>24.778</v>
      </c>
      <c r="N34" s="413"/>
    </row>
    <row r="35" spans="1:14" ht="18" customHeight="1" thickTop="1">
      <c r="A35" s="449" t="s">
        <v>301</v>
      </c>
      <c r="B35" s="449"/>
      <c r="C35" s="449"/>
      <c r="D35" s="449"/>
      <c r="E35" s="449"/>
      <c r="F35" s="449"/>
      <c r="G35" s="449"/>
      <c r="H35" s="449"/>
      <c r="I35" s="449"/>
      <c r="J35" s="449"/>
      <c r="K35" s="449"/>
      <c r="L35" s="449"/>
      <c r="M35" s="449"/>
      <c r="N35" s="449"/>
    </row>
    <row r="36" ht="22.5" customHeight="1"/>
    <row r="37" ht="27" customHeight="1"/>
    <row r="38" ht="25.5" customHeight="1"/>
    <row r="39" ht="25.5" customHeight="1"/>
    <row r="40" ht="25.5" customHeight="1"/>
    <row r="42" ht="22.5" customHeight="1"/>
  </sheetData>
  <sheetProtection/>
  <mergeCells count="102">
    <mergeCell ref="A35:N35"/>
    <mergeCell ref="F14:G14"/>
    <mergeCell ref="F15:G15"/>
    <mergeCell ref="F16:G16"/>
    <mergeCell ref="C15:E15"/>
    <mergeCell ref="M31:N31"/>
    <mergeCell ref="I30:N30"/>
    <mergeCell ref="C31:D31"/>
    <mergeCell ref="E31:F31"/>
    <mergeCell ref="G31:H31"/>
    <mergeCell ref="L22:M22"/>
    <mergeCell ref="H23:I23"/>
    <mergeCell ref="J24:K24"/>
    <mergeCell ref="C16:E16"/>
    <mergeCell ref="H15:I15"/>
    <mergeCell ref="H16:I16"/>
    <mergeCell ref="J15:K15"/>
    <mergeCell ref="F23:G23"/>
    <mergeCell ref="F24:G24"/>
    <mergeCell ref="L23:M23"/>
    <mergeCell ref="L25:M25"/>
    <mergeCell ref="A24:B24"/>
    <mergeCell ref="K31:L31"/>
    <mergeCell ref="L15:M15"/>
    <mergeCell ref="J22:K22"/>
    <mergeCell ref="H24:I24"/>
    <mergeCell ref="H22:I22"/>
    <mergeCell ref="C22:E22"/>
    <mergeCell ref="F22:G22"/>
    <mergeCell ref="I31:J31"/>
    <mergeCell ref="J16:K16"/>
    <mergeCell ref="C13:K13"/>
    <mergeCell ref="C24:E24"/>
    <mergeCell ref="A30:B31"/>
    <mergeCell ref="A25:B25"/>
    <mergeCell ref="H25:I25"/>
    <mergeCell ref="J25:K25"/>
    <mergeCell ref="C25:E25"/>
    <mergeCell ref="F25:G25"/>
    <mergeCell ref="C30:H30"/>
    <mergeCell ref="A33:B33"/>
    <mergeCell ref="E33:F33"/>
    <mergeCell ref="J23:K23"/>
    <mergeCell ref="F5:G5"/>
    <mergeCell ref="A13:B14"/>
    <mergeCell ref="A15:B15"/>
    <mergeCell ref="A21:B22"/>
    <mergeCell ref="A23:B23"/>
    <mergeCell ref="C21:K21"/>
    <mergeCell ref="C23:E23"/>
    <mergeCell ref="L6:M6"/>
    <mergeCell ref="C6:D6"/>
    <mergeCell ref="F6:G6"/>
    <mergeCell ref="F17:G17"/>
    <mergeCell ref="L24:M24"/>
    <mergeCell ref="I32:J32"/>
    <mergeCell ref="I6:J6"/>
    <mergeCell ref="L14:M14"/>
    <mergeCell ref="H14:I14"/>
    <mergeCell ref="J14:K14"/>
    <mergeCell ref="A5:B5"/>
    <mergeCell ref="M32:N32"/>
    <mergeCell ref="A32:B32"/>
    <mergeCell ref="C32:D32"/>
    <mergeCell ref="E32:F32"/>
    <mergeCell ref="G32:H32"/>
    <mergeCell ref="C5:D5"/>
    <mergeCell ref="I5:J5"/>
    <mergeCell ref="L5:M5"/>
    <mergeCell ref="A6:B6"/>
    <mergeCell ref="A3:B4"/>
    <mergeCell ref="C3:E4"/>
    <mergeCell ref="F3:N3"/>
    <mergeCell ref="F4:H4"/>
    <mergeCell ref="I4:K4"/>
    <mergeCell ref="L4:N4"/>
    <mergeCell ref="A7:B7"/>
    <mergeCell ref="C7:D7"/>
    <mergeCell ref="F7:G7"/>
    <mergeCell ref="L7:M7"/>
    <mergeCell ref="I7:J7"/>
    <mergeCell ref="A17:B17"/>
    <mergeCell ref="H17:I17"/>
    <mergeCell ref="J17:K17"/>
    <mergeCell ref="L17:M17"/>
    <mergeCell ref="A16:B16"/>
    <mergeCell ref="A34:B34"/>
    <mergeCell ref="C34:D34"/>
    <mergeCell ref="E34:F34"/>
    <mergeCell ref="G34:H34"/>
    <mergeCell ref="I34:J34"/>
    <mergeCell ref="K34:L34"/>
    <mergeCell ref="M33:N33"/>
    <mergeCell ref="C33:D33"/>
    <mergeCell ref="L16:M16"/>
    <mergeCell ref="C14:E14"/>
    <mergeCell ref="K32:L32"/>
    <mergeCell ref="M34:N34"/>
    <mergeCell ref="C17:E17"/>
    <mergeCell ref="I33:J33"/>
    <mergeCell ref="K33:L33"/>
    <mergeCell ref="G33:H33"/>
  </mergeCells>
  <printOptions/>
  <pageMargins left="0.5905511811023623" right="0.5905511811023623" top="0.8661417322834646" bottom="0.7086614173228347" header="0.3937007874015748" footer="0.4724409448818898"/>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theme="0" tint="-0.04997999966144562"/>
    <pageSetUpPr fitToPage="1"/>
  </sheetPr>
  <dimension ref="A1:Y43"/>
  <sheetViews>
    <sheetView workbookViewId="0" topLeftCell="A1">
      <selection activeCell="A1" sqref="A1"/>
    </sheetView>
  </sheetViews>
  <sheetFormatPr defaultColWidth="9.00390625" defaultRowHeight="13.5"/>
  <cols>
    <col min="1" max="1" width="3.625" style="11" customWidth="1"/>
    <col min="2" max="4" width="3.125" style="11" customWidth="1"/>
    <col min="5" max="16" width="3.75390625" style="11" customWidth="1"/>
    <col min="17" max="17" width="4.25390625" style="11" customWidth="1"/>
    <col min="18" max="18" width="4.125" style="11" customWidth="1"/>
    <col min="19" max="22" width="3.75390625" style="11" customWidth="1"/>
    <col min="23" max="23" width="4.00390625" style="11" customWidth="1"/>
    <col min="24" max="24" width="3.75390625" style="11" customWidth="1"/>
    <col min="25" max="25" width="3.375" style="11" customWidth="1"/>
    <col min="26" max="28" width="3.25390625" style="11" customWidth="1"/>
    <col min="29" max="40" width="3.625" style="11" customWidth="1"/>
    <col min="41" max="16384" width="9.00390625" style="11" customWidth="1"/>
  </cols>
  <sheetData>
    <row r="1" spans="1:2" s="56" customFormat="1" ht="22.5" customHeight="1" thickBot="1">
      <c r="A1" s="55" t="s">
        <v>47</v>
      </c>
      <c r="B1" s="55"/>
    </row>
    <row r="2" spans="1:25" ht="30" customHeight="1" thickTop="1">
      <c r="A2" s="377" t="s">
        <v>48</v>
      </c>
      <c r="B2" s="473"/>
      <c r="C2" s="473"/>
      <c r="D2" s="473"/>
      <c r="E2" s="479" t="s">
        <v>204</v>
      </c>
      <c r="F2" s="476"/>
      <c r="G2" s="476"/>
      <c r="H2" s="476"/>
      <c r="I2" s="476"/>
      <c r="J2" s="476"/>
      <c r="K2" s="476"/>
      <c r="L2" s="476" t="s">
        <v>205</v>
      </c>
      <c r="M2" s="477"/>
      <c r="N2" s="477"/>
      <c r="O2" s="477"/>
      <c r="P2" s="477"/>
      <c r="Q2" s="477"/>
      <c r="R2" s="477"/>
      <c r="S2" s="476" t="s">
        <v>206</v>
      </c>
      <c r="T2" s="477"/>
      <c r="U2" s="477"/>
      <c r="V2" s="477"/>
      <c r="W2" s="477"/>
      <c r="X2" s="477"/>
      <c r="Y2" s="478"/>
    </row>
    <row r="3" spans="1:25" ht="24" customHeight="1">
      <c r="A3" s="392" t="s">
        <v>226</v>
      </c>
      <c r="B3" s="474"/>
      <c r="C3" s="474"/>
      <c r="D3" s="475"/>
      <c r="E3" s="394">
        <v>6584000300</v>
      </c>
      <c r="F3" s="474"/>
      <c r="G3" s="474"/>
      <c r="H3" s="474"/>
      <c r="I3" s="474"/>
      <c r="J3" s="474"/>
      <c r="K3" s="145"/>
      <c r="L3" s="365">
        <v>6002623301</v>
      </c>
      <c r="M3" s="474"/>
      <c r="N3" s="474"/>
      <c r="O3" s="474"/>
      <c r="P3" s="474"/>
      <c r="Q3" s="474"/>
      <c r="R3" s="145"/>
      <c r="S3" s="472">
        <f>ROUNDDOWN(L3/E3,5)*100</f>
        <v>91.169</v>
      </c>
      <c r="T3" s="472"/>
      <c r="U3" s="472"/>
      <c r="V3" s="472"/>
      <c r="W3" s="472"/>
      <c r="X3" s="472"/>
      <c r="Y3" s="194"/>
    </row>
    <row r="4" spans="1:25" ht="24" customHeight="1">
      <c r="A4" s="392" t="s">
        <v>255</v>
      </c>
      <c r="B4" s="392"/>
      <c r="C4" s="392"/>
      <c r="D4" s="393"/>
      <c r="E4" s="394">
        <v>6608910521</v>
      </c>
      <c r="F4" s="365"/>
      <c r="G4" s="365"/>
      <c r="H4" s="365"/>
      <c r="I4" s="365"/>
      <c r="J4" s="365"/>
      <c r="K4" s="145"/>
      <c r="L4" s="365">
        <v>6065797602</v>
      </c>
      <c r="M4" s="365"/>
      <c r="N4" s="365"/>
      <c r="O4" s="365"/>
      <c r="P4" s="365"/>
      <c r="Q4" s="365"/>
      <c r="R4" s="145"/>
      <c r="S4" s="472">
        <f>ROUNDDOWN(L4/E4,5)*100</f>
        <v>91.782</v>
      </c>
      <c r="T4" s="472"/>
      <c r="U4" s="472"/>
      <c r="V4" s="472"/>
      <c r="W4" s="472"/>
      <c r="X4" s="472"/>
      <c r="Y4" s="243"/>
    </row>
    <row r="5" spans="1:25" ht="24" customHeight="1" thickBot="1">
      <c r="A5" s="414" t="s">
        <v>280</v>
      </c>
      <c r="B5" s="414"/>
      <c r="C5" s="414"/>
      <c r="D5" s="415"/>
      <c r="E5" s="465">
        <v>6159764600</v>
      </c>
      <c r="F5" s="317"/>
      <c r="G5" s="317"/>
      <c r="H5" s="317"/>
      <c r="I5" s="317"/>
      <c r="J5" s="317"/>
      <c r="K5" s="268"/>
      <c r="L5" s="317">
        <v>5685111763</v>
      </c>
      <c r="M5" s="317"/>
      <c r="N5" s="317"/>
      <c r="O5" s="317"/>
      <c r="P5" s="317"/>
      <c r="Q5" s="317"/>
      <c r="R5" s="268"/>
      <c r="S5" s="504">
        <f>ROUNDDOWN(L5/E5,5)*100</f>
        <v>92.294</v>
      </c>
      <c r="T5" s="504"/>
      <c r="U5" s="504"/>
      <c r="V5" s="504"/>
      <c r="W5" s="504"/>
      <c r="X5" s="504"/>
      <c r="Y5" s="272"/>
    </row>
    <row r="6" spans="1:25" ht="18" customHeight="1" thickTop="1">
      <c r="A6" s="449"/>
      <c r="B6" s="449"/>
      <c r="C6" s="449"/>
      <c r="D6" s="449"/>
      <c r="E6" s="449"/>
      <c r="F6" s="449"/>
      <c r="G6" s="449"/>
      <c r="H6" s="449"/>
      <c r="I6" s="449"/>
      <c r="J6" s="449"/>
      <c r="K6" s="449"/>
      <c r="L6" s="449"/>
      <c r="M6" s="449"/>
      <c r="N6" s="449"/>
      <c r="O6" s="449"/>
      <c r="P6" s="15"/>
      <c r="Q6" s="15"/>
      <c r="R6" s="61"/>
      <c r="S6" s="62"/>
      <c r="T6" s="15"/>
      <c r="U6" s="15"/>
      <c r="V6" s="15"/>
      <c r="W6" s="15"/>
      <c r="X6" s="15"/>
      <c r="Y6" s="63"/>
    </row>
    <row r="7" ht="60" customHeight="1"/>
    <row r="8" spans="1:9" s="56" customFormat="1" ht="22.5" customHeight="1" thickBot="1">
      <c r="A8" s="55" t="s">
        <v>42</v>
      </c>
      <c r="B8" s="64"/>
      <c r="C8" s="64"/>
      <c r="D8" s="64"/>
      <c r="E8" s="64"/>
      <c r="F8" s="64"/>
      <c r="G8" s="64"/>
      <c r="H8" s="64"/>
      <c r="I8" s="64"/>
    </row>
    <row r="9" spans="1:25" s="10" customFormat="1" ht="28.5" customHeight="1" thickTop="1">
      <c r="A9" s="377" t="s">
        <v>48</v>
      </c>
      <c r="B9" s="399"/>
      <c r="C9" s="399"/>
      <c r="D9" s="399"/>
      <c r="E9" s="391" t="s">
        <v>117</v>
      </c>
      <c r="F9" s="499"/>
      <c r="G9" s="499"/>
      <c r="H9" s="499"/>
      <c r="I9" s="499"/>
      <c r="J9" s="499"/>
      <c r="K9" s="499"/>
      <c r="L9" s="499"/>
      <c r="M9" s="499"/>
      <c r="N9" s="499"/>
      <c r="O9" s="499"/>
      <c r="P9" s="499"/>
      <c r="Q9" s="499"/>
      <c r="R9" s="499"/>
      <c r="S9" s="500"/>
      <c r="T9" s="490" t="s">
        <v>118</v>
      </c>
      <c r="U9" s="491"/>
      <c r="V9" s="492"/>
      <c r="W9" s="490" t="s">
        <v>119</v>
      </c>
      <c r="X9" s="491"/>
      <c r="Y9" s="491"/>
    </row>
    <row r="10" spans="1:25" s="10" customFormat="1" ht="28.5" customHeight="1">
      <c r="A10" s="508"/>
      <c r="B10" s="509"/>
      <c r="C10" s="509"/>
      <c r="D10" s="509"/>
      <c r="E10" s="450" t="s">
        <v>120</v>
      </c>
      <c r="F10" s="501"/>
      <c r="G10" s="502"/>
      <c r="H10" s="450" t="s">
        <v>121</v>
      </c>
      <c r="I10" s="501"/>
      <c r="J10" s="502"/>
      <c r="K10" s="450" t="s">
        <v>122</v>
      </c>
      <c r="L10" s="501"/>
      <c r="M10" s="502"/>
      <c r="N10" s="450" t="s">
        <v>123</v>
      </c>
      <c r="O10" s="503"/>
      <c r="P10" s="379"/>
      <c r="Q10" s="450" t="s">
        <v>106</v>
      </c>
      <c r="R10" s="503"/>
      <c r="S10" s="379"/>
      <c r="T10" s="493"/>
      <c r="U10" s="494"/>
      <c r="V10" s="495"/>
      <c r="W10" s="493"/>
      <c r="X10" s="494"/>
      <c r="Y10" s="494"/>
    </row>
    <row r="11" spans="1:25" s="10" customFormat="1" ht="30" customHeight="1">
      <c r="A11" s="195" t="s">
        <v>124</v>
      </c>
      <c r="B11" s="510" t="s">
        <v>125</v>
      </c>
      <c r="C11" s="511"/>
      <c r="D11" s="510"/>
      <c r="E11" s="486">
        <v>11750</v>
      </c>
      <c r="F11" s="395"/>
      <c r="G11" s="395"/>
      <c r="H11" s="471">
        <v>519681</v>
      </c>
      <c r="I11" s="471"/>
      <c r="J11" s="471"/>
      <c r="K11" s="471">
        <v>126728</v>
      </c>
      <c r="L11" s="471"/>
      <c r="M11" s="471"/>
      <c r="N11" s="471">
        <v>367463</v>
      </c>
      <c r="O11" s="471"/>
      <c r="P11" s="471"/>
      <c r="Q11" s="471">
        <f aca="true" t="shared" si="0" ref="Q11:Q20">SUM(E11:P11)</f>
        <v>1025622</v>
      </c>
      <c r="R11" s="471"/>
      <c r="S11" s="471"/>
      <c r="T11" s="471">
        <v>36468</v>
      </c>
      <c r="U11" s="471"/>
      <c r="V11" s="471"/>
      <c r="W11" s="471">
        <v>19123</v>
      </c>
      <c r="X11" s="395"/>
      <c r="Y11" s="395"/>
    </row>
    <row r="12" spans="1:25" s="10" customFormat="1" ht="30" customHeight="1">
      <c r="A12" s="195" t="s">
        <v>126</v>
      </c>
      <c r="B12" s="505" t="s">
        <v>127</v>
      </c>
      <c r="C12" s="496"/>
      <c r="D12" s="505"/>
      <c r="E12" s="486">
        <v>162285</v>
      </c>
      <c r="F12" s="489"/>
      <c r="G12" s="489"/>
      <c r="H12" s="471">
        <v>816011</v>
      </c>
      <c r="I12" s="471"/>
      <c r="J12" s="471"/>
      <c r="K12" s="471">
        <v>248290</v>
      </c>
      <c r="L12" s="471"/>
      <c r="M12" s="471"/>
      <c r="N12" s="485">
        <v>451503</v>
      </c>
      <c r="O12" s="485"/>
      <c r="P12" s="485"/>
      <c r="Q12" s="485">
        <f t="shared" si="0"/>
        <v>1678089</v>
      </c>
      <c r="R12" s="485"/>
      <c r="S12" s="485"/>
      <c r="T12" s="483" t="s">
        <v>230</v>
      </c>
      <c r="U12" s="483"/>
      <c r="V12" s="483"/>
      <c r="W12" s="483" t="s">
        <v>230</v>
      </c>
      <c r="X12" s="483"/>
      <c r="Y12" s="483"/>
    </row>
    <row r="13" spans="1:25" s="10" customFormat="1" ht="30" customHeight="1">
      <c r="A13" s="195">
        <v>25</v>
      </c>
      <c r="B13" s="505" t="s">
        <v>128</v>
      </c>
      <c r="C13" s="496"/>
      <c r="D13" s="505"/>
      <c r="E13" s="486">
        <v>6224123957</v>
      </c>
      <c r="F13" s="489"/>
      <c r="G13" s="489"/>
      <c r="H13" s="471">
        <v>6797182495</v>
      </c>
      <c r="I13" s="471"/>
      <c r="J13" s="471"/>
      <c r="K13" s="471">
        <v>1603611160</v>
      </c>
      <c r="L13" s="471"/>
      <c r="M13" s="471"/>
      <c r="N13" s="471">
        <v>3990491561</v>
      </c>
      <c r="O13" s="471"/>
      <c r="P13" s="471"/>
      <c r="Q13" s="471">
        <f t="shared" si="0"/>
        <v>18615409173</v>
      </c>
      <c r="R13" s="471"/>
      <c r="S13" s="471"/>
      <c r="T13" s="471">
        <v>333241722</v>
      </c>
      <c r="U13" s="471"/>
      <c r="V13" s="471"/>
      <c r="W13" s="471">
        <v>8201832506</v>
      </c>
      <c r="X13" s="395"/>
      <c r="Y13" s="395"/>
    </row>
    <row r="14" spans="1:25" s="10" customFormat="1" ht="30" customHeight="1">
      <c r="A14" s="195" t="s">
        <v>129</v>
      </c>
      <c r="B14" s="505" t="s">
        <v>130</v>
      </c>
      <c r="C14" s="496"/>
      <c r="D14" s="505"/>
      <c r="E14" s="486">
        <v>4553141351</v>
      </c>
      <c r="F14" s="489"/>
      <c r="G14" s="489"/>
      <c r="H14" s="471">
        <v>4965415865</v>
      </c>
      <c r="I14" s="471"/>
      <c r="J14" s="471"/>
      <c r="K14" s="471">
        <v>1165070746</v>
      </c>
      <c r="L14" s="471"/>
      <c r="M14" s="471"/>
      <c r="N14" s="471">
        <v>2921125277</v>
      </c>
      <c r="O14" s="471"/>
      <c r="P14" s="471"/>
      <c r="Q14" s="471">
        <f t="shared" si="0"/>
        <v>13604753239</v>
      </c>
      <c r="R14" s="471"/>
      <c r="S14" s="471"/>
      <c r="T14" s="471">
        <v>243355918</v>
      </c>
      <c r="U14" s="471"/>
      <c r="V14" s="471"/>
      <c r="W14" s="471">
        <v>1529937392</v>
      </c>
      <c r="X14" s="395"/>
      <c r="Y14" s="395"/>
    </row>
    <row r="15" spans="1:25" s="10" customFormat="1" ht="30" customHeight="1">
      <c r="A15" s="195" t="s">
        <v>131</v>
      </c>
      <c r="B15" s="506" t="s">
        <v>132</v>
      </c>
      <c r="C15" s="507"/>
      <c r="D15" s="506"/>
      <c r="E15" s="486">
        <v>1520759476</v>
      </c>
      <c r="F15" s="395"/>
      <c r="G15" s="395"/>
      <c r="H15" s="471">
        <v>1478154313</v>
      </c>
      <c r="I15" s="471"/>
      <c r="J15" s="471"/>
      <c r="K15" s="471">
        <v>370467302</v>
      </c>
      <c r="L15" s="471"/>
      <c r="M15" s="471"/>
      <c r="N15" s="471">
        <v>781975200</v>
      </c>
      <c r="O15" s="471"/>
      <c r="P15" s="471"/>
      <c r="Q15" s="471">
        <f t="shared" si="0"/>
        <v>4151356291</v>
      </c>
      <c r="R15" s="471"/>
      <c r="S15" s="471"/>
      <c r="T15" s="471">
        <v>76984194</v>
      </c>
      <c r="U15" s="471"/>
      <c r="V15" s="471"/>
      <c r="W15" s="483" t="s">
        <v>230</v>
      </c>
      <c r="X15" s="483"/>
      <c r="Y15" s="483"/>
    </row>
    <row r="16" spans="1:25" s="10" customFormat="1" ht="30" customHeight="1">
      <c r="A16" s="273" t="s">
        <v>124</v>
      </c>
      <c r="B16" s="496" t="s">
        <v>125</v>
      </c>
      <c r="C16" s="497"/>
      <c r="D16" s="498"/>
      <c r="E16" s="488">
        <v>11452</v>
      </c>
      <c r="F16" s="487"/>
      <c r="G16" s="487"/>
      <c r="H16" s="487">
        <v>510222</v>
      </c>
      <c r="I16" s="487"/>
      <c r="J16" s="487"/>
      <c r="K16" s="487">
        <v>126236</v>
      </c>
      <c r="L16" s="487"/>
      <c r="M16" s="487"/>
      <c r="N16" s="487">
        <v>365699</v>
      </c>
      <c r="O16" s="487"/>
      <c r="P16" s="487"/>
      <c r="Q16" s="487">
        <f t="shared" si="0"/>
        <v>1013609</v>
      </c>
      <c r="R16" s="487"/>
      <c r="S16" s="487"/>
      <c r="T16" s="487">
        <v>36856</v>
      </c>
      <c r="U16" s="487"/>
      <c r="V16" s="487"/>
      <c r="W16" s="487">
        <v>20111</v>
      </c>
      <c r="X16" s="487"/>
      <c r="Y16" s="487"/>
    </row>
    <row r="17" spans="1:25" s="10" customFormat="1" ht="30" customHeight="1">
      <c r="A17" s="195" t="s">
        <v>126</v>
      </c>
      <c r="B17" s="496" t="s">
        <v>127</v>
      </c>
      <c r="C17" s="497"/>
      <c r="D17" s="498"/>
      <c r="E17" s="486">
        <v>158124</v>
      </c>
      <c r="F17" s="471"/>
      <c r="G17" s="471"/>
      <c r="H17" s="471">
        <v>791764</v>
      </c>
      <c r="I17" s="471"/>
      <c r="J17" s="471"/>
      <c r="K17" s="471">
        <v>242429</v>
      </c>
      <c r="L17" s="471"/>
      <c r="M17" s="471"/>
      <c r="N17" s="485">
        <v>445591</v>
      </c>
      <c r="O17" s="485"/>
      <c r="P17" s="485"/>
      <c r="Q17" s="485">
        <f t="shared" si="0"/>
        <v>1637908</v>
      </c>
      <c r="R17" s="485"/>
      <c r="S17" s="485"/>
      <c r="T17" s="483" t="s">
        <v>230</v>
      </c>
      <c r="U17" s="483"/>
      <c r="V17" s="483"/>
      <c r="W17" s="483" t="s">
        <v>230</v>
      </c>
      <c r="X17" s="483"/>
      <c r="Y17" s="483"/>
    </row>
    <row r="18" spans="1:25" s="10" customFormat="1" ht="30" customHeight="1">
      <c r="A18" s="195">
        <v>26</v>
      </c>
      <c r="B18" s="496" t="s">
        <v>128</v>
      </c>
      <c r="C18" s="497"/>
      <c r="D18" s="498"/>
      <c r="E18" s="486">
        <v>6071077362</v>
      </c>
      <c r="F18" s="471"/>
      <c r="G18" s="471"/>
      <c r="H18" s="471">
        <v>6732367952</v>
      </c>
      <c r="I18" s="471"/>
      <c r="J18" s="471"/>
      <c r="K18" s="471">
        <v>1591864660</v>
      </c>
      <c r="L18" s="471"/>
      <c r="M18" s="471"/>
      <c r="N18" s="471">
        <v>4050682582</v>
      </c>
      <c r="O18" s="471"/>
      <c r="P18" s="471"/>
      <c r="Q18" s="471">
        <f t="shared" si="0"/>
        <v>18445992556</v>
      </c>
      <c r="R18" s="471"/>
      <c r="S18" s="471"/>
      <c r="T18" s="471">
        <v>331372670</v>
      </c>
      <c r="U18" s="471"/>
      <c r="V18" s="471"/>
      <c r="W18" s="471">
        <v>8376244608</v>
      </c>
      <c r="X18" s="471"/>
      <c r="Y18" s="471"/>
    </row>
    <row r="19" spans="1:25" s="10" customFormat="1" ht="30" customHeight="1">
      <c r="A19" s="195" t="s">
        <v>129</v>
      </c>
      <c r="B19" s="496" t="s">
        <v>130</v>
      </c>
      <c r="C19" s="497"/>
      <c r="D19" s="498"/>
      <c r="E19" s="486">
        <v>4459850114</v>
      </c>
      <c r="F19" s="471"/>
      <c r="G19" s="471"/>
      <c r="H19" s="471">
        <v>4927679338</v>
      </c>
      <c r="I19" s="471"/>
      <c r="J19" s="471"/>
      <c r="K19" s="471">
        <v>1157529151</v>
      </c>
      <c r="L19" s="471"/>
      <c r="M19" s="471"/>
      <c r="N19" s="471">
        <v>2970807989</v>
      </c>
      <c r="O19" s="471"/>
      <c r="P19" s="471"/>
      <c r="Q19" s="471">
        <f t="shared" si="0"/>
        <v>13515866592</v>
      </c>
      <c r="R19" s="471"/>
      <c r="S19" s="471"/>
      <c r="T19" s="471">
        <v>242418964</v>
      </c>
      <c r="U19" s="471"/>
      <c r="V19" s="471"/>
      <c r="W19" s="471">
        <v>1545494328</v>
      </c>
      <c r="X19" s="471"/>
      <c r="Y19" s="471"/>
    </row>
    <row r="20" spans="1:25" s="10" customFormat="1" ht="30" customHeight="1">
      <c r="A20" s="274" t="s">
        <v>131</v>
      </c>
      <c r="B20" s="496" t="s">
        <v>132</v>
      </c>
      <c r="C20" s="497"/>
      <c r="D20" s="498"/>
      <c r="E20" s="481">
        <v>491572029</v>
      </c>
      <c r="F20" s="480"/>
      <c r="G20" s="480"/>
      <c r="H20" s="482">
        <v>1149715032</v>
      </c>
      <c r="I20" s="482"/>
      <c r="J20" s="482"/>
      <c r="K20" s="480">
        <v>362902294</v>
      </c>
      <c r="L20" s="480"/>
      <c r="M20" s="480"/>
      <c r="N20" s="480">
        <v>687762954</v>
      </c>
      <c r="O20" s="480"/>
      <c r="P20" s="480"/>
      <c r="Q20" s="480">
        <f t="shared" si="0"/>
        <v>2691952309</v>
      </c>
      <c r="R20" s="480"/>
      <c r="S20" s="480"/>
      <c r="T20" s="480">
        <v>76187795</v>
      </c>
      <c r="U20" s="480"/>
      <c r="V20" s="480"/>
      <c r="W20" s="484" t="s">
        <v>230</v>
      </c>
      <c r="X20" s="484"/>
      <c r="Y20" s="484"/>
    </row>
    <row r="21" spans="1:25" s="60" customFormat="1" ht="30" customHeight="1">
      <c r="A21" s="213" t="s">
        <v>124</v>
      </c>
      <c r="B21" s="466" t="s">
        <v>125</v>
      </c>
      <c r="C21" s="467"/>
      <c r="D21" s="468"/>
      <c r="E21" s="469">
        <v>11584</v>
      </c>
      <c r="F21" s="462"/>
      <c r="G21" s="462"/>
      <c r="H21" s="462">
        <v>499845</v>
      </c>
      <c r="I21" s="462"/>
      <c r="J21" s="462"/>
      <c r="K21" s="462">
        <v>125152</v>
      </c>
      <c r="L21" s="462"/>
      <c r="M21" s="462"/>
      <c r="N21" s="470">
        <v>362419</v>
      </c>
      <c r="O21" s="470"/>
      <c r="P21" s="470"/>
      <c r="Q21" s="462">
        <f>SUM(E21:P21)</f>
        <v>999000</v>
      </c>
      <c r="R21" s="462"/>
      <c r="S21" s="462"/>
      <c r="T21" s="462">
        <v>35927</v>
      </c>
      <c r="U21" s="462"/>
      <c r="V21" s="462"/>
      <c r="W21" s="462">
        <v>22980</v>
      </c>
      <c r="X21" s="462"/>
      <c r="Y21" s="462"/>
    </row>
    <row r="22" spans="1:25" s="60" customFormat="1" ht="30" customHeight="1">
      <c r="A22" s="213" t="s">
        <v>126</v>
      </c>
      <c r="B22" s="458" t="s">
        <v>127</v>
      </c>
      <c r="C22" s="459"/>
      <c r="D22" s="460"/>
      <c r="E22" s="461">
        <v>157679</v>
      </c>
      <c r="F22" s="457"/>
      <c r="G22" s="457"/>
      <c r="H22" s="457">
        <v>770500</v>
      </c>
      <c r="I22" s="457"/>
      <c r="J22" s="457"/>
      <c r="K22" s="457">
        <v>235553</v>
      </c>
      <c r="L22" s="457"/>
      <c r="M22" s="457"/>
      <c r="N22" s="463">
        <v>439189</v>
      </c>
      <c r="O22" s="463"/>
      <c r="P22" s="463"/>
      <c r="Q22" s="463">
        <f>SUM(E22:P22)</f>
        <v>1602921</v>
      </c>
      <c r="R22" s="463"/>
      <c r="S22" s="463"/>
      <c r="T22" s="464" t="s">
        <v>109</v>
      </c>
      <c r="U22" s="464"/>
      <c r="V22" s="464"/>
      <c r="W22" s="464" t="s">
        <v>109</v>
      </c>
      <c r="X22" s="464"/>
      <c r="Y22" s="464"/>
    </row>
    <row r="23" spans="1:25" s="60" customFormat="1" ht="30" customHeight="1">
      <c r="A23" s="213">
        <v>27</v>
      </c>
      <c r="B23" s="458" t="s">
        <v>128</v>
      </c>
      <c r="C23" s="459"/>
      <c r="D23" s="460"/>
      <c r="E23" s="461">
        <v>6230014288</v>
      </c>
      <c r="F23" s="457"/>
      <c r="G23" s="457"/>
      <c r="H23" s="457">
        <v>6787837893</v>
      </c>
      <c r="I23" s="457"/>
      <c r="J23" s="457"/>
      <c r="K23" s="457">
        <v>1583997069</v>
      </c>
      <c r="L23" s="457"/>
      <c r="M23" s="457"/>
      <c r="N23" s="457">
        <v>4348471434</v>
      </c>
      <c r="O23" s="457"/>
      <c r="P23" s="457"/>
      <c r="Q23" s="457">
        <f>SUM(E23:P23)</f>
        <v>18950320684</v>
      </c>
      <c r="R23" s="457"/>
      <c r="S23" s="457"/>
      <c r="T23" s="457">
        <v>326274228</v>
      </c>
      <c r="U23" s="457"/>
      <c r="V23" s="457"/>
      <c r="W23" s="457">
        <v>9043363854</v>
      </c>
      <c r="X23" s="457"/>
      <c r="Y23" s="457"/>
    </row>
    <row r="24" spans="1:25" s="60" customFormat="1" ht="30" customHeight="1">
      <c r="A24" s="213" t="s">
        <v>129</v>
      </c>
      <c r="B24" s="458" t="s">
        <v>130</v>
      </c>
      <c r="C24" s="459"/>
      <c r="D24" s="460"/>
      <c r="E24" s="461">
        <v>4571455696</v>
      </c>
      <c r="F24" s="457"/>
      <c r="G24" s="457"/>
      <c r="H24" s="457">
        <v>4969348379</v>
      </c>
      <c r="I24" s="457"/>
      <c r="J24" s="457"/>
      <c r="K24" s="457">
        <v>1152201410</v>
      </c>
      <c r="L24" s="457"/>
      <c r="M24" s="457"/>
      <c r="N24" s="457">
        <v>3193263032</v>
      </c>
      <c r="O24" s="457"/>
      <c r="P24" s="457"/>
      <c r="Q24" s="457">
        <f>SUM(E24:P24)</f>
        <v>13886268517</v>
      </c>
      <c r="R24" s="457"/>
      <c r="S24" s="457"/>
      <c r="T24" s="457">
        <v>239203453</v>
      </c>
      <c r="U24" s="457"/>
      <c r="V24" s="457"/>
      <c r="W24" s="457">
        <v>1701432835</v>
      </c>
      <c r="X24" s="457"/>
      <c r="Y24" s="457"/>
    </row>
    <row r="25" spans="1:25" s="60" customFormat="1" ht="30" customHeight="1" thickBot="1">
      <c r="A25" s="214" t="s">
        <v>131</v>
      </c>
      <c r="B25" s="453" t="s">
        <v>132</v>
      </c>
      <c r="C25" s="454"/>
      <c r="D25" s="455"/>
      <c r="E25" s="456">
        <v>455101938</v>
      </c>
      <c r="F25" s="451"/>
      <c r="G25" s="451"/>
      <c r="H25" s="451">
        <v>1147646190</v>
      </c>
      <c r="I25" s="451"/>
      <c r="J25" s="451"/>
      <c r="K25" s="451">
        <v>366003810</v>
      </c>
      <c r="L25" s="451"/>
      <c r="M25" s="451"/>
      <c r="N25" s="451">
        <v>768985849</v>
      </c>
      <c r="O25" s="451"/>
      <c r="P25" s="451"/>
      <c r="Q25" s="451">
        <f>SUM(E25:P25)</f>
        <v>2737737787</v>
      </c>
      <c r="R25" s="451"/>
      <c r="S25" s="451"/>
      <c r="T25" s="451">
        <v>75563023</v>
      </c>
      <c r="U25" s="451"/>
      <c r="V25" s="451"/>
      <c r="W25" s="452" t="s">
        <v>109</v>
      </c>
      <c r="X25" s="452"/>
      <c r="Y25" s="452"/>
    </row>
    <row r="26" spans="1:25" s="60" customFormat="1" ht="18" customHeight="1" thickTop="1">
      <c r="A26" s="12" t="s">
        <v>133</v>
      </c>
      <c r="B26" s="14"/>
      <c r="C26" s="14"/>
      <c r="D26" s="14"/>
      <c r="E26" s="14"/>
      <c r="F26" s="14"/>
      <c r="G26" s="14"/>
      <c r="H26" s="14"/>
      <c r="I26" s="14"/>
      <c r="J26" s="14"/>
      <c r="K26" s="14"/>
      <c r="L26" s="14"/>
      <c r="M26" s="14"/>
      <c r="N26" s="11"/>
      <c r="O26" s="11"/>
      <c r="P26" s="11"/>
      <c r="Q26" s="11"/>
      <c r="R26" s="11"/>
      <c r="S26" s="11"/>
      <c r="T26" s="11"/>
      <c r="U26" s="11"/>
      <c r="V26" s="11"/>
      <c r="W26" s="11"/>
      <c r="X26" s="11"/>
      <c r="Y26" s="11"/>
    </row>
    <row r="27" spans="1:25" s="60" customFormat="1" ht="18" customHeight="1">
      <c r="A27" s="27" t="s">
        <v>264</v>
      </c>
      <c r="B27" s="10"/>
      <c r="C27" s="10"/>
      <c r="D27" s="10"/>
      <c r="E27" s="10"/>
      <c r="F27" s="10"/>
      <c r="G27" s="10"/>
      <c r="H27" s="10"/>
      <c r="I27" s="10"/>
      <c r="J27" s="11"/>
      <c r="K27" s="11"/>
      <c r="L27" s="11"/>
      <c r="M27" s="11"/>
      <c r="N27" s="11"/>
      <c r="O27" s="11"/>
      <c r="P27" s="11"/>
      <c r="Q27" s="11"/>
      <c r="R27" s="11"/>
      <c r="S27" s="11"/>
      <c r="T27" s="11"/>
      <c r="U27" s="11"/>
      <c r="V27" s="11"/>
      <c r="W27" s="11"/>
      <c r="X27" s="11"/>
      <c r="Y27" s="11"/>
    </row>
    <row r="28" spans="1:25" s="60" customFormat="1" ht="18" customHeight="1">
      <c r="A28" s="27" t="s">
        <v>265</v>
      </c>
      <c r="B28" s="10"/>
      <c r="C28" s="10"/>
      <c r="D28" s="10"/>
      <c r="E28" s="10"/>
      <c r="F28" s="10"/>
      <c r="G28" s="10"/>
      <c r="H28" s="10"/>
      <c r="I28" s="10"/>
      <c r="J28" s="11"/>
      <c r="K28" s="11"/>
      <c r="L28" s="11"/>
      <c r="M28" s="11"/>
      <c r="N28" s="11"/>
      <c r="O28" s="11"/>
      <c r="P28" s="11"/>
      <c r="Q28" s="11"/>
      <c r="R28" s="11"/>
      <c r="S28" s="11"/>
      <c r="T28" s="11"/>
      <c r="U28" s="11"/>
      <c r="V28" s="11"/>
      <c r="W28" s="11"/>
      <c r="X28" s="11"/>
      <c r="Y28" s="11"/>
    </row>
    <row r="29" spans="1:25" s="60" customFormat="1" ht="30"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row>
    <row r="30" spans="1:25" s="60" customFormat="1" ht="30"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row>
    <row r="31" ht="18" customHeight="1"/>
    <row r="32" ht="21" customHeight="1"/>
    <row r="33" ht="15" customHeight="1"/>
    <row r="34" ht="22.5" customHeight="1"/>
    <row r="35" ht="36" customHeight="1"/>
    <row r="36" ht="19.5" customHeight="1"/>
    <row r="37" ht="19.5" customHeight="1"/>
    <row r="38" ht="19.5" customHeight="1"/>
    <row r="39" ht="19.5" customHeight="1"/>
    <row r="40" spans="1:9" ht="19.5" customHeight="1">
      <c r="A40" s="10"/>
      <c r="B40" s="10"/>
      <c r="C40" s="10"/>
      <c r="D40" s="10"/>
      <c r="E40" s="10"/>
      <c r="F40" s="10"/>
      <c r="G40" s="10"/>
      <c r="H40" s="10"/>
      <c r="I40" s="10"/>
    </row>
    <row r="41" spans="1:9" ht="19.5" customHeight="1">
      <c r="A41" s="10"/>
      <c r="B41" s="10"/>
      <c r="C41" s="10"/>
      <c r="D41" s="10"/>
      <c r="E41" s="10"/>
      <c r="F41" s="10"/>
      <c r="G41" s="10"/>
      <c r="H41" s="10"/>
      <c r="I41" s="10"/>
    </row>
    <row r="42" spans="1:9" ht="19.5" customHeight="1">
      <c r="A42" s="10"/>
      <c r="B42" s="10"/>
      <c r="C42" s="10"/>
      <c r="D42" s="10"/>
      <c r="E42" s="10"/>
      <c r="F42" s="10"/>
      <c r="G42" s="10"/>
      <c r="H42" s="10"/>
      <c r="I42" s="10"/>
    </row>
    <row r="43" spans="1:9" ht="19.5" customHeight="1">
      <c r="A43" s="10"/>
      <c r="B43" s="10"/>
      <c r="C43" s="10"/>
      <c r="D43" s="10"/>
      <c r="E43" s="10"/>
      <c r="F43" s="10"/>
      <c r="G43" s="10"/>
      <c r="H43" s="10"/>
      <c r="I43" s="10"/>
    </row>
    <row r="44" ht="19.5" customHeight="1"/>
  </sheetData>
  <sheetProtection/>
  <mergeCells count="146">
    <mergeCell ref="S5:X5"/>
    <mergeCell ref="B20:D20"/>
    <mergeCell ref="B14:D14"/>
    <mergeCell ref="B15:D15"/>
    <mergeCell ref="B16:D16"/>
    <mergeCell ref="B17:D17"/>
    <mergeCell ref="A9:D10"/>
    <mergeCell ref="B11:D11"/>
    <mergeCell ref="B12:D12"/>
    <mergeCell ref="B13:D13"/>
    <mergeCell ref="B18:D18"/>
    <mergeCell ref="B19:D19"/>
    <mergeCell ref="E9:S9"/>
    <mergeCell ref="E10:G10"/>
    <mergeCell ref="H10:J10"/>
    <mergeCell ref="K10:M10"/>
    <mergeCell ref="N10:P10"/>
    <mergeCell ref="Q10:S10"/>
    <mergeCell ref="H13:J13"/>
    <mergeCell ref="K13:M13"/>
    <mergeCell ref="T9:V10"/>
    <mergeCell ref="W9:Y10"/>
    <mergeCell ref="W11:Y11"/>
    <mergeCell ref="W12:Y12"/>
    <mergeCell ref="E11:G11"/>
    <mergeCell ref="H11:J11"/>
    <mergeCell ref="K11:M11"/>
    <mergeCell ref="N11:P11"/>
    <mergeCell ref="Q11:S11"/>
    <mergeCell ref="T11:V11"/>
    <mergeCell ref="Q13:S13"/>
    <mergeCell ref="T13:V13"/>
    <mergeCell ref="K12:M12"/>
    <mergeCell ref="N12:P12"/>
    <mergeCell ref="Q12:S12"/>
    <mergeCell ref="T12:V12"/>
    <mergeCell ref="N13:P13"/>
    <mergeCell ref="W13:Y13"/>
    <mergeCell ref="E12:G12"/>
    <mergeCell ref="H12:J12"/>
    <mergeCell ref="E14:G14"/>
    <mergeCell ref="H14:J14"/>
    <mergeCell ref="K14:M14"/>
    <mergeCell ref="N14:P14"/>
    <mergeCell ref="T14:V14"/>
    <mergeCell ref="W14:Y14"/>
    <mergeCell ref="E13:G13"/>
    <mergeCell ref="E15:G15"/>
    <mergeCell ref="H15:J15"/>
    <mergeCell ref="K15:M15"/>
    <mergeCell ref="N15:P15"/>
    <mergeCell ref="N16:P16"/>
    <mergeCell ref="Q14:S14"/>
    <mergeCell ref="Q15:S15"/>
    <mergeCell ref="H16:J16"/>
    <mergeCell ref="K16:M16"/>
    <mergeCell ref="T15:V15"/>
    <mergeCell ref="W15:Y15"/>
    <mergeCell ref="E19:G19"/>
    <mergeCell ref="Q16:S16"/>
    <mergeCell ref="T16:V16"/>
    <mergeCell ref="W16:Y16"/>
    <mergeCell ref="E17:G17"/>
    <mergeCell ref="N17:P17"/>
    <mergeCell ref="T17:V17"/>
    <mergeCell ref="E16:G16"/>
    <mergeCell ref="K18:M18"/>
    <mergeCell ref="K19:M19"/>
    <mergeCell ref="K20:M20"/>
    <mergeCell ref="E18:G18"/>
    <mergeCell ref="H17:J17"/>
    <mergeCell ref="H18:J18"/>
    <mergeCell ref="W17:Y17"/>
    <mergeCell ref="W18:Y18"/>
    <mergeCell ref="W19:Y19"/>
    <mergeCell ref="W20:Y20"/>
    <mergeCell ref="N18:P18"/>
    <mergeCell ref="N19:P19"/>
    <mergeCell ref="N20:P20"/>
    <mergeCell ref="Q17:S17"/>
    <mergeCell ref="Q18:S18"/>
    <mergeCell ref="Q19:S19"/>
    <mergeCell ref="L2:R2"/>
    <mergeCell ref="L4:Q4"/>
    <mergeCell ref="A6:O6"/>
    <mergeCell ref="T18:V18"/>
    <mergeCell ref="T19:V19"/>
    <mergeCell ref="T20:V20"/>
    <mergeCell ref="Q20:S20"/>
    <mergeCell ref="E20:G20"/>
    <mergeCell ref="H19:J19"/>
    <mergeCell ref="H20:J20"/>
    <mergeCell ref="S3:X3"/>
    <mergeCell ref="S4:X4"/>
    <mergeCell ref="A2:D2"/>
    <mergeCell ref="A3:D3"/>
    <mergeCell ref="A4:D4"/>
    <mergeCell ref="S2:Y2"/>
    <mergeCell ref="E3:J3"/>
    <mergeCell ref="E4:J4"/>
    <mergeCell ref="L3:Q3"/>
    <mergeCell ref="E2:K2"/>
    <mergeCell ref="A5:D5"/>
    <mergeCell ref="E5:J5"/>
    <mergeCell ref="L5:Q5"/>
    <mergeCell ref="B21:D21"/>
    <mergeCell ref="E21:G21"/>
    <mergeCell ref="H21:J21"/>
    <mergeCell ref="K21:M21"/>
    <mergeCell ref="N21:P21"/>
    <mergeCell ref="Q21:S21"/>
    <mergeCell ref="K17:M17"/>
    <mergeCell ref="T21:V21"/>
    <mergeCell ref="W21:Y21"/>
    <mergeCell ref="B22:D22"/>
    <mergeCell ref="E22:G22"/>
    <mergeCell ref="H22:J22"/>
    <mergeCell ref="K22:M22"/>
    <mergeCell ref="N22:P22"/>
    <mergeCell ref="Q22:S22"/>
    <mergeCell ref="T22:V22"/>
    <mergeCell ref="W22:Y22"/>
    <mergeCell ref="B23:D23"/>
    <mergeCell ref="E23:G23"/>
    <mergeCell ref="H23:J23"/>
    <mergeCell ref="K23:M23"/>
    <mergeCell ref="N23:P23"/>
    <mergeCell ref="Q23:S23"/>
    <mergeCell ref="T23:V23"/>
    <mergeCell ref="W23:Y23"/>
    <mergeCell ref="B24:D24"/>
    <mergeCell ref="E24:G24"/>
    <mergeCell ref="H24:J24"/>
    <mergeCell ref="K24:M24"/>
    <mergeCell ref="N24:P24"/>
    <mergeCell ref="Q24:S24"/>
    <mergeCell ref="T24:V24"/>
    <mergeCell ref="W24:Y24"/>
    <mergeCell ref="T25:V25"/>
    <mergeCell ref="W25:Y25"/>
    <mergeCell ref="B25:D25"/>
    <mergeCell ref="E25:G25"/>
    <mergeCell ref="H25:J25"/>
    <mergeCell ref="K25:M25"/>
    <mergeCell ref="N25:P25"/>
    <mergeCell ref="Q25:S25"/>
  </mergeCells>
  <printOptions/>
  <pageMargins left="0.5905511811023623" right="0.5905511811023623" top="0.8661417322834646" bottom="0.7086614173228347" header="0.3937007874015748" footer="0.4724409448818898"/>
  <pageSetup fitToHeight="0"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0" tint="-0.04997999966144562"/>
  </sheetPr>
  <dimension ref="A1:AJ37"/>
  <sheetViews>
    <sheetView workbookViewId="0" topLeftCell="A1">
      <selection activeCell="A1" sqref="A1"/>
    </sheetView>
  </sheetViews>
  <sheetFormatPr defaultColWidth="2.50390625" defaultRowHeight="13.5"/>
  <cols>
    <col min="1" max="2" width="2.50390625" style="11" customWidth="1"/>
    <col min="3" max="3" width="3.625" style="11" customWidth="1"/>
    <col min="4" max="4" width="2.50390625" style="11" customWidth="1"/>
    <col min="5" max="5" width="2.25390625" style="11" customWidth="1"/>
    <col min="6" max="6" width="2.125" style="11" customWidth="1"/>
    <col min="7" max="7" width="2.375" style="11" customWidth="1"/>
    <col min="8" max="8" width="2.625" style="11" customWidth="1"/>
    <col min="9" max="9" width="3.00390625" style="11" customWidth="1"/>
    <col min="10" max="10" width="2.00390625" style="11" customWidth="1"/>
    <col min="11" max="11" width="2.875" style="11" customWidth="1"/>
    <col min="12" max="12" width="2.50390625" style="11" customWidth="1"/>
    <col min="13" max="13" width="2.875" style="11" customWidth="1"/>
    <col min="14" max="14" width="2.125" style="11" customWidth="1"/>
    <col min="15" max="18" width="2.50390625" style="11" customWidth="1"/>
    <col min="19" max="19" width="2.125" style="11" customWidth="1"/>
    <col min="20" max="20" width="2.625" style="11" customWidth="1"/>
    <col min="21" max="22" width="2.50390625" style="11" customWidth="1"/>
    <col min="23" max="23" width="2.875" style="11" customWidth="1"/>
    <col min="24" max="24" width="2.50390625" style="11" customWidth="1"/>
    <col min="25" max="25" width="2.75390625" style="11" customWidth="1"/>
    <col min="26" max="26" width="2.00390625" style="11" customWidth="1"/>
    <col min="27" max="31" width="2.50390625" style="11" customWidth="1"/>
    <col min="32" max="32" width="2.25390625" style="11" customWidth="1"/>
    <col min="33" max="33" width="2.625" style="11" customWidth="1"/>
    <col min="34" max="34" width="3.375" style="11" customWidth="1"/>
    <col min="35" max="35" width="3.875" style="11" customWidth="1"/>
    <col min="36" max="36" width="1.625" style="11" customWidth="1"/>
    <col min="37" max="16384" width="2.50390625" style="11" customWidth="1"/>
  </cols>
  <sheetData>
    <row r="1" s="65" customFormat="1" ht="27" customHeight="1">
      <c r="A1" s="38" t="s">
        <v>300</v>
      </c>
    </row>
    <row r="2" s="65" customFormat="1" ht="13.5" customHeight="1">
      <c r="A2" s="38"/>
    </row>
    <row r="3" spans="1:35" s="65" customFormat="1" ht="22.5" customHeight="1" thickBot="1">
      <c r="A3" s="66" t="s">
        <v>41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row>
    <row r="4" spans="1:35" s="10" customFormat="1" ht="23.25" customHeight="1" thickTop="1">
      <c r="A4" s="443" t="s">
        <v>1</v>
      </c>
      <c r="B4" s="443"/>
      <c r="C4" s="443"/>
      <c r="D4" s="443"/>
      <c r="E4" s="523"/>
      <c r="F4" s="538" t="s">
        <v>134</v>
      </c>
      <c r="G4" s="539"/>
      <c r="H4" s="539"/>
      <c r="I4" s="539"/>
      <c r="J4" s="547"/>
      <c r="K4" s="538" t="s">
        <v>4</v>
      </c>
      <c r="L4" s="539"/>
      <c r="M4" s="539"/>
      <c r="N4" s="539"/>
      <c r="O4" s="539"/>
      <c r="P4" s="530"/>
      <c r="Q4" s="530"/>
      <c r="R4" s="530"/>
      <c r="S4" s="530"/>
      <c r="T4" s="530"/>
      <c r="U4" s="530"/>
      <c r="V4" s="530"/>
      <c r="W4" s="530"/>
      <c r="X4" s="530"/>
      <c r="Y4" s="530"/>
      <c r="Z4" s="530"/>
      <c r="AA4" s="530"/>
      <c r="AB4" s="530"/>
      <c r="AC4" s="530"/>
      <c r="AD4" s="531"/>
      <c r="AE4" s="540" t="s">
        <v>5</v>
      </c>
      <c r="AF4" s="443"/>
      <c r="AG4" s="443"/>
      <c r="AH4" s="443"/>
      <c r="AI4" s="443"/>
    </row>
    <row r="5" spans="1:35" s="10" customFormat="1" ht="23.25" customHeight="1">
      <c r="A5" s="445"/>
      <c r="B5" s="445"/>
      <c r="C5" s="445"/>
      <c r="D5" s="445"/>
      <c r="E5" s="524"/>
      <c r="F5" s="544"/>
      <c r="G5" s="545"/>
      <c r="H5" s="545"/>
      <c r="I5" s="545"/>
      <c r="J5" s="546"/>
      <c r="K5" s="544" t="s">
        <v>77</v>
      </c>
      <c r="L5" s="545"/>
      <c r="M5" s="545"/>
      <c r="N5" s="545"/>
      <c r="O5" s="546"/>
      <c r="P5" s="537" t="s">
        <v>6</v>
      </c>
      <c r="Q5" s="445"/>
      <c r="R5" s="445"/>
      <c r="S5" s="445"/>
      <c r="T5" s="524"/>
      <c r="U5" s="537" t="s">
        <v>78</v>
      </c>
      <c r="V5" s="445"/>
      <c r="W5" s="445"/>
      <c r="X5" s="445"/>
      <c r="Y5" s="524"/>
      <c r="Z5" s="537" t="s">
        <v>135</v>
      </c>
      <c r="AA5" s="445"/>
      <c r="AB5" s="445"/>
      <c r="AC5" s="445"/>
      <c r="AD5" s="524"/>
      <c r="AE5" s="541" t="s">
        <v>231</v>
      </c>
      <c r="AF5" s="542"/>
      <c r="AG5" s="542"/>
      <c r="AH5" s="542"/>
      <c r="AI5" s="542"/>
    </row>
    <row r="6" spans="1:35" s="10" customFormat="1" ht="24.75" customHeight="1">
      <c r="A6" s="392" t="s">
        <v>228</v>
      </c>
      <c r="B6" s="392"/>
      <c r="C6" s="392"/>
      <c r="D6" s="392"/>
      <c r="E6" s="393"/>
      <c r="F6" s="548">
        <v>237269</v>
      </c>
      <c r="G6" s="536"/>
      <c r="H6" s="536"/>
      <c r="I6" s="536"/>
      <c r="J6" s="536"/>
      <c r="K6" s="536">
        <v>32069</v>
      </c>
      <c r="L6" s="536"/>
      <c r="M6" s="536"/>
      <c r="N6" s="536"/>
      <c r="O6" s="536"/>
      <c r="P6" s="536">
        <v>631</v>
      </c>
      <c r="Q6" s="536"/>
      <c r="R6" s="536"/>
      <c r="S6" s="536"/>
      <c r="T6" s="536"/>
      <c r="U6" s="536">
        <v>22619</v>
      </c>
      <c r="V6" s="536"/>
      <c r="W6" s="536"/>
      <c r="X6" s="536"/>
      <c r="Y6" s="536"/>
      <c r="Z6" s="536">
        <f>SUM(K6:Y6)</f>
        <v>55319</v>
      </c>
      <c r="AA6" s="536"/>
      <c r="AB6" s="536"/>
      <c r="AC6" s="536"/>
      <c r="AD6" s="536"/>
      <c r="AE6" s="543">
        <f>(Z6/F6)*100</f>
        <v>23.314887321984752</v>
      </c>
      <c r="AF6" s="543"/>
      <c r="AG6" s="543"/>
      <c r="AH6" s="543"/>
      <c r="AI6" s="543"/>
    </row>
    <row r="7" spans="1:35" s="60" customFormat="1" ht="24.75" customHeight="1">
      <c r="A7" s="392" t="s">
        <v>255</v>
      </c>
      <c r="B7" s="392"/>
      <c r="C7" s="392"/>
      <c r="D7" s="392"/>
      <c r="E7" s="393"/>
      <c r="F7" s="536">
        <v>238213</v>
      </c>
      <c r="G7" s="536"/>
      <c r="H7" s="536"/>
      <c r="I7" s="536"/>
      <c r="J7" s="536"/>
      <c r="K7" s="536">
        <v>31103</v>
      </c>
      <c r="L7" s="536"/>
      <c r="M7" s="536"/>
      <c r="N7" s="536"/>
      <c r="O7" s="536"/>
      <c r="P7" s="536">
        <v>568</v>
      </c>
      <c r="Q7" s="536"/>
      <c r="R7" s="536"/>
      <c r="S7" s="536"/>
      <c r="T7" s="536"/>
      <c r="U7" s="536">
        <v>22496</v>
      </c>
      <c r="V7" s="536"/>
      <c r="W7" s="536"/>
      <c r="X7" s="536"/>
      <c r="Y7" s="536"/>
      <c r="Z7" s="536">
        <f>SUM(K7:Y7)</f>
        <v>54167</v>
      </c>
      <c r="AA7" s="536"/>
      <c r="AB7" s="536"/>
      <c r="AC7" s="536"/>
      <c r="AD7" s="536"/>
      <c r="AE7" s="543">
        <f>(Z7/F7)*100</f>
        <v>22.73889334335238</v>
      </c>
      <c r="AF7" s="543"/>
      <c r="AG7" s="543"/>
      <c r="AH7" s="543"/>
      <c r="AI7" s="543"/>
    </row>
    <row r="8" spans="1:35" s="60" customFormat="1" ht="24.75" customHeight="1" thickBot="1">
      <c r="A8" s="414" t="s">
        <v>280</v>
      </c>
      <c r="B8" s="414"/>
      <c r="C8" s="414"/>
      <c r="D8" s="414"/>
      <c r="E8" s="415"/>
      <c r="F8" s="520">
        <v>239552</v>
      </c>
      <c r="G8" s="520"/>
      <c r="H8" s="520"/>
      <c r="I8" s="520"/>
      <c r="J8" s="520"/>
      <c r="K8" s="520">
        <v>30114</v>
      </c>
      <c r="L8" s="520"/>
      <c r="M8" s="520"/>
      <c r="N8" s="520"/>
      <c r="O8" s="520"/>
      <c r="P8" s="520">
        <v>530</v>
      </c>
      <c r="Q8" s="520"/>
      <c r="R8" s="520"/>
      <c r="S8" s="520"/>
      <c r="T8" s="520"/>
      <c r="U8" s="520">
        <v>22257</v>
      </c>
      <c r="V8" s="520"/>
      <c r="W8" s="520"/>
      <c r="X8" s="520"/>
      <c r="Y8" s="520"/>
      <c r="Z8" s="520">
        <f>SUM(K8:Y8)</f>
        <v>52901</v>
      </c>
      <c r="AA8" s="520"/>
      <c r="AB8" s="520"/>
      <c r="AC8" s="520"/>
      <c r="AD8" s="520"/>
      <c r="AE8" s="527">
        <f>(Z8/F8)*100</f>
        <v>22.08330550360673</v>
      </c>
      <c r="AF8" s="527"/>
      <c r="AG8" s="527"/>
      <c r="AH8" s="527"/>
      <c r="AI8" s="527"/>
    </row>
    <row r="9" spans="1:18" ht="18" customHeight="1" thickTop="1">
      <c r="A9" s="27" t="s">
        <v>302</v>
      </c>
      <c r="B9" s="15"/>
      <c r="C9" s="15"/>
      <c r="D9" s="15"/>
      <c r="E9" s="15"/>
      <c r="F9" s="15"/>
      <c r="G9" s="15"/>
      <c r="H9" s="15"/>
      <c r="I9" s="15"/>
      <c r="J9" s="15"/>
      <c r="K9" s="15"/>
      <c r="L9" s="15"/>
      <c r="M9" s="15"/>
      <c r="N9" s="15"/>
      <c r="O9" s="15"/>
      <c r="P9" s="14"/>
      <c r="Q9" s="14"/>
      <c r="R9" s="14"/>
    </row>
    <row r="10" spans="1:19" ht="27" customHeight="1">
      <c r="A10" s="68"/>
      <c r="B10" s="15"/>
      <c r="C10" s="15"/>
      <c r="D10" s="15"/>
      <c r="E10" s="15"/>
      <c r="F10" s="15"/>
      <c r="G10" s="15"/>
      <c r="H10" s="15"/>
      <c r="I10" s="15"/>
      <c r="J10" s="15"/>
      <c r="K10" s="15"/>
      <c r="L10" s="15"/>
      <c r="M10" s="15"/>
      <c r="N10" s="15"/>
      <c r="O10" s="15"/>
      <c r="P10" s="14"/>
      <c r="Q10" s="14"/>
      <c r="R10" s="14"/>
      <c r="S10" s="14"/>
    </row>
    <row r="11" spans="1:32" s="65" customFormat="1" ht="22.5" customHeight="1" thickBot="1">
      <c r="A11" s="66" t="s">
        <v>43</v>
      </c>
      <c r="B11" s="69"/>
      <c r="C11" s="69"/>
      <c r="D11" s="69"/>
      <c r="E11" s="69"/>
      <c r="F11" s="69"/>
      <c r="G11" s="69"/>
      <c r="H11" s="69"/>
      <c r="I11" s="69"/>
      <c r="J11" s="69"/>
      <c r="K11" s="69"/>
      <c r="L11" s="69"/>
      <c r="M11" s="69"/>
      <c r="N11" s="69"/>
      <c r="O11" s="69"/>
      <c r="P11" s="69"/>
      <c r="Q11" s="69"/>
      <c r="R11" s="69"/>
      <c r="S11" s="67"/>
      <c r="T11" s="67"/>
      <c r="U11" s="67"/>
      <c r="V11" s="67"/>
      <c r="W11" s="67"/>
      <c r="X11" s="67"/>
      <c r="Y11" s="67"/>
      <c r="Z11" s="67"/>
      <c r="AA11" s="67"/>
      <c r="AB11" s="67"/>
      <c r="AC11" s="67"/>
      <c r="AD11" s="67"/>
      <c r="AE11" s="67"/>
      <c r="AF11" s="67"/>
    </row>
    <row r="12" spans="1:32" s="10" customFormat="1" ht="27" customHeight="1" thickTop="1">
      <c r="A12" s="551" t="s">
        <v>48</v>
      </c>
      <c r="B12" s="551"/>
      <c r="C12" s="551"/>
      <c r="D12" s="551"/>
      <c r="E12" s="377"/>
      <c r="F12" s="529" t="s">
        <v>232</v>
      </c>
      <c r="G12" s="530"/>
      <c r="H12" s="530"/>
      <c r="I12" s="530"/>
      <c r="J12" s="531"/>
      <c r="K12" s="529" t="s">
        <v>136</v>
      </c>
      <c r="L12" s="530"/>
      <c r="M12" s="530"/>
      <c r="N12" s="530"/>
      <c r="O12" s="531"/>
      <c r="P12" s="529" t="s">
        <v>137</v>
      </c>
      <c r="Q12" s="530"/>
      <c r="R12" s="530"/>
      <c r="S12" s="530"/>
      <c r="T12" s="531"/>
      <c r="U12" s="529" t="s">
        <v>138</v>
      </c>
      <c r="V12" s="530"/>
      <c r="W12" s="530"/>
      <c r="X12" s="530"/>
      <c r="Y12" s="530"/>
      <c r="Z12" s="531"/>
      <c r="AA12" s="529" t="s">
        <v>139</v>
      </c>
      <c r="AB12" s="530"/>
      <c r="AC12" s="530"/>
      <c r="AD12" s="530"/>
      <c r="AE12" s="530"/>
      <c r="AF12" s="530"/>
    </row>
    <row r="13" spans="1:32" s="10" customFormat="1" ht="24.75" customHeight="1">
      <c r="A13" s="392" t="s">
        <v>228</v>
      </c>
      <c r="B13" s="392"/>
      <c r="C13" s="392"/>
      <c r="D13" s="392"/>
      <c r="E13" s="392"/>
      <c r="F13" s="534">
        <v>24037</v>
      </c>
      <c r="G13" s="533"/>
      <c r="H13" s="533"/>
      <c r="I13" s="533"/>
      <c r="J13" s="533"/>
      <c r="K13" s="533">
        <v>292323</v>
      </c>
      <c r="L13" s="533"/>
      <c r="M13" s="533"/>
      <c r="N13" s="533"/>
      <c r="O13" s="533"/>
      <c r="P13" s="533">
        <v>188758</v>
      </c>
      <c r="Q13" s="533"/>
      <c r="R13" s="533"/>
      <c r="S13" s="533"/>
      <c r="T13" s="533"/>
      <c r="U13" s="533">
        <v>2879979520</v>
      </c>
      <c r="V13" s="533"/>
      <c r="W13" s="533"/>
      <c r="X13" s="533"/>
      <c r="Y13" s="533"/>
      <c r="Z13" s="533"/>
      <c r="AA13" s="535">
        <v>64.6</v>
      </c>
      <c r="AB13" s="535"/>
      <c r="AC13" s="535"/>
      <c r="AD13" s="535"/>
      <c r="AE13" s="535"/>
      <c r="AF13" s="535"/>
    </row>
    <row r="14" spans="1:32" s="60" customFormat="1" ht="24.75" customHeight="1">
      <c r="A14" s="392" t="s">
        <v>255</v>
      </c>
      <c r="B14" s="392"/>
      <c r="C14" s="392"/>
      <c r="D14" s="392"/>
      <c r="E14" s="393"/>
      <c r="F14" s="533">
        <v>23028</v>
      </c>
      <c r="G14" s="533"/>
      <c r="H14" s="533"/>
      <c r="I14" s="533"/>
      <c r="J14" s="533"/>
      <c r="K14" s="533">
        <v>277129</v>
      </c>
      <c r="L14" s="533"/>
      <c r="M14" s="533"/>
      <c r="N14" s="533"/>
      <c r="O14" s="533"/>
      <c r="P14" s="533">
        <v>183290</v>
      </c>
      <c r="Q14" s="533"/>
      <c r="R14" s="533"/>
      <c r="S14" s="533"/>
      <c r="T14" s="533"/>
      <c r="U14" s="533">
        <v>2839738340</v>
      </c>
      <c r="V14" s="533"/>
      <c r="W14" s="533"/>
      <c r="X14" s="533"/>
      <c r="Y14" s="533"/>
      <c r="Z14" s="533"/>
      <c r="AA14" s="535">
        <v>66.1</v>
      </c>
      <c r="AB14" s="535"/>
      <c r="AC14" s="535"/>
      <c r="AD14" s="535"/>
      <c r="AE14" s="535"/>
      <c r="AF14" s="535"/>
    </row>
    <row r="15" spans="1:32" s="60" customFormat="1" ht="24.75" customHeight="1" thickBot="1">
      <c r="A15" s="333" t="s">
        <v>280</v>
      </c>
      <c r="B15" s="333"/>
      <c r="C15" s="333"/>
      <c r="D15" s="333"/>
      <c r="E15" s="334"/>
      <c r="F15" s="513">
        <v>22334</v>
      </c>
      <c r="G15" s="513"/>
      <c r="H15" s="513"/>
      <c r="I15" s="513"/>
      <c r="J15" s="513"/>
      <c r="K15" s="513">
        <v>269258</v>
      </c>
      <c r="L15" s="513"/>
      <c r="M15" s="513"/>
      <c r="N15" s="513"/>
      <c r="O15" s="513"/>
      <c r="P15" s="513">
        <v>176851</v>
      </c>
      <c r="Q15" s="513"/>
      <c r="R15" s="513"/>
      <c r="S15" s="513"/>
      <c r="T15" s="513"/>
      <c r="U15" s="513">
        <v>2787192530</v>
      </c>
      <c r="V15" s="513"/>
      <c r="W15" s="513"/>
      <c r="X15" s="513"/>
      <c r="Y15" s="513"/>
      <c r="Z15" s="513"/>
      <c r="AA15" s="514">
        <v>65.7</v>
      </c>
      <c r="AB15" s="514"/>
      <c r="AC15" s="514"/>
      <c r="AD15" s="514"/>
      <c r="AE15" s="514"/>
      <c r="AF15" s="514"/>
    </row>
    <row r="16" spans="1:32" s="60" customFormat="1" ht="18" customHeight="1" thickTop="1">
      <c r="A16" s="449" t="s">
        <v>266</v>
      </c>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row>
    <row r="17" spans="1:15" ht="27" customHeight="1">
      <c r="A17" s="12"/>
      <c r="B17" s="13"/>
      <c r="C17" s="13"/>
      <c r="D17" s="13"/>
      <c r="E17" s="13"/>
      <c r="F17" s="13"/>
      <c r="G17" s="13"/>
      <c r="H17" s="13"/>
      <c r="I17" s="13"/>
      <c r="J17" s="16"/>
      <c r="K17" s="16"/>
      <c r="L17" s="16"/>
      <c r="M17" s="16"/>
      <c r="N17" s="16"/>
      <c r="O17" s="16"/>
    </row>
    <row r="18" spans="1:35" s="65" customFormat="1" ht="22.5" customHeight="1" thickBot="1">
      <c r="A18" s="66" t="s">
        <v>64</v>
      </c>
      <c r="B18" s="69"/>
      <c r="C18" s="69"/>
      <c r="D18" s="69"/>
      <c r="E18" s="69"/>
      <c r="F18" s="69"/>
      <c r="G18" s="69"/>
      <c r="H18" s="69"/>
      <c r="I18" s="69"/>
      <c r="J18" s="69"/>
      <c r="K18" s="69"/>
      <c r="L18" s="69"/>
      <c r="M18" s="69"/>
      <c r="N18" s="69"/>
      <c r="O18" s="69"/>
      <c r="P18" s="69"/>
      <c r="Q18" s="69"/>
      <c r="R18" s="69"/>
      <c r="S18" s="67"/>
      <c r="T18" s="67"/>
      <c r="U18" s="67"/>
      <c r="V18" s="67"/>
      <c r="W18" s="67"/>
      <c r="X18" s="67"/>
      <c r="Y18" s="67"/>
      <c r="Z18" s="67"/>
      <c r="AA18" s="67"/>
      <c r="AB18" s="67"/>
      <c r="AC18" s="67"/>
      <c r="AD18" s="67"/>
      <c r="AE18" s="67"/>
      <c r="AF18" s="67"/>
      <c r="AG18" s="67"/>
      <c r="AH18" s="67"/>
      <c r="AI18" s="67"/>
    </row>
    <row r="19" spans="1:35" s="10" customFormat="1" ht="23.25" customHeight="1" thickTop="1">
      <c r="A19" s="443" t="s">
        <v>1</v>
      </c>
      <c r="B19" s="443"/>
      <c r="C19" s="443"/>
      <c r="D19" s="443"/>
      <c r="E19" s="523"/>
      <c r="F19" s="538" t="s">
        <v>252</v>
      </c>
      <c r="G19" s="539"/>
      <c r="H19" s="547"/>
      <c r="I19" s="529" t="s">
        <v>58</v>
      </c>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1"/>
      <c r="AG19" s="538" t="s">
        <v>59</v>
      </c>
      <c r="AH19" s="539"/>
      <c r="AI19" s="539"/>
    </row>
    <row r="20" spans="1:35" s="10" customFormat="1" ht="23.25" customHeight="1">
      <c r="A20" s="445"/>
      <c r="B20" s="445"/>
      <c r="C20" s="445"/>
      <c r="D20" s="445"/>
      <c r="E20" s="524"/>
      <c r="F20" s="544"/>
      <c r="G20" s="545"/>
      <c r="H20" s="546"/>
      <c r="I20" s="450" t="s">
        <v>160</v>
      </c>
      <c r="J20" s="503"/>
      <c r="K20" s="379"/>
      <c r="L20" s="450" t="s">
        <v>60</v>
      </c>
      <c r="M20" s="503"/>
      <c r="N20" s="379"/>
      <c r="O20" s="450" t="s">
        <v>167</v>
      </c>
      <c r="P20" s="503"/>
      <c r="Q20" s="379"/>
      <c r="R20" s="450" t="s">
        <v>61</v>
      </c>
      <c r="S20" s="503"/>
      <c r="T20" s="379"/>
      <c r="U20" s="450" t="s">
        <v>233</v>
      </c>
      <c r="V20" s="503"/>
      <c r="W20" s="379"/>
      <c r="X20" s="450" t="s">
        <v>62</v>
      </c>
      <c r="Y20" s="503"/>
      <c r="Z20" s="379"/>
      <c r="AA20" s="537" t="s">
        <v>140</v>
      </c>
      <c r="AB20" s="445"/>
      <c r="AC20" s="524"/>
      <c r="AD20" s="517" t="s">
        <v>3</v>
      </c>
      <c r="AE20" s="518"/>
      <c r="AF20" s="519"/>
      <c r="AG20" s="544"/>
      <c r="AH20" s="545"/>
      <c r="AI20" s="545"/>
    </row>
    <row r="21" spans="1:35" s="10" customFormat="1" ht="24.75" customHeight="1">
      <c r="A21" s="392" t="s">
        <v>228</v>
      </c>
      <c r="B21" s="392"/>
      <c r="C21" s="392"/>
      <c r="D21" s="392"/>
      <c r="E21" s="393"/>
      <c r="F21" s="534">
        <v>32069</v>
      </c>
      <c r="G21" s="533"/>
      <c r="H21" s="533"/>
      <c r="I21" s="533">
        <v>1718</v>
      </c>
      <c r="J21" s="533"/>
      <c r="K21" s="533"/>
      <c r="L21" s="533">
        <v>2816</v>
      </c>
      <c r="M21" s="533"/>
      <c r="N21" s="533"/>
      <c r="O21" s="533">
        <v>393</v>
      </c>
      <c r="P21" s="533"/>
      <c r="Q21" s="533"/>
      <c r="R21" s="533">
        <v>290</v>
      </c>
      <c r="S21" s="533"/>
      <c r="T21" s="533"/>
      <c r="U21" s="533">
        <v>145</v>
      </c>
      <c r="V21" s="533"/>
      <c r="W21" s="533"/>
      <c r="X21" s="533">
        <v>3411</v>
      </c>
      <c r="Y21" s="533"/>
      <c r="Z21" s="533"/>
      <c r="AA21" s="533">
        <v>718</v>
      </c>
      <c r="AB21" s="533"/>
      <c r="AC21" s="533"/>
      <c r="AD21" s="533">
        <f>SUM(I21:AC21)</f>
        <v>9491</v>
      </c>
      <c r="AE21" s="533"/>
      <c r="AF21" s="533"/>
      <c r="AG21" s="535">
        <f>(AD21/F21)*100</f>
        <v>29.595559574667124</v>
      </c>
      <c r="AH21" s="535"/>
      <c r="AI21" s="535"/>
    </row>
    <row r="22" spans="1:35" s="60" customFormat="1" ht="24.75" customHeight="1">
      <c r="A22" s="392" t="s">
        <v>255</v>
      </c>
      <c r="B22" s="392"/>
      <c r="C22" s="392"/>
      <c r="D22" s="392"/>
      <c r="E22" s="393"/>
      <c r="F22" s="533">
        <v>31103</v>
      </c>
      <c r="G22" s="533"/>
      <c r="H22" s="533"/>
      <c r="I22" s="533">
        <v>1761</v>
      </c>
      <c r="J22" s="533"/>
      <c r="K22" s="533"/>
      <c r="L22" s="533">
        <v>2743</v>
      </c>
      <c r="M22" s="533"/>
      <c r="N22" s="533"/>
      <c r="O22" s="533">
        <v>422</v>
      </c>
      <c r="P22" s="533"/>
      <c r="Q22" s="533"/>
      <c r="R22" s="533">
        <v>256</v>
      </c>
      <c r="S22" s="533"/>
      <c r="T22" s="533"/>
      <c r="U22" s="533">
        <v>180</v>
      </c>
      <c r="V22" s="533"/>
      <c r="W22" s="533"/>
      <c r="X22" s="533">
        <v>3425</v>
      </c>
      <c r="Y22" s="533"/>
      <c r="Z22" s="533"/>
      <c r="AA22" s="533">
        <v>714</v>
      </c>
      <c r="AB22" s="533"/>
      <c r="AC22" s="533"/>
      <c r="AD22" s="533">
        <f>SUM(I22:AC22)</f>
        <v>9501</v>
      </c>
      <c r="AE22" s="533"/>
      <c r="AF22" s="533"/>
      <c r="AG22" s="535">
        <f>(AD22/F22)*100</f>
        <v>30.546892582709063</v>
      </c>
      <c r="AH22" s="535"/>
      <c r="AI22" s="535"/>
    </row>
    <row r="23" spans="1:35" s="60" customFormat="1" ht="24.75" customHeight="1" thickBot="1">
      <c r="A23" s="333" t="s">
        <v>280</v>
      </c>
      <c r="B23" s="333"/>
      <c r="C23" s="333"/>
      <c r="D23" s="333"/>
      <c r="E23" s="334"/>
      <c r="F23" s="513">
        <v>30114</v>
      </c>
      <c r="G23" s="513"/>
      <c r="H23" s="513"/>
      <c r="I23" s="513">
        <v>1844</v>
      </c>
      <c r="J23" s="513"/>
      <c r="K23" s="513"/>
      <c r="L23" s="513">
        <v>2472</v>
      </c>
      <c r="M23" s="513"/>
      <c r="N23" s="513"/>
      <c r="O23" s="513">
        <v>354</v>
      </c>
      <c r="P23" s="513"/>
      <c r="Q23" s="513"/>
      <c r="R23" s="513">
        <v>179</v>
      </c>
      <c r="S23" s="513"/>
      <c r="T23" s="513"/>
      <c r="U23" s="513">
        <v>89</v>
      </c>
      <c r="V23" s="513"/>
      <c r="W23" s="513"/>
      <c r="X23" s="513">
        <v>3352</v>
      </c>
      <c r="Y23" s="513"/>
      <c r="Z23" s="513"/>
      <c r="AA23" s="513">
        <v>642</v>
      </c>
      <c r="AB23" s="513"/>
      <c r="AC23" s="513"/>
      <c r="AD23" s="513">
        <f>SUM(I23:AC23)</f>
        <v>8932</v>
      </c>
      <c r="AE23" s="513"/>
      <c r="AF23" s="513"/>
      <c r="AG23" s="514">
        <f>(AD23/F23)*100</f>
        <v>29.660622966062295</v>
      </c>
      <c r="AH23" s="514"/>
      <c r="AI23" s="514"/>
    </row>
    <row r="24" spans="1:18" ht="18" customHeight="1" thickTop="1">
      <c r="A24" s="27" t="s">
        <v>267</v>
      </c>
      <c r="B24" s="13"/>
      <c r="C24" s="13"/>
      <c r="D24" s="13"/>
      <c r="E24" s="13"/>
      <c r="F24" s="13"/>
      <c r="G24" s="13"/>
      <c r="H24" s="13"/>
      <c r="I24" s="13"/>
      <c r="J24" s="13"/>
      <c r="K24" s="16"/>
      <c r="L24" s="16"/>
      <c r="M24" s="16"/>
      <c r="N24" s="16"/>
      <c r="O24" s="16"/>
      <c r="P24" s="16"/>
      <c r="Q24" s="16"/>
      <c r="R24" s="16"/>
    </row>
    <row r="25" spans="17:35" ht="27" customHeight="1">
      <c r="Q25" s="16"/>
      <c r="T25" s="16"/>
      <c r="U25" s="16"/>
      <c r="V25" s="16"/>
      <c r="Z25" s="16"/>
      <c r="AA25" s="16"/>
      <c r="AB25" s="16"/>
      <c r="AF25" s="16"/>
      <c r="AG25" s="16"/>
      <c r="AI25" s="16"/>
    </row>
    <row r="26" spans="1:36" s="65" customFormat="1" ht="22.5" customHeight="1" thickBot="1">
      <c r="A26" s="66" t="s">
        <v>63</v>
      </c>
      <c r="B26" s="66"/>
      <c r="C26" s="67"/>
      <c r="D26" s="67"/>
      <c r="E26" s="67"/>
      <c r="F26" s="67"/>
      <c r="G26" s="67"/>
      <c r="H26" s="67"/>
      <c r="I26" s="67"/>
      <c r="J26" s="67"/>
      <c r="K26" s="67"/>
      <c r="L26" s="67"/>
      <c r="M26" s="67"/>
      <c r="N26" s="67"/>
      <c r="O26" s="67"/>
      <c r="P26" s="67"/>
      <c r="Q26" s="69"/>
      <c r="R26" s="69"/>
      <c r="S26" s="67"/>
      <c r="T26" s="70"/>
      <c r="U26" s="70"/>
      <c r="V26" s="71"/>
      <c r="W26" s="71"/>
      <c r="X26" s="67"/>
      <c r="Y26" s="70"/>
      <c r="Z26" s="70"/>
      <c r="AA26" s="70"/>
      <c r="AB26" s="70"/>
      <c r="AC26" s="67"/>
      <c r="AD26" s="69"/>
      <c r="AE26" s="69"/>
      <c r="AF26" s="69"/>
      <c r="AG26" s="69"/>
      <c r="AH26" s="67"/>
      <c r="AI26" s="70"/>
      <c r="AJ26" s="67"/>
    </row>
    <row r="27" spans="1:36" s="10" customFormat="1" ht="27" customHeight="1" thickTop="1">
      <c r="A27" s="443" t="s">
        <v>48</v>
      </c>
      <c r="B27" s="443"/>
      <c r="C27" s="523"/>
      <c r="D27" s="529" t="s">
        <v>141</v>
      </c>
      <c r="E27" s="530"/>
      <c r="F27" s="530"/>
      <c r="G27" s="530"/>
      <c r="H27" s="530"/>
      <c r="I27" s="530"/>
      <c r="J27" s="530"/>
      <c r="K27" s="531"/>
      <c r="L27" s="529" t="s">
        <v>142</v>
      </c>
      <c r="M27" s="530"/>
      <c r="N27" s="530"/>
      <c r="O27" s="530"/>
      <c r="P27" s="530"/>
      <c r="Q27" s="530"/>
      <c r="R27" s="530"/>
      <c r="S27" s="531"/>
      <c r="T27" s="549" t="s">
        <v>143</v>
      </c>
      <c r="U27" s="532"/>
      <c r="V27" s="532"/>
      <c r="W27" s="532"/>
      <c r="X27" s="532"/>
      <c r="Y27" s="550"/>
      <c r="Z27" s="529" t="s">
        <v>144</v>
      </c>
      <c r="AA27" s="530"/>
      <c r="AB27" s="530"/>
      <c r="AC27" s="530"/>
      <c r="AD27" s="530"/>
      <c r="AE27" s="531"/>
      <c r="AF27" s="532" t="s">
        <v>145</v>
      </c>
      <c r="AG27" s="532"/>
      <c r="AH27" s="532"/>
      <c r="AI27" s="532"/>
      <c r="AJ27" s="532"/>
    </row>
    <row r="28" spans="1:36" s="10" customFormat="1" ht="23.25" customHeight="1">
      <c r="A28" s="445"/>
      <c r="B28" s="445"/>
      <c r="C28" s="524"/>
      <c r="D28" s="517" t="s">
        <v>125</v>
      </c>
      <c r="E28" s="518"/>
      <c r="F28" s="519"/>
      <c r="G28" s="517" t="s">
        <v>146</v>
      </c>
      <c r="H28" s="518"/>
      <c r="I28" s="518"/>
      <c r="J28" s="518"/>
      <c r="K28" s="518"/>
      <c r="L28" s="517" t="s">
        <v>125</v>
      </c>
      <c r="M28" s="518"/>
      <c r="N28" s="519"/>
      <c r="O28" s="517" t="s">
        <v>146</v>
      </c>
      <c r="P28" s="518"/>
      <c r="Q28" s="518"/>
      <c r="R28" s="518"/>
      <c r="S28" s="518"/>
      <c r="T28" s="517" t="s">
        <v>125</v>
      </c>
      <c r="U28" s="519"/>
      <c r="V28" s="517" t="s">
        <v>146</v>
      </c>
      <c r="W28" s="518"/>
      <c r="X28" s="518"/>
      <c r="Y28" s="519"/>
      <c r="Z28" s="517" t="s">
        <v>125</v>
      </c>
      <c r="AA28" s="519"/>
      <c r="AB28" s="517" t="s">
        <v>146</v>
      </c>
      <c r="AC28" s="518"/>
      <c r="AD28" s="518"/>
      <c r="AE28" s="528"/>
      <c r="AF28" s="517" t="s">
        <v>125</v>
      </c>
      <c r="AG28" s="519"/>
      <c r="AH28" s="517" t="s">
        <v>146</v>
      </c>
      <c r="AI28" s="518"/>
      <c r="AJ28" s="518"/>
    </row>
    <row r="29" spans="1:36" s="10" customFormat="1" ht="24.75" customHeight="1">
      <c r="A29" s="521" t="s">
        <v>228</v>
      </c>
      <c r="B29" s="521"/>
      <c r="C29" s="522"/>
      <c r="D29" s="526">
        <v>52109</v>
      </c>
      <c r="E29" s="525"/>
      <c r="F29" s="525"/>
      <c r="G29" s="525">
        <v>34002861000</v>
      </c>
      <c r="H29" s="525"/>
      <c r="I29" s="525"/>
      <c r="J29" s="525"/>
      <c r="K29" s="525"/>
      <c r="L29" s="525">
        <v>2469</v>
      </c>
      <c r="M29" s="525"/>
      <c r="N29" s="525"/>
      <c r="O29" s="525">
        <v>2163329100</v>
      </c>
      <c r="P29" s="525"/>
      <c r="Q29" s="525"/>
      <c r="R29" s="525"/>
      <c r="S29" s="525"/>
      <c r="T29" s="525">
        <v>402</v>
      </c>
      <c r="U29" s="525"/>
      <c r="V29" s="471">
        <v>318796900</v>
      </c>
      <c r="W29" s="471"/>
      <c r="X29" s="471"/>
      <c r="Y29" s="471"/>
      <c r="Z29" s="525">
        <v>21</v>
      </c>
      <c r="AA29" s="525"/>
      <c r="AB29" s="525">
        <v>9544400</v>
      </c>
      <c r="AC29" s="525"/>
      <c r="AD29" s="525"/>
      <c r="AE29" s="525"/>
      <c r="AF29" s="525">
        <v>55</v>
      </c>
      <c r="AG29" s="525"/>
      <c r="AH29" s="525">
        <v>7467000</v>
      </c>
      <c r="AI29" s="525"/>
      <c r="AJ29" s="525"/>
    </row>
    <row r="30" spans="1:36" s="60" customFormat="1" ht="24.75" customHeight="1">
      <c r="A30" s="521" t="s">
        <v>255</v>
      </c>
      <c r="B30" s="521"/>
      <c r="C30" s="522"/>
      <c r="D30" s="525">
        <v>54264</v>
      </c>
      <c r="E30" s="525"/>
      <c r="F30" s="525"/>
      <c r="G30" s="525">
        <v>35062299700</v>
      </c>
      <c r="H30" s="525"/>
      <c r="I30" s="525"/>
      <c r="J30" s="525"/>
      <c r="K30" s="525"/>
      <c r="L30" s="525">
        <v>2550</v>
      </c>
      <c r="M30" s="525"/>
      <c r="N30" s="525"/>
      <c r="O30" s="525">
        <v>2190805800</v>
      </c>
      <c r="P30" s="525"/>
      <c r="Q30" s="525"/>
      <c r="R30" s="525"/>
      <c r="S30" s="525"/>
      <c r="T30" s="525">
        <v>412</v>
      </c>
      <c r="U30" s="525"/>
      <c r="V30" s="525">
        <v>318594000</v>
      </c>
      <c r="W30" s="525"/>
      <c r="X30" s="525"/>
      <c r="Y30" s="525"/>
      <c r="Z30" s="525">
        <v>20</v>
      </c>
      <c r="AA30" s="525"/>
      <c r="AB30" s="525">
        <v>8967800</v>
      </c>
      <c r="AC30" s="525"/>
      <c r="AD30" s="525"/>
      <c r="AE30" s="525"/>
      <c r="AF30" s="525">
        <v>49</v>
      </c>
      <c r="AG30" s="525"/>
      <c r="AH30" s="525">
        <v>6597500</v>
      </c>
      <c r="AI30" s="525"/>
      <c r="AJ30" s="525"/>
    </row>
    <row r="31" spans="1:36" s="60" customFormat="1" ht="24.75" customHeight="1" thickBot="1">
      <c r="A31" s="515" t="s">
        <v>280</v>
      </c>
      <c r="B31" s="515"/>
      <c r="C31" s="516"/>
      <c r="D31" s="512">
        <v>56122</v>
      </c>
      <c r="E31" s="512"/>
      <c r="F31" s="512"/>
      <c r="G31" s="512">
        <v>36834327300</v>
      </c>
      <c r="H31" s="512"/>
      <c r="I31" s="512"/>
      <c r="J31" s="512"/>
      <c r="K31" s="512"/>
      <c r="L31" s="512">
        <v>2654</v>
      </c>
      <c r="M31" s="512"/>
      <c r="N31" s="512"/>
      <c r="O31" s="512">
        <v>2299063500</v>
      </c>
      <c r="P31" s="512"/>
      <c r="Q31" s="512"/>
      <c r="R31" s="512"/>
      <c r="S31" s="512"/>
      <c r="T31" s="512">
        <v>396</v>
      </c>
      <c r="U31" s="512"/>
      <c r="V31" s="512">
        <v>308747100</v>
      </c>
      <c r="W31" s="512"/>
      <c r="X31" s="512"/>
      <c r="Y31" s="512"/>
      <c r="Z31" s="512">
        <v>14</v>
      </c>
      <c r="AA31" s="512"/>
      <c r="AB31" s="512">
        <v>6512700</v>
      </c>
      <c r="AC31" s="512"/>
      <c r="AD31" s="512"/>
      <c r="AE31" s="512"/>
      <c r="AF31" s="512">
        <v>39</v>
      </c>
      <c r="AG31" s="512"/>
      <c r="AH31" s="512">
        <v>5647500</v>
      </c>
      <c r="AI31" s="512"/>
      <c r="AJ31" s="512"/>
    </row>
    <row r="32" spans="1:22" ht="18" customHeight="1" thickTop="1">
      <c r="A32" s="12" t="s">
        <v>133</v>
      </c>
      <c r="B32" s="10"/>
      <c r="C32" s="10"/>
      <c r="D32" s="10"/>
      <c r="E32" s="10"/>
      <c r="F32" s="10"/>
      <c r="G32" s="10"/>
      <c r="H32" s="10"/>
      <c r="I32" s="10"/>
      <c r="J32" s="10"/>
      <c r="K32" s="14"/>
      <c r="L32" s="14"/>
      <c r="M32" s="14"/>
      <c r="N32" s="14"/>
      <c r="O32" s="14"/>
      <c r="P32" s="14"/>
      <c r="Q32" s="14"/>
      <c r="R32" s="14"/>
      <c r="S32" s="28"/>
      <c r="T32" s="28"/>
      <c r="U32" s="28"/>
      <c r="V32" s="28"/>
    </row>
    <row r="33" spans="1:22" ht="13.5">
      <c r="A33" s="12"/>
      <c r="B33" s="10"/>
      <c r="C33" s="10"/>
      <c r="D33" s="10"/>
      <c r="E33" s="10"/>
      <c r="F33" s="10"/>
      <c r="G33" s="10"/>
      <c r="H33" s="10"/>
      <c r="I33" s="10"/>
      <c r="J33" s="10"/>
      <c r="K33" s="14"/>
      <c r="L33" s="14"/>
      <c r="M33" s="14"/>
      <c r="N33" s="14"/>
      <c r="O33" s="14"/>
      <c r="P33" s="14"/>
      <c r="Q33" s="14"/>
      <c r="R33" s="14"/>
      <c r="S33" s="28"/>
      <c r="T33" s="28"/>
      <c r="U33" s="28"/>
      <c r="V33" s="28"/>
    </row>
    <row r="37" ht="13.5">
      <c r="AJ37" s="16"/>
    </row>
  </sheetData>
  <sheetProtection/>
  <mergeCells count="149">
    <mergeCell ref="AG19:AI20"/>
    <mergeCell ref="AD20:AF20"/>
    <mergeCell ref="I19:AF19"/>
    <mergeCell ref="K7:O7"/>
    <mergeCell ref="P6:T6"/>
    <mergeCell ref="AD21:AF21"/>
    <mergeCell ref="U14:Z14"/>
    <mergeCell ref="X20:Z20"/>
    <mergeCell ref="AA20:AC20"/>
    <mergeCell ref="P7:T7"/>
    <mergeCell ref="AD22:AF22"/>
    <mergeCell ref="R21:T21"/>
    <mergeCell ref="R22:T22"/>
    <mergeCell ref="U21:W21"/>
    <mergeCell ref="U22:W22"/>
    <mergeCell ref="AA21:AC21"/>
    <mergeCell ref="AA22:AC22"/>
    <mergeCell ref="X22:Z22"/>
    <mergeCell ref="A14:E14"/>
    <mergeCell ref="K14:O14"/>
    <mergeCell ref="I21:K21"/>
    <mergeCell ref="L21:N21"/>
    <mergeCell ref="O21:Q21"/>
    <mergeCell ref="K13:O13"/>
    <mergeCell ref="F19:H20"/>
    <mergeCell ref="I20:K20"/>
    <mergeCell ref="L20:N20"/>
    <mergeCell ref="A15:E15"/>
    <mergeCell ref="A12:E12"/>
    <mergeCell ref="F12:J12"/>
    <mergeCell ref="G28:K28"/>
    <mergeCell ref="F22:H22"/>
    <mergeCell ref="I22:K22"/>
    <mergeCell ref="L22:N22"/>
    <mergeCell ref="A16:AF16"/>
    <mergeCell ref="A13:E13"/>
    <mergeCell ref="U13:Z13"/>
    <mergeCell ref="U20:W20"/>
    <mergeCell ref="T27:Y27"/>
    <mergeCell ref="R20:T20"/>
    <mergeCell ref="A22:E22"/>
    <mergeCell ref="A21:E21"/>
    <mergeCell ref="F21:H21"/>
    <mergeCell ref="X21:Z21"/>
    <mergeCell ref="A19:E20"/>
    <mergeCell ref="O22:Q22"/>
    <mergeCell ref="D27:K27"/>
    <mergeCell ref="A4:E5"/>
    <mergeCell ref="A6:E6"/>
    <mergeCell ref="A7:E7"/>
    <mergeCell ref="F4:J5"/>
    <mergeCell ref="F6:J6"/>
    <mergeCell ref="F7:J7"/>
    <mergeCell ref="K4:AD4"/>
    <mergeCell ref="Z6:AD6"/>
    <mergeCell ref="Z7:AD7"/>
    <mergeCell ref="AE4:AI4"/>
    <mergeCell ref="AE5:AI5"/>
    <mergeCell ref="AE6:AI6"/>
    <mergeCell ref="K5:O5"/>
    <mergeCell ref="K6:O6"/>
    <mergeCell ref="U5:Y5"/>
    <mergeCell ref="AE7:AI7"/>
    <mergeCell ref="U6:Y6"/>
    <mergeCell ref="U7:Y7"/>
    <mergeCell ref="P5:T5"/>
    <mergeCell ref="P14:T14"/>
    <mergeCell ref="U12:Z12"/>
    <mergeCell ref="AA12:AF12"/>
    <mergeCell ref="Z5:AD5"/>
    <mergeCell ref="AA13:AF13"/>
    <mergeCell ref="AA14:AF14"/>
    <mergeCell ref="P8:T8"/>
    <mergeCell ref="AF27:AJ27"/>
    <mergeCell ref="O20:Q20"/>
    <mergeCell ref="P12:T12"/>
    <mergeCell ref="P13:T13"/>
    <mergeCell ref="F13:J13"/>
    <mergeCell ref="F14:J14"/>
    <mergeCell ref="K12:O12"/>
    <mergeCell ref="Z27:AE27"/>
    <mergeCell ref="AG21:AI21"/>
    <mergeCell ref="AG22:AI22"/>
    <mergeCell ref="L28:N28"/>
    <mergeCell ref="V29:Y29"/>
    <mergeCell ref="O28:S28"/>
    <mergeCell ref="AB28:AE28"/>
    <mergeCell ref="Z30:AA30"/>
    <mergeCell ref="U23:W23"/>
    <mergeCell ref="X23:Z23"/>
    <mergeCell ref="AA23:AC23"/>
    <mergeCell ref="V28:Y28"/>
    <mergeCell ref="L27:S27"/>
    <mergeCell ref="T30:U30"/>
    <mergeCell ref="O30:S30"/>
    <mergeCell ref="L29:N29"/>
    <mergeCell ref="L30:N30"/>
    <mergeCell ref="D30:F30"/>
    <mergeCell ref="O29:S29"/>
    <mergeCell ref="AE8:AI8"/>
    <mergeCell ref="AH29:AJ29"/>
    <mergeCell ref="AH30:AJ30"/>
    <mergeCell ref="AH28:AJ28"/>
    <mergeCell ref="T28:U28"/>
    <mergeCell ref="AB30:AE30"/>
    <mergeCell ref="AF28:AG28"/>
    <mergeCell ref="AF29:AG29"/>
    <mergeCell ref="AF30:AG30"/>
    <mergeCell ref="Z29:AA29"/>
    <mergeCell ref="A29:C29"/>
    <mergeCell ref="A30:C30"/>
    <mergeCell ref="A27:C28"/>
    <mergeCell ref="AB29:AE29"/>
    <mergeCell ref="G29:K29"/>
    <mergeCell ref="G30:K30"/>
    <mergeCell ref="V30:Y30"/>
    <mergeCell ref="D29:F29"/>
    <mergeCell ref="Z28:AA28"/>
    <mergeCell ref="T29:U29"/>
    <mergeCell ref="F15:J15"/>
    <mergeCell ref="P15:T15"/>
    <mergeCell ref="U15:Z15"/>
    <mergeCell ref="AA15:AF15"/>
    <mergeCell ref="K15:O15"/>
    <mergeCell ref="A8:E8"/>
    <mergeCell ref="F8:J8"/>
    <mergeCell ref="K8:O8"/>
    <mergeCell ref="U8:Y8"/>
    <mergeCell ref="Z8:AD8"/>
    <mergeCell ref="T31:U31"/>
    <mergeCell ref="V31:Y31"/>
    <mergeCell ref="Z31:AA31"/>
    <mergeCell ref="A23:E23"/>
    <mergeCell ref="F23:H23"/>
    <mergeCell ref="I23:K23"/>
    <mergeCell ref="L23:N23"/>
    <mergeCell ref="O23:Q23"/>
    <mergeCell ref="R23:T23"/>
    <mergeCell ref="D28:F28"/>
    <mergeCell ref="AB31:AE31"/>
    <mergeCell ref="AF31:AG31"/>
    <mergeCell ref="AH31:AJ31"/>
    <mergeCell ref="AD23:AF23"/>
    <mergeCell ref="AG23:AI23"/>
    <mergeCell ref="A31:C31"/>
    <mergeCell ref="D31:F31"/>
    <mergeCell ref="G31:K31"/>
    <mergeCell ref="L31:N31"/>
    <mergeCell ref="O31:S31"/>
  </mergeCells>
  <printOptions/>
  <pageMargins left="0.5905511811023623" right="0.5905511811023623" top="0.8661417322834646" bottom="0.70866141732283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tint="-0.04997999966144562"/>
  </sheetPr>
  <dimension ref="A1:Z26"/>
  <sheetViews>
    <sheetView workbookViewId="0" topLeftCell="A1">
      <selection activeCell="A1" sqref="A1"/>
    </sheetView>
  </sheetViews>
  <sheetFormatPr defaultColWidth="9.00390625" defaultRowHeight="13.5"/>
  <cols>
    <col min="1" max="1" width="4.375" style="17" customWidth="1"/>
    <col min="2" max="2" width="9.00390625" style="17" customWidth="1"/>
    <col min="3" max="4" width="6.125" style="17" customWidth="1"/>
    <col min="5" max="16" width="4.875" style="17" customWidth="1"/>
    <col min="17" max="17" width="5.375" style="17" customWidth="1"/>
    <col min="18" max="16384" width="9.00390625" style="17" customWidth="1"/>
  </cols>
  <sheetData>
    <row r="1" spans="1:20" s="11" customFormat="1" ht="27" customHeight="1" thickBot="1">
      <c r="A1" s="72" t="s">
        <v>303</v>
      </c>
      <c r="B1" s="72"/>
      <c r="C1" s="10"/>
      <c r="D1" s="10"/>
      <c r="E1" s="10"/>
      <c r="F1" s="10"/>
      <c r="G1" s="10"/>
      <c r="H1" s="10"/>
      <c r="I1" s="14"/>
      <c r="J1" s="14"/>
      <c r="K1" s="14"/>
      <c r="L1" s="14"/>
      <c r="M1" s="28"/>
      <c r="N1" s="28"/>
      <c r="O1" s="28"/>
      <c r="P1" s="28"/>
      <c r="Q1" s="28"/>
      <c r="R1" s="28"/>
      <c r="S1" s="14"/>
      <c r="T1" s="14"/>
    </row>
    <row r="2" spans="1:19" s="11" customFormat="1" ht="20.25" customHeight="1" thickTop="1">
      <c r="A2" s="531" t="s">
        <v>1</v>
      </c>
      <c r="B2" s="571"/>
      <c r="C2" s="538" t="s">
        <v>7</v>
      </c>
      <c r="D2" s="539"/>
      <c r="E2" s="547"/>
      <c r="F2" s="529" t="s">
        <v>8</v>
      </c>
      <c r="G2" s="530"/>
      <c r="H2" s="530"/>
      <c r="I2" s="530"/>
      <c r="J2" s="530"/>
      <c r="K2" s="530"/>
      <c r="L2" s="530"/>
      <c r="M2" s="530"/>
      <c r="N2" s="530"/>
      <c r="O2" s="530"/>
      <c r="P2" s="530"/>
      <c r="Q2" s="538" t="s">
        <v>44</v>
      </c>
      <c r="R2" s="73"/>
      <c r="S2" s="73"/>
    </row>
    <row r="3" spans="1:19" s="11" customFormat="1" ht="20.25" customHeight="1">
      <c r="A3" s="572"/>
      <c r="B3" s="573"/>
      <c r="C3" s="549"/>
      <c r="D3" s="532"/>
      <c r="E3" s="550"/>
      <c r="F3" s="569" t="s">
        <v>0</v>
      </c>
      <c r="G3" s="570"/>
      <c r="H3" s="569" t="s">
        <v>9</v>
      </c>
      <c r="I3" s="574"/>
      <c r="J3" s="570"/>
      <c r="K3" s="517" t="s">
        <v>10</v>
      </c>
      <c r="L3" s="518"/>
      <c r="M3" s="518"/>
      <c r="N3" s="518"/>
      <c r="O3" s="518"/>
      <c r="P3" s="518"/>
      <c r="Q3" s="549"/>
      <c r="R3" s="73"/>
      <c r="S3" s="73"/>
    </row>
    <row r="4" spans="1:17" s="11" customFormat="1" ht="22.5" customHeight="1">
      <c r="A4" s="572"/>
      <c r="B4" s="573"/>
      <c r="C4" s="544"/>
      <c r="D4" s="545"/>
      <c r="E4" s="546"/>
      <c r="F4" s="544"/>
      <c r="G4" s="546"/>
      <c r="H4" s="544"/>
      <c r="I4" s="545"/>
      <c r="J4" s="546"/>
      <c r="K4" s="517" t="s">
        <v>11</v>
      </c>
      <c r="L4" s="518"/>
      <c r="M4" s="518"/>
      <c r="N4" s="517" t="s">
        <v>12</v>
      </c>
      <c r="O4" s="518"/>
      <c r="P4" s="519"/>
      <c r="Q4" s="544"/>
    </row>
    <row r="5" spans="1:26" s="11" customFormat="1" ht="24" customHeight="1">
      <c r="A5" s="392" t="s">
        <v>226</v>
      </c>
      <c r="B5" s="475"/>
      <c r="C5" s="394">
        <v>2</v>
      </c>
      <c r="D5" s="365"/>
      <c r="E5" s="365"/>
      <c r="F5" s="365">
        <v>0</v>
      </c>
      <c r="G5" s="365"/>
      <c r="H5" s="365">
        <v>0</v>
      </c>
      <c r="I5" s="365"/>
      <c r="J5" s="365"/>
      <c r="K5" s="575">
        <v>0</v>
      </c>
      <c r="L5" s="575"/>
      <c r="M5" s="575"/>
      <c r="N5" s="575">
        <v>0</v>
      </c>
      <c r="O5" s="575"/>
      <c r="P5" s="575"/>
      <c r="Q5" s="200">
        <v>2</v>
      </c>
      <c r="R5" s="59"/>
      <c r="S5" s="59"/>
      <c r="T5" s="74"/>
      <c r="U5" s="74"/>
      <c r="V5" s="74"/>
      <c r="W5" s="74"/>
      <c r="X5" s="75"/>
      <c r="Y5" s="75"/>
      <c r="Z5" s="75"/>
    </row>
    <row r="6" spans="1:26" s="11" customFormat="1" ht="24" customHeight="1">
      <c r="A6" s="392" t="s">
        <v>256</v>
      </c>
      <c r="B6" s="393"/>
      <c r="C6" s="394">
        <v>2</v>
      </c>
      <c r="D6" s="365"/>
      <c r="E6" s="365"/>
      <c r="F6" s="365">
        <v>0</v>
      </c>
      <c r="G6" s="365"/>
      <c r="H6" s="365">
        <v>0</v>
      </c>
      <c r="I6" s="365"/>
      <c r="J6" s="365"/>
      <c r="K6" s="365">
        <v>0</v>
      </c>
      <c r="L6" s="365"/>
      <c r="M6" s="365"/>
      <c r="N6" s="365">
        <v>0</v>
      </c>
      <c r="O6" s="365"/>
      <c r="P6" s="365"/>
      <c r="Q6" s="200">
        <v>2</v>
      </c>
      <c r="R6" s="144"/>
      <c r="S6" s="76"/>
      <c r="T6" s="74"/>
      <c r="U6" s="74"/>
      <c r="V6" s="74"/>
      <c r="W6" s="74"/>
      <c r="X6" s="75"/>
      <c r="Y6" s="75"/>
      <c r="Z6" s="75"/>
    </row>
    <row r="7" spans="1:26" s="11" customFormat="1" ht="24" customHeight="1" thickBot="1">
      <c r="A7" s="414" t="s">
        <v>262</v>
      </c>
      <c r="B7" s="415"/>
      <c r="C7" s="465">
        <v>2</v>
      </c>
      <c r="D7" s="317"/>
      <c r="E7" s="317"/>
      <c r="F7" s="317">
        <v>0</v>
      </c>
      <c r="G7" s="317"/>
      <c r="H7" s="317">
        <v>0</v>
      </c>
      <c r="I7" s="317"/>
      <c r="J7" s="317"/>
      <c r="K7" s="317">
        <v>0</v>
      </c>
      <c r="L7" s="317"/>
      <c r="M7" s="317"/>
      <c r="N7" s="317">
        <v>0</v>
      </c>
      <c r="O7" s="317"/>
      <c r="P7" s="317"/>
      <c r="Q7" s="271">
        <v>2</v>
      </c>
      <c r="R7" s="144"/>
      <c r="S7" s="76"/>
      <c r="T7" s="74"/>
      <c r="U7" s="74"/>
      <c r="V7" s="74"/>
      <c r="W7" s="74"/>
      <c r="X7" s="75"/>
      <c r="Y7" s="75"/>
      <c r="Z7" s="75"/>
    </row>
    <row r="8" spans="1:19" s="11" customFormat="1" ht="18" customHeight="1" thickTop="1">
      <c r="A8" s="43" t="s">
        <v>133</v>
      </c>
      <c r="B8" s="12"/>
      <c r="C8" s="10"/>
      <c r="D8" s="10"/>
      <c r="E8" s="10"/>
      <c r="F8" s="10"/>
      <c r="G8" s="10"/>
      <c r="H8" s="10"/>
      <c r="M8" s="17"/>
      <c r="N8" s="17"/>
      <c r="O8" s="17"/>
      <c r="P8" s="17"/>
      <c r="Q8" s="17"/>
      <c r="R8" s="17"/>
      <c r="S8" s="17"/>
    </row>
    <row r="9" spans="1:19" s="11" customFormat="1" ht="21.75" customHeight="1">
      <c r="A9" s="12"/>
      <c r="B9" s="12"/>
      <c r="C9" s="10"/>
      <c r="D9" s="10"/>
      <c r="E9" s="10"/>
      <c r="F9" s="10"/>
      <c r="G9" s="10"/>
      <c r="H9" s="10"/>
      <c r="M9" s="17"/>
      <c r="N9" s="17"/>
      <c r="O9" s="17"/>
      <c r="P9" s="17"/>
      <c r="Q9" s="17"/>
      <c r="R9" s="17"/>
      <c r="S9" s="17"/>
    </row>
    <row r="10" ht="21.75" customHeight="1"/>
    <row r="11" ht="21.75" customHeight="1"/>
    <row r="12" s="78" customFormat="1" ht="27" customHeight="1">
      <c r="A12" s="77" t="s">
        <v>304</v>
      </c>
    </row>
    <row r="13" spans="1:14" s="81" customFormat="1" ht="22.5" customHeight="1" thickBot="1">
      <c r="A13" s="79" t="s">
        <v>41</v>
      </c>
      <c r="B13" s="79"/>
      <c r="C13" s="80"/>
      <c r="D13" s="80"/>
      <c r="E13" s="80"/>
      <c r="F13" s="80"/>
      <c r="G13" s="80"/>
      <c r="H13" s="80"/>
      <c r="I13" s="80"/>
      <c r="J13" s="80"/>
      <c r="K13" s="80"/>
      <c r="L13" s="80"/>
      <c r="M13" s="80"/>
      <c r="N13" s="80"/>
    </row>
    <row r="14" spans="1:14" ht="24" customHeight="1" thickTop="1">
      <c r="A14" s="560" t="s">
        <v>1</v>
      </c>
      <c r="B14" s="561"/>
      <c r="C14" s="391" t="s">
        <v>201</v>
      </c>
      <c r="D14" s="551"/>
      <c r="E14" s="551"/>
      <c r="F14" s="377"/>
      <c r="G14" s="391" t="s">
        <v>202</v>
      </c>
      <c r="H14" s="551"/>
      <c r="I14" s="551"/>
      <c r="J14" s="377"/>
      <c r="K14" s="391" t="s">
        <v>203</v>
      </c>
      <c r="L14" s="551"/>
      <c r="M14" s="551"/>
      <c r="N14" s="551"/>
    </row>
    <row r="15" spans="1:14" ht="24" customHeight="1">
      <c r="A15" s="556" t="s">
        <v>226</v>
      </c>
      <c r="B15" s="557"/>
      <c r="C15" s="558">
        <v>25192</v>
      </c>
      <c r="D15" s="559"/>
      <c r="E15" s="559"/>
      <c r="F15" s="559"/>
      <c r="G15" s="559">
        <v>237269</v>
      </c>
      <c r="H15" s="559"/>
      <c r="I15" s="559"/>
      <c r="J15" s="559"/>
      <c r="K15" s="562">
        <f>ROUNDDOWN(C15/G15,5)</f>
        <v>0.10617</v>
      </c>
      <c r="L15" s="562"/>
      <c r="M15" s="562"/>
      <c r="N15" s="562"/>
    </row>
    <row r="16" spans="1:14" ht="24" customHeight="1">
      <c r="A16" s="556" t="s">
        <v>257</v>
      </c>
      <c r="B16" s="563"/>
      <c r="C16" s="410">
        <v>26309</v>
      </c>
      <c r="D16" s="410"/>
      <c r="E16" s="410"/>
      <c r="F16" s="410"/>
      <c r="G16" s="410">
        <v>238213</v>
      </c>
      <c r="H16" s="410"/>
      <c r="I16" s="410"/>
      <c r="J16" s="410"/>
      <c r="K16" s="564">
        <f>ROUNDDOWN(C16/G16,5)</f>
        <v>0.11044</v>
      </c>
      <c r="L16" s="564"/>
      <c r="M16" s="564"/>
      <c r="N16" s="564"/>
    </row>
    <row r="17" spans="1:14" ht="24" customHeight="1" thickBot="1">
      <c r="A17" s="565" t="s">
        <v>281</v>
      </c>
      <c r="B17" s="566"/>
      <c r="C17" s="417">
        <v>27771</v>
      </c>
      <c r="D17" s="417"/>
      <c r="E17" s="417"/>
      <c r="F17" s="417"/>
      <c r="G17" s="417">
        <v>239552</v>
      </c>
      <c r="H17" s="417"/>
      <c r="I17" s="417"/>
      <c r="J17" s="417"/>
      <c r="K17" s="552">
        <f>ROUNDDOWN(C17/G17,5)</f>
        <v>0.11592</v>
      </c>
      <c r="L17" s="552"/>
      <c r="M17" s="552"/>
      <c r="N17" s="552"/>
    </row>
    <row r="18" spans="1:14" ht="17.25" customHeight="1" thickTop="1">
      <c r="A18" s="29"/>
      <c r="B18" s="30"/>
      <c r="C18" s="31"/>
      <c r="D18" s="31"/>
      <c r="E18" s="31"/>
      <c r="F18" s="31"/>
      <c r="G18" s="31"/>
      <c r="H18" s="31"/>
      <c r="I18" s="31"/>
      <c r="J18" s="31"/>
      <c r="K18" s="32"/>
      <c r="L18" s="32"/>
      <c r="M18" s="32"/>
      <c r="N18" s="32"/>
    </row>
    <row r="19" spans="1:14" ht="21.75" customHeight="1">
      <c r="A19" s="29"/>
      <c r="B19" s="30"/>
      <c r="C19" s="31"/>
      <c r="D19" s="31"/>
      <c r="E19" s="31"/>
      <c r="F19" s="31"/>
      <c r="G19" s="31"/>
      <c r="H19" s="31"/>
      <c r="I19" s="31"/>
      <c r="J19" s="31"/>
      <c r="K19" s="32"/>
      <c r="L19" s="32"/>
      <c r="M19" s="32"/>
      <c r="N19" s="32"/>
    </row>
    <row r="20" s="78" customFormat="1" ht="22.5" customHeight="1" thickBot="1">
      <c r="A20" s="82" t="s">
        <v>207</v>
      </c>
    </row>
    <row r="21" spans="1:14" ht="24" customHeight="1" thickTop="1">
      <c r="A21" s="560" t="s">
        <v>1</v>
      </c>
      <c r="B21" s="561"/>
      <c r="C21" s="391" t="s">
        <v>234</v>
      </c>
      <c r="D21" s="551"/>
      <c r="E21" s="551"/>
      <c r="F21" s="377"/>
      <c r="G21" s="391" t="s">
        <v>235</v>
      </c>
      <c r="H21" s="551"/>
      <c r="I21" s="551"/>
      <c r="J21" s="377"/>
      <c r="K21" s="391" t="s">
        <v>236</v>
      </c>
      <c r="L21" s="551"/>
      <c r="M21" s="551"/>
      <c r="N21" s="551"/>
    </row>
    <row r="22" spans="1:14" ht="24" customHeight="1">
      <c r="A22" s="556" t="s">
        <v>226</v>
      </c>
      <c r="B22" s="557"/>
      <c r="C22" s="558">
        <v>2196566940</v>
      </c>
      <c r="D22" s="559"/>
      <c r="E22" s="559"/>
      <c r="F22" s="559"/>
      <c r="G22" s="559">
        <v>2181892420</v>
      </c>
      <c r="H22" s="559"/>
      <c r="I22" s="559"/>
      <c r="J22" s="559"/>
      <c r="K22" s="567">
        <f>ROUNDDOWN(G22/C22*100,2)</f>
        <v>99.33</v>
      </c>
      <c r="L22" s="567"/>
      <c r="M22" s="567"/>
      <c r="N22" s="567"/>
    </row>
    <row r="23" spans="1:14" ht="24" customHeight="1">
      <c r="A23" s="556" t="s">
        <v>256</v>
      </c>
      <c r="B23" s="563"/>
      <c r="C23" s="410">
        <v>2357775370</v>
      </c>
      <c r="D23" s="410"/>
      <c r="E23" s="410"/>
      <c r="F23" s="410"/>
      <c r="G23" s="410">
        <v>2342650230</v>
      </c>
      <c r="H23" s="410"/>
      <c r="I23" s="410"/>
      <c r="J23" s="410"/>
      <c r="K23" s="568">
        <f>ROUNDDOWN(G23/C23*100,2)</f>
        <v>99.35</v>
      </c>
      <c r="L23" s="568"/>
      <c r="M23" s="568"/>
      <c r="N23" s="568"/>
    </row>
    <row r="24" spans="1:14" ht="24" customHeight="1" thickBot="1">
      <c r="A24" s="553" t="s">
        <v>262</v>
      </c>
      <c r="B24" s="554"/>
      <c r="C24" s="417">
        <v>2424805520</v>
      </c>
      <c r="D24" s="417"/>
      <c r="E24" s="417"/>
      <c r="F24" s="417"/>
      <c r="G24" s="417">
        <v>2410431777</v>
      </c>
      <c r="H24" s="417"/>
      <c r="I24" s="417"/>
      <c r="J24" s="417"/>
      <c r="K24" s="555">
        <f>ROUNDDOWN(G24/C24*100,2)</f>
        <v>99.4</v>
      </c>
      <c r="L24" s="555"/>
      <c r="M24" s="555"/>
      <c r="N24" s="555"/>
    </row>
    <row r="25" ht="18" customHeight="1" thickTop="1">
      <c r="A25" s="201" t="s">
        <v>218</v>
      </c>
    </row>
    <row r="26" ht="18" customHeight="1">
      <c r="A26" s="211" t="s">
        <v>268</v>
      </c>
    </row>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sheetData>
  <sheetProtection/>
  <mergeCells count="59">
    <mergeCell ref="K3:P3"/>
    <mergeCell ref="K4:M4"/>
    <mergeCell ref="K5:M5"/>
    <mergeCell ref="K6:M6"/>
    <mergeCell ref="N5:P5"/>
    <mergeCell ref="N4:P4"/>
    <mergeCell ref="A6:B6"/>
    <mergeCell ref="C5:E5"/>
    <mergeCell ref="C6:E6"/>
    <mergeCell ref="F6:G6"/>
    <mergeCell ref="H3:J4"/>
    <mergeCell ref="F5:G5"/>
    <mergeCell ref="H6:J6"/>
    <mergeCell ref="G22:J22"/>
    <mergeCell ref="K22:N22"/>
    <mergeCell ref="G23:J23"/>
    <mergeCell ref="K23:N23"/>
    <mergeCell ref="A5:B5"/>
    <mergeCell ref="C2:E4"/>
    <mergeCell ref="H5:J5"/>
    <mergeCell ref="F3:G4"/>
    <mergeCell ref="A2:B4"/>
    <mergeCell ref="N6:P6"/>
    <mergeCell ref="A16:B16"/>
    <mergeCell ref="C16:F16"/>
    <mergeCell ref="G16:J16"/>
    <mergeCell ref="K16:N16"/>
    <mergeCell ref="A23:B23"/>
    <mergeCell ref="C23:F23"/>
    <mergeCell ref="A21:B21"/>
    <mergeCell ref="C21:F21"/>
    <mergeCell ref="A17:B17"/>
    <mergeCell ref="C17:F17"/>
    <mergeCell ref="Q2:Q4"/>
    <mergeCell ref="A14:B14"/>
    <mergeCell ref="C14:F14"/>
    <mergeCell ref="G14:J14"/>
    <mergeCell ref="K14:N14"/>
    <mergeCell ref="G15:J15"/>
    <mergeCell ref="K15:N15"/>
    <mergeCell ref="A15:B15"/>
    <mergeCell ref="C15:F15"/>
    <mergeCell ref="F2:P2"/>
    <mergeCell ref="A7:B7"/>
    <mergeCell ref="C7:E7"/>
    <mergeCell ref="F7:G7"/>
    <mergeCell ref="K7:M7"/>
    <mergeCell ref="H7:J7"/>
    <mergeCell ref="N7:P7"/>
    <mergeCell ref="G17:J17"/>
    <mergeCell ref="K17:N17"/>
    <mergeCell ref="A24:B24"/>
    <mergeCell ref="C24:F24"/>
    <mergeCell ref="G24:J24"/>
    <mergeCell ref="K24:N24"/>
    <mergeCell ref="G21:J21"/>
    <mergeCell ref="K21:N21"/>
    <mergeCell ref="A22:B22"/>
    <mergeCell ref="C22:F22"/>
  </mergeCells>
  <printOptions/>
  <pageMargins left="0.5905511811023623" right="0.5905511811023623" top="0.6692913385826772"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tint="-0.04997999966144562"/>
    <pageSetUpPr fitToPage="1"/>
  </sheetPr>
  <dimension ref="A2:Y26"/>
  <sheetViews>
    <sheetView zoomScale="125" zoomScaleNormal="125" zoomScalePageLayoutView="0" workbookViewId="0" topLeftCell="A1">
      <selection activeCell="A1" sqref="A1"/>
    </sheetView>
  </sheetViews>
  <sheetFormatPr defaultColWidth="9.00390625" defaultRowHeight="13.5"/>
  <cols>
    <col min="1" max="1" width="6.625" style="11" customWidth="1"/>
    <col min="2" max="6" width="3.625" style="11" customWidth="1"/>
    <col min="7" max="7" width="4.25390625" style="11" customWidth="1"/>
    <col min="8" max="9" width="3.625" style="11" customWidth="1"/>
    <col min="10" max="10" width="4.125" style="11" customWidth="1"/>
    <col min="11" max="15" width="3.625" style="11" customWidth="1"/>
    <col min="16" max="16" width="4.25390625" style="11" customWidth="1"/>
    <col min="17" max="20" width="3.625" style="11" customWidth="1"/>
    <col min="21" max="21" width="1.75390625" style="11" customWidth="1"/>
    <col min="22" max="22" width="1.4921875" style="11" customWidth="1"/>
    <col min="23" max="23" width="2.625" style="11" customWidth="1"/>
    <col min="24" max="24" width="3.00390625" style="11" customWidth="1"/>
    <col min="25" max="27" width="3.625" style="11" customWidth="1"/>
    <col min="28" max="16384" width="9.00390625" style="11" customWidth="1"/>
  </cols>
  <sheetData>
    <row r="2" spans="1:25" ht="27" customHeight="1" thickBot="1">
      <c r="A2" s="33" t="s">
        <v>208</v>
      </c>
      <c r="B2" s="34"/>
      <c r="C2" s="34"/>
      <c r="D2" s="34"/>
      <c r="E2" s="34"/>
      <c r="F2" s="34"/>
      <c r="G2" s="34"/>
      <c r="H2" s="34"/>
      <c r="I2" s="34"/>
      <c r="J2" s="35"/>
      <c r="K2" s="35"/>
      <c r="L2" s="35"/>
      <c r="M2" s="35"/>
      <c r="N2" s="35"/>
      <c r="O2" s="35"/>
      <c r="P2" s="35"/>
      <c r="Q2" s="35"/>
      <c r="R2" s="35"/>
      <c r="S2" s="35"/>
      <c r="T2" s="35"/>
      <c r="U2" s="35"/>
      <c r="V2" s="35"/>
      <c r="W2" s="35"/>
      <c r="X2" s="35"/>
      <c r="Y2" s="35"/>
    </row>
    <row r="3" spans="1:25" ht="24.75" customHeight="1" thickTop="1">
      <c r="A3" s="561" t="s">
        <v>1</v>
      </c>
      <c r="B3" s="604"/>
      <c r="C3" s="604"/>
      <c r="D3" s="604"/>
      <c r="E3" s="604"/>
      <c r="F3" s="604" t="s">
        <v>209</v>
      </c>
      <c r="G3" s="604"/>
      <c r="H3" s="604"/>
      <c r="I3" s="604" t="s">
        <v>210</v>
      </c>
      <c r="J3" s="604"/>
      <c r="K3" s="604"/>
      <c r="L3" s="604" t="s">
        <v>211</v>
      </c>
      <c r="M3" s="604"/>
      <c r="N3" s="604"/>
      <c r="O3" s="604" t="s">
        <v>212</v>
      </c>
      <c r="P3" s="604"/>
      <c r="Q3" s="604"/>
      <c r="R3" s="605" t="s">
        <v>213</v>
      </c>
      <c r="S3" s="605"/>
      <c r="T3" s="605"/>
      <c r="U3" s="604" t="s">
        <v>3</v>
      </c>
      <c r="V3" s="604"/>
      <c r="W3" s="604"/>
      <c r="X3" s="604"/>
      <c r="Y3" s="606"/>
    </row>
    <row r="4" spans="1:25" ht="24.75" customHeight="1">
      <c r="A4" s="192"/>
      <c r="B4" s="593" t="s">
        <v>125</v>
      </c>
      <c r="C4" s="594"/>
      <c r="D4" s="594"/>
      <c r="E4" s="595"/>
      <c r="F4" s="486">
        <v>15461</v>
      </c>
      <c r="G4" s="471"/>
      <c r="H4" s="471"/>
      <c r="I4" s="471">
        <v>394883</v>
      </c>
      <c r="J4" s="471"/>
      <c r="K4" s="471"/>
      <c r="L4" s="471">
        <v>59543</v>
      </c>
      <c r="M4" s="471"/>
      <c r="N4" s="471"/>
      <c r="O4" s="471">
        <v>294109</v>
      </c>
      <c r="P4" s="471"/>
      <c r="Q4" s="471"/>
      <c r="R4" s="603">
        <v>987</v>
      </c>
      <c r="S4" s="603"/>
      <c r="T4" s="603"/>
      <c r="U4" s="471">
        <f aca="true" t="shared" si="0" ref="U4:U24">SUM(F4:T4)</f>
        <v>764983</v>
      </c>
      <c r="V4" s="471"/>
      <c r="W4" s="471"/>
      <c r="X4" s="471"/>
      <c r="Y4" s="471"/>
    </row>
    <row r="5" spans="1:25" ht="24.75" customHeight="1">
      <c r="A5" s="192" t="s">
        <v>237</v>
      </c>
      <c r="B5" s="593" t="s">
        <v>127</v>
      </c>
      <c r="C5" s="594"/>
      <c r="D5" s="594"/>
      <c r="E5" s="595"/>
      <c r="F5" s="486">
        <v>245779</v>
      </c>
      <c r="G5" s="471"/>
      <c r="H5" s="471"/>
      <c r="I5" s="471">
        <v>709967</v>
      </c>
      <c r="J5" s="471"/>
      <c r="K5" s="471"/>
      <c r="L5" s="471">
        <v>122486</v>
      </c>
      <c r="M5" s="471"/>
      <c r="N5" s="471"/>
      <c r="O5" s="471">
        <v>386887</v>
      </c>
      <c r="P5" s="471"/>
      <c r="Q5" s="471"/>
      <c r="R5" s="603">
        <v>5725</v>
      </c>
      <c r="S5" s="603"/>
      <c r="T5" s="603"/>
      <c r="U5" s="471">
        <f t="shared" si="0"/>
        <v>1470844</v>
      </c>
      <c r="V5" s="471"/>
      <c r="W5" s="471"/>
      <c r="X5" s="471"/>
      <c r="Y5" s="471"/>
    </row>
    <row r="6" spans="1:25" ht="24.75" customHeight="1">
      <c r="A6" s="192" t="s">
        <v>238</v>
      </c>
      <c r="B6" s="593" t="s">
        <v>221</v>
      </c>
      <c r="C6" s="594"/>
      <c r="D6" s="594"/>
      <c r="E6" s="595"/>
      <c r="F6" s="486">
        <f>SUM(F7:H10)</f>
        <v>8830860088</v>
      </c>
      <c r="G6" s="471"/>
      <c r="H6" s="471"/>
      <c r="I6" s="471">
        <f>SUM(I7:K10)</f>
        <v>5960917170</v>
      </c>
      <c r="J6" s="471"/>
      <c r="K6" s="471"/>
      <c r="L6" s="471">
        <f>SUM(L7:N10)</f>
        <v>832896490</v>
      </c>
      <c r="M6" s="471"/>
      <c r="N6" s="471"/>
      <c r="O6" s="471">
        <f>SUM(O7:Q10)</f>
        <v>4110729940</v>
      </c>
      <c r="P6" s="471"/>
      <c r="Q6" s="471"/>
      <c r="R6" s="471">
        <f>SUM(R7:T10)</f>
        <v>65338050</v>
      </c>
      <c r="S6" s="471"/>
      <c r="T6" s="471"/>
      <c r="U6" s="471">
        <f t="shared" si="0"/>
        <v>19800741738</v>
      </c>
      <c r="V6" s="471"/>
      <c r="W6" s="471"/>
      <c r="X6" s="471"/>
      <c r="Y6" s="471"/>
    </row>
    <row r="7" spans="1:25" ht="24.75" customHeight="1">
      <c r="A7" s="193">
        <v>25</v>
      </c>
      <c r="B7" s="191"/>
      <c r="C7" s="586" t="s">
        <v>214</v>
      </c>
      <c r="D7" s="586"/>
      <c r="E7" s="587"/>
      <c r="F7" s="486">
        <v>7676623004</v>
      </c>
      <c r="G7" s="471"/>
      <c r="H7" s="471"/>
      <c r="I7" s="471">
        <v>5229846580</v>
      </c>
      <c r="J7" s="471"/>
      <c r="K7" s="471"/>
      <c r="L7" s="471">
        <v>730802018</v>
      </c>
      <c r="M7" s="471"/>
      <c r="N7" s="471"/>
      <c r="O7" s="471">
        <v>3613145384</v>
      </c>
      <c r="P7" s="471"/>
      <c r="Q7" s="471"/>
      <c r="R7" s="603">
        <v>57626625</v>
      </c>
      <c r="S7" s="603"/>
      <c r="T7" s="603"/>
      <c r="U7" s="471">
        <f t="shared" si="0"/>
        <v>17308043611</v>
      </c>
      <c r="V7" s="471"/>
      <c r="W7" s="471"/>
      <c r="X7" s="471"/>
      <c r="Y7" s="471"/>
    </row>
    <row r="8" spans="1:25" ht="24.75" customHeight="1">
      <c r="A8" s="193" t="s">
        <v>239</v>
      </c>
      <c r="B8" s="191"/>
      <c r="C8" s="586" t="s">
        <v>215</v>
      </c>
      <c r="D8" s="586"/>
      <c r="E8" s="587"/>
      <c r="F8" s="486">
        <v>484128811</v>
      </c>
      <c r="G8" s="471"/>
      <c r="H8" s="471"/>
      <c r="I8" s="471">
        <v>90046868</v>
      </c>
      <c r="J8" s="471"/>
      <c r="K8" s="471"/>
      <c r="L8" s="471">
        <v>243801</v>
      </c>
      <c r="M8" s="471"/>
      <c r="N8" s="471"/>
      <c r="O8" s="471">
        <v>6299544</v>
      </c>
      <c r="P8" s="471"/>
      <c r="Q8" s="471"/>
      <c r="R8" s="603">
        <v>448140</v>
      </c>
      <c r="S8" s="603"/>
      <c r="T8" s="603"/>
      <c r="U8" s="471">
        <f t="shared" si="0"/>
        <v>581167164</v>
      </c>
      <c r="V8" s="471"/>
      <c r="W8" s="471"/>
      <c r="X8" s="471"/>
      <c r="Y8" s="471"/>
    </row>
    <row r="9" spans="1:25" ht="24.75" customHeight="1">
      <c r="A9" s="193" t="s">
        <v>131</v>
      </c>
      <c r="B9" s="191"/>
      <c r="C9" s="586" t="s">
        <v>216</v>
      </c>
      <c r="D9" s="586"/>
      <c r="E9" s="587"/>
      <c r="F9" s="486">
        <v>561572326</v>
      </c>
      <c r="G9" s="471"/>
      <c r="H9" s="471"/>
      <c r="I9" s="471">
        <v>571213334</v>
      </c>
      <c r="J9" s="471"/>
      <c r="K9" s="471"/>
      <c r="L9" s="471">
        <v>95758120</v>
      </c>
      <c r="M9" s="471"/>
      <c r="N9" s="471"/>
      <c r="O9" s="471">
        <v>443733619</v>
      </c>
      <c r="P9" s="471"/>
      <c r="Q9" s="471"/>
      <c r="R9" s="603">
        <v>4000770</v>
      </c>
      <c r="S9" s="603"/>
      <c r="T9" s="603"/>
      <c r="U9" s="471">
        <f t="shared" si="0"/>
        <v>1676278169</v>
      </c>
      <c r="V9" s="471"/>
      <c r="W9" s="471"/>
      <c r="X9" s="471"/>
      <c r="Y9" s="471"/>
    </row>
    <row r="10" spans="1:25" ht="24.75" customHeight="1">
      <c r="A10" s="193"/>
      <c r="B10" s="225"/>
      <c r="C10" s="600" t="s">
        <v>217</v>
      </c>
      <c r="D10" s="600"/>
      <c r="E10" s="601"/>
      <c r="F10" s="486">
        <v>108535947</v>
      </c>
      <c r="G10" s="471"/>
      <c r="H10" s="471"/>
      <c r="I10" s="471">
        <v>69810388</v>
      </c>
      <c r="J10" s="471"/>
      <c r="K10" s="471"/>
      <c r="L10" s="471">
        <v>6092551</v>
      </c>
      <c r="M10" s="471"/>
      <c r="N10" s="471"/>
      <c r="O10" s="471">
        <v>47551393</v>
      </c>
      <c r="P10" s="471"/>
      <c r="Q10" s="471"/>
      <c r="R10" s="602">
        <v>3262515</v>
      </c>
      <c r="S10" s="602"/>
      <c r="T10" s="602"/>
      <c r="U10" s="471">
        <f t="shared" si="0"/>
        <v>235252794</v>
      </c>
      <c r="V10" s="471"/>
      <c r="W10" s="471"/>
      <c r="X10" s="471"/>
      <c r="Y10" s="471"/>
    </row>
    <row r="11" spans="1:25" ht="24.75" customHeight="1">
      <c r="A11" s="245"/>
      <c r="B11" s="596" t="s">
        <v>125</v>
      </c>
      <c r="C11" s="586"/>
      <c r="D11" s="586"/>
      <c r="E11" s="587"/>
      <c r="F11" s="597">
        <v>15570</v>
      </c>
      <c r="G11" s="598"/>
      <c r="H11" s="598"/>
      <c r="I11" s="598">
        <v>410032</v>
      </c>
      <c r="J11" s="598"/>
      <c r="K11" s="598"/>
      <c r="L11" s="598">
        <v>64567</v>
      </c>
      <c r="M11" s="598"/>
      <c r="N11" s="598"/>
      <c r="O11" s="598">
        <v>310310</v>
      </c>
      <c r="P11" s="598"/>
      <c r="Q11" s="598"/>
      <c r="R11" s="599">
        <v>1144</v>
      </c>
      <c r="S11" s="599"/>
      <c r="T11" s="599"/>
      <c r="U11" s="598">
        <f t="shared" si="0"/>
        <v>801623</v>
      </c>
      <c r="V11" s="598"/>
      <c r="W11" s="598"/>
      <c r="X11" s="598"/>
      <c r="Y11" s="598"/>
    </row>
    <row r="12" spans="1:25" ht="24.75" customHeight="1">
      <c r="A12" s="192" t="s">
        <v>237</v>
      </c>
      <c r="B12" s="593" t="s">
        <v>127</v>
      </c>
      <c r="C12" s="594"/>
      <c r="D12" s="594"/>
      <c r="E12" s="595"/>
      <c r="F12" s="591">
        <v>246983</v>
      </c>
      <c r="G12" s="585"/>
      <c r="H12" s="585"/>
      <c r="I12" s="585">
        <v>726110</v>
      </c>
      <c r="J12" s="585"/>
      <c r="K12" s="585"/>
      <c r="L12" s="585">
        <v>130420</v>
      </c>
      <c r="M12" s="585"/>
      <c r="N12" s="585"/>
      <c r="O12" s="585">
        <v>402882</v>
      </c>
      <c r="P12" s="585"/>
      <c r="Q12" s="585"/>
      <c r="R12" s="592">
        <v>7275</v>
      </c>
      <c r="S12" s="592"/>
      <c r="T12" s="592"/>
      <c r="U12" s="585">
        <f t="shared" si="0"/>
        <v>1513670</v>
      </c>
      <c r="V12" s="585"/>
      <c r="W12" s="585"/>
      <c r="X12" s="585"/>
      <c r="Y12" s="585"/>
    </row>
    <row r="13" spans="1:25" ht="24.75" customHeight="1">
      <c r="A13" s="192" t="s">
        <v>238</v>
      </c>
      <c r="B13" s="593" t="s">
        <v>220</v>
      </c>
      <c r="C13" s="594"/>
      <c r="D13" s="594"/>
      <c r="E13" s="595"/>
      <c r="F13" s="591">
        <f>SUM(F14:H17)</f>
        <v>9160740426</v>
      </c>
      <c r="G13" s="585"/>
      <c r="H13" s="585"/>
      <c r="I13" s="585">
        <f>SUM(I14:K17)</f>
        <v>6002949100</v>
      </c>
      <c r="J13" s="585"/>
      <c r="K13" s="585"/>
      <c r="L13" s="585">
        <f>SUM(L14:N17)</f>
        <v>876831970</v>
      </c>
      <c r="M13" s="585"/>
      <c r="N13" s="585"/>
      <c r="O13" s="585">
        <f>SUM(O14:Q17)</f>
        <v>4326864220</v>
      </c>
      <c r="P13" s="585"/>
      <c r="Q13" s="585"/>
      <c r="R13" s="585">
        <f>SUM(R14:T17)</f>
        <v>84222190</v>
      </c>
      <c r="S13" s="585"/>
      <c r="T13" s="585"/>
      <c r="U13" s="585">
        <f t="shared" si="0"/>
        <v>20451607906</v>
      </c>
      <c r="V13" s="585"/>
      <c r="W13" s="585"/>
      <c r="X13" s="585"/>
      <c r="Y13" s="585"/>
    </row>
    <row r="14" spans="1:25" ht="24.75" customHeight="1">
      <c r="A14" s="192">
        <v>26</v>
      </c>
      <c r="B14" s="191"/>
      <c r="C14" s="586" t="s">
        <v>214</v>
      </c>
      <c r="D14" s="586"/>
      <c r="E14" s="587"/>
      <c r="F14" s="591">
        <v>7982791028</v>
      </c>
      <c r="G14" s="585"/>
      <c r="H14" s="585"/>
      <c r="I14" s="585">
        <v>5267590953</v>
      </c>
      <c r="J14" s="585"/>
      <c r="K14" s="585"/>
      <c r="L14" s="585">
        <v>769509999</v>
      </c>
      <c r="M14" s="585"/>
      <c r="N14" s="585"/>
      <c r="O14" s="585">
        <v>3804968018</v>
      </c>
      <c r="P14" s="585"/>
      <c r="Q14" s="585"/>
      <c r="R14" s="592">
        <v>73651141</v>
      </c>
      <c r="S14" s="592"/>
      <c r="T14" s="592"/>
      <c r="U14" s="585">
        <f t="shared" si="0"/>
        <v>17898511139</v>
      </c>
      <c r="V14" s="585"/>
      <c r="W14" s="585"/>
      <c r="X14" s="585"/>
      <c r="Y14" s="585"/>
    </row>
    <row r="15" spans="1:25" ht="24.75" customHeight="1">
      <c r="A15" s="192" t="s">
        <v>239</v>
      </c>
      <c r="B15" s="191"/>
      <c r="C15" s="586" t="s">
        <v>215</v>
      </c>
      <c r="D15" s="586"/>
      <c r="E15" s="587"/>
      <c r="F15" s="591">
        <v>513589218</v>
      </c>
      <c r="G15" s="585"/>
      <c r="H15" s="585"/>
      <c r="I15" s="585">
        <v>94365254</v>
      </c>
      <c r="J15" s="585"/>
      <c r="K15" s="585"/>
      <c r="L15" s="585">
        <v>156335</v>
      </c>
      <c r="M15" s="585"/>
      <c r="N15" s="585"/>
      <c r="O15" s="585">
        <v>10810873</v>
      </c>
      <c r="P15" s="585"/>
      <c r="Q15" s="585"/>
      <c r="R15" s="592">
        <v>904807</v>
      </c>
      <c r="S15" s="592"/>
      <c r="T15" s="592"/>
      <c r="U15" s="585">
        <f t="shared" si="0"/>
        <v>619826487</v>
      </c>
      <c r="V15" s="585"/>
      <c r="W15" s="585"/>
      <c r="X15" s="585"/>
      <c r="Y15" s="585"/>
    </row>
    <row r="16" spans="1:25" ht="24.75" customHeight="1">
      <c r="A16" s="192" t="s">
        <v>131</v>
      </c>
      <c r="B16" s="191"/>
      <c r="C16" s="586" t="s">
        <v>216</v>
      </c>
      <c r="D16" s="586"/>
      <c r="E16" s="587"/>
      <c r="F16" s="591">
        <v>561347225</v>
      </c>
      <c r="G16" s="585"/>
      <c r="H16" s="585"/>
      <c r="I16" s="585">
        <v>573316267</v>
      </c>
      <c r="J16" s="585"/>
      <c r="K16" s="585"/>
      <c r="L16" s="585">
        <v>100371708</v>
      </c>
      <c r="M16" s="585"/>
      <c r="N16" s="585"/>
      <c r="O16" s="585">
        <v>461465840</v>
      </c>
      <c r="P16" s="585"/>
      <c r="Q16" s="585"/>
      <c r="R16" s="592">
        <v>4333013</v>
      </c>
      <c r="S16" s="592"/>
      <c r="T16" s="592"/>
      <c r="U16" s="585">
        <f t="shared" si="0"/>
        <v>1700834053</v>
      </c>
      <c r="V16" s="585"/>
      <c r="W16" s="585"/>
      <c r="X16" s="585"/>
      <c r="Y16" s="585"/>
    </row>
    <row r="17" spans="1:25" ht="24.75" customHeight="1">
      <c r="A17" s="246"/>
      <c r="B17" s="191"/>
      <c r="C17" s="586" t="s">
        <v>217</v>
      </c>
      <c r="D17" s="586"/>
      <c r="E17" s="587"/>
      <c r="F17" s="588">
        <v>103012955</v>
      </c>
      <c r="G17" s="589"/>
      <c r="H17" s="589"/>
      <c r="I17" s="589">
        <v>67676626</v>
      </c>
      <c r="J17" s="589"/>
      <c r="K17" s="589"/>
      <c r="L17" s="589">
        <v>6793928</v>
      </c>
      <c r="M17" s="589"/>
      <c r="N17" s="589"/>
      <c r="O17" s="589">
        <v>49619489</v>
      </c>
      <c r="P17" s="589"/>
      <c r="Q17" s="589"/>
      <c r="R17" s="590">
        <v>5333229</v>
      </c>
      <c r="S17" s="590"/>
      <c r="T17" s="590"/>
      <c r="U17" s="589">
        <f t="shared" si="0"/>
        <v>232436227</v>
      </c>
      <c r="V17" s="589"/>
      <c r="W17" s="589"/>
      <c r="X17" s="589"/>
      <c r="Y17" s="589"/>
    </row>
    <row r="18" spans="1:25" ht="24.75" customHeight="1">
      <c r="A18" s="216"/>
      <c r="B18" s="582" t="s">
        <v>125</v>
      </c>
      <c r="C18" s="583"/>
      <c r="D18" s="583"/>
      <c r="E18" s="584"/>
      <c r="F18" s="461">
        <v>16713</v>
      </c>
      <c r="G18" s="457"/>
      <c r="H18" s="457"/>
      <c r="I18" s="457">
        <v>430370</v>
      </c>
      <c r="J18" s="457"/>
      <c r="K18" s="457"/>
      <c r="L18" s="457">
        <v>69568</v>
      </c>
      <c r="M18" s="457"/>
      <c r="N18" s="457"/>
      <c r="O18" s="457">
        <v>330411</v>
      </c>
      <c r="P18" s="457"/>
      <c r="Q18" s="457"/>
      <c r="R18" s="581">
        <v>1176</v>
      </c>
      <c r="S18" s="581"/>
      <c r="T18" s="581"/>
      <c r="U18" s="457">
        <f t="shared" si="0"/>
        <v>848238</v>
      </c>
      <c r="V18" s="457"/>
      <c r="W18" s="457"/>
      <c r="X18" s="457"/>
      <c r="Y18" s="457"/>
    </row>
    <row r="19" spans="1:25" ht="24.75" customHeight="1">
      <c r="A19" s="216" t="s">
        <v>237</v>
      </c>
      <c r="B19" s="582" t="s">
        <v>127</v>
      </c>
      <c r="C19" s="583"/>
      <c r="D19" s="583"/>
      <c r="E19" s="584"/>
      <c r="F19" s="461">
        <v>262566</v>
      </c>
      <c r="G19" s="457"/>
      <c r="H19" s="457"/>
      <c r="I19" s="457">
        <v>745908</v>
      </c>
      <c r="J19" s="457"/>
      <c r="K19" s="457"/>
      <c r="L19" s="457">
        <v>137330</v>
      </c>
      <c r="M19" s="457"/>
      <c r="N19" s="457"/>
      <c r="O19" s="457">
        <v>423992</v>
      </c>
      <c r="P19" s="457"/>
      <c r="Q19" s="457"/>
      <c r="R19" s="581">
        <v>8004</v>
      </c>
      <c r="S19" s="581"/>
      <c r="T19" s="581"/>
      <c r="U19" s="457">
        <f t="shared" si="0"/>
        <v>1577800</v>
      </c>
      <c r="V19" s="457"/>
      <c r="W19" s="457"/>
      <c r="X19" s="457"/>
      <c r="Y19" s="457"/>
    </row>
    <row r="20" spans="1:25" ht="24.75" customHeight="1">
      <c r="A20" s="216" t="s">
        <v>238</v>
      </c>
      <c r="B20" s="582" t="s">
        <v>220</v>
      </c>
      <c r="C20" s="583"/>
      <c r="D20" s="583"/>
      <c r="E20" s="584"/>
      <c r="F20" s="461">
        <f>SUM(F21:H24)</f>
        <v>9710682788</v>
      </c>
      <c r="G20" s="457"/>
      <c r="H20" s="457"/>
      <c r="I20" s="457">
        <f>SUM(I21:K24)</f>
        <v>6436536410</v>
      </c>
      <c r="J20" s="457"/>
      <c r="K20" s="457"/>
      <c r="L20" s="457">
        <f>SUM(L21:N24)</f>
        <v>934597670</v>
      </c>
      <c r="M20" s="457"/>
      <c r="N20" s="457"/>
      <c r="O20" s="457">
        <f>SUM(O21:Q24)</f>
        <v>4893747189</v>
      </c>
      <c r="P20" s="457"/>
      <c r="Q20" s="457"/>
      <c r="R20" s="457">
        <f>SUM(R21:T24)</f>
        <v>93608760</v>
      </c>
      <c r="S20" s="457"/>
      <c r="T20" s="457"/>
      <c r="U20" s="457">
        <f t="shared" si="0"/>
        <v>22069172817</v>
      </c>
      <c r="V20" s="457"/>
      <c r="W20" s="457"/>
      <c r="X20" s="457"/>
      <c r="Y20" s="457"/>
    </row>
    <row r="21" spans="1:25" ht="24.75" customHeight="1">
      <c r="A21" s="216">
        <v>27</v>
      </c>
      <c r="B21" s="215"/>
      <c r="C21" s="579" t="s">
        <v>214</v>
      </c>
      <c r="D21" s="579"/>
      <c r="E21" s="580"/>
      <c r="F21" s="461">
        <v>8471335003</v>
      </c>
      <c r="G21" s="457"/>
      <c r="H21" s="457"/>
      <c r="I21" s="457">
        <v>5650583025</v>
      </c>
      <c r="J21" s="457"/>
      <c r="K21" s="457"/>
      <c r="L21" s="457">
        <v>819778332</v>
      </c>
      <c r="M21" s="457"/>
      <c r="N21" s="457"/>
      <c r="O21" s="457">
        <v>4304552950</v>
      </c>
      <c r="P21" s="457"/>
      <c r="Q21" s="457"/>
      <c r="R21" s="581">
        <v>81736374</v>
      </c>
      <c r="S21" s="581"/>
      <c r="T21" s="581"/>
      <c r="U21" s="457">
        <f t="shared" si="0"/>
        <v>19327985684</v>
      </c>
      <c r="V21" s="457"/>
      <c r="W21" s="457"/>
      <c r="X21" s="457"/>
      <c r="Y21" s="457"/>
    </row>
    <row r="22" spans="1:25" ht="24.75" customHeight="1">
      <c r="A22" s="216" t="s">
        <v>239</v>
      </c>
      <c r="B22" s="215"/>
      <c r="C22" s="579" t="s">
        <v>215</v>
      </c>
      <c r="D22" s="579"/>
      <c r="E22" s="580"/>
      <c r="F22" s="461">
        <v>537191341</v>
      </c>
      <c r="G22" s="457"/>
      <c r="H22" s="457"/>
      <c r="I22" s="457">
        <v>114933223</v>
      </c>
      <c r="J22" s="457"/>
      <c r="K22" s="457"/>
      <c r="L22" s="457">
        <v>306630</v>
      </c>
      <c r="M22" s="457"/>
      <c r="N22" s="457"/>
      <c r="O22" s="457">
        <v>32746981</v>
      </c>
      <c r="P22" s="457"/>
      <c r="Q22" s="457"/>
      <c r="R22" s="581">
        <v>1698600</v>
      </c>
      <c r="S22" s="581"/>
      <c r="T22" s="581"/>
      <c r="U22" s="457">
        <f t="shared" si="0"/>
        <v>686876775</v>
      </c>
      <c r="V22" s="457"/>
      <c r="W22" s="457"/>
      <c r="X22" s="457"/>
      <c r="Y22" s="457"/>
    </row>
    <row r="23" spans="1:25" ht="24.75" customHeight="1">
      <c r="A23" s="216" t="s">
        <v>131</v>
      </c>
      <c r="B23" s="215"/>
      <c r="C23" s="579" t="s">
        <v>216</v>
      </c>
      <c r="D23" s="579"/>
      <c r="E23" s="580"/>
      <c r="F23" s="461">
        <v>602280406</v>
      </c>
      <c r="G23" s="457"/>
      <c r="H23" s="457"/>
      <c r="I23" s="457">
        <v>604620921</v>
      </c>
      <c r="J23" s="457"/>
      <c r="K23" s="457"/>
      <c r="L23" s="457">
        <v>107372633</v>
      </c>
      <c r="M23" s="457"/>
      <c r="N23" s="457"/>
      <c r="O23" s="457">
        <v>507926847</v>
      </c>
      <c r="P23" s="457"/>
      <c r="Q23" s="457"/>
      <c r="R23" s="581">
        <v>4689286</v>
      </c>
      <c r="S23" s="581"/>
      <c r="T23" s="581"/>
      <c r="U23" s="457">
        <f t="shared" si="0"/>
        <v>1826890093</v>
      </c>
      <c r="V23" s="457"/>
      <c r="W23" s="457"/>
      <c r="X23" s="457"/>
      <c r="Y23" s="457"/>
    </row>
    <row r="24" spans="1:25" ht="24.75" customHeight="1" thickBot="1">
      <c r="A24" s="226"/>
      <c r="B24" s="227"/>
      <c r="C24" s="576" t="s">
        <v>217</v>
      </c>
      <c r="D24" s="576"/>
      <c r="E24" s="577"/>
      <c r="F24" s="456">
        <v>99876038</v>
      </c>
      <c r="G24" s="451"/>
      <c r="H24" s="451"/>
      <c r="I24" s="451">
        <v>66399241</v>
      </c>
      <c r="J24" s="451"/>
      <c r="K24" s="451"/>
      <c r="L24" s="451">
        <v>7140075</v>
      </c>
      <c r="M24" s="451"/>
      <c r="N24" s="451"/>
      <c r="O24" s="451">
        <v>48520411</v>
      </c>
      <c r="P24" s="451"/>
      <c r="Q24" s="451"/>
      <c r="R24" s="578">
        <v>5484500</v>
      </c>
      <c r="S24" s="578"/>
      <c r="T24" s="578"/>
      <c r="U24" s="451">
        <f t="shared" si="0"/>
        <v>227420265</v>
      </c>
      <c r="V24" s="451"/>
      <c r="W24" s="451"/>
      <c r="X24" s="451"/>
      <c r="Y24" s="451"/>
    </row>
    <row r="25" spans="1:25" ht="17.25" customHeight="1" thickTop="1">
      <c r="A25" s="36" t="s">
        <v>269</v>
      </c>
      <c r="B25" s="35"/>
      <c r="C25" s="35"/>
      <c r="D25" s="35"/>
      <c r="E25" s="35"/>
      <c r="F25" s="35"/>
      <c r="G25" s="35"/>
      <c r="H25" s="35"/>
      <c r="I25" s="35"/>
      <c r="J25" s="35"/>
      <c r="K25" s="35"/>
      <c r="L25" s="35"/>
      <c r="M25" s="35"/>
      <c r="N25" s="35"/>
      <c r="O25" s="35"/>
      <c r="P25" s="35"/>
      <c r="Q25" s="35"/>
      <c r="R25" s="35"/>
      <c r="S25" s="35"/>
      <c r="T25" s="35"/>
      <c r="U25" s="35"/>
      <c r="V25" s="35"/>
      <c r="W25" s="35"/>
      <c r="X25" s="35"/>
      <c r="Y25" s="35"/>
    </row>
    <row r="26" spans="1:9" ht="18" customHeight="1">
      <c r="A26" s="27" t="s">
        <v>270</v>
      </c>
      <c r="B26" s="10"/>
      <c r="C26" s="10"/>
      <c r="D26" s="10"/>
      <c r="E26" s="10"/>
      <c r="F26" s="10"/>
      <c r="G26" s="10"/>
      <c r="H26" s="10"/>
      <c r="I26" s="10"/>
    </row>
  </sheetData>
  <sheetProtection/>
  <mergeCells count="154">
    <mergeCell ref="O3:Q3"/>
    <mergeCell ref="R3:T3"/>
    <mergeCell ref="I3:K3"/>
    <mergeCell ref="L3:N3"/>
    <mergeCell ref="U3:Y3"/>
    <mergeCell ref="A3:E3"/>
    <mergeCell ref="F3:H3"/>
    <mergeCell ref="R5:T5"/>
    <mergeCell ref="U5:Y5"/>
    <mergeCell ref="B4:E4"/>
    <mergeCell ref="F4:H4"/>
    <mergeCell ref="I4:K4"/>
    <mergeCell ref="L4:N4"/>
    <mergeCell ref="O4:Q4"/>
    <mergeCell ref="R4:T4"/>
    <mergeCell ref="I6:K6"/>
    <mergeCell ref="L6:N6"/>
    <mergeCell ref="O6:Q6"/>
    <mergeCell ref="R6:T6"/>
    <mergeCell ref="U4:Y4"/>
    <mergeCell ref="B5:E5"/>
    <mergeCell ref="F5:H5"/>
    <mergeCell ref="I5:K5"/>
    <mergeCell ref="L5:N5"/>
    <mergeCell ref="O5:Q5"/>
    <mergeCell ref="U6:Y6"/>
    <mergeCell ref="C7:E7"/>
    <mergeCell ref="F7:H7"/>
    <mergeCell ref="I7:K7"/>
    <mergeCell ref="L7:N7"/>
    <mergeCell ref="O7:Q7"/>
    <mergeCell ref="R7:T7"/>
    <mergeCell ref="U7:Y7"/>
    <mergeCell ref="B6:E6"/>
    <mergeCell ref="F6:H6"/>
    <mergeCell ref="R9:T9"/>
    <mergeCell ref="U9:Y9"/>
    <mergeCell ref="C8:E8"/>
    <mergeCell ref="F8:H8"/>
    <mergeCell ref="I8:K8"/>
    <mergeCell ref="L8:N8"/>
    <mergeCell ref="O8:Q8"/>
    <mergeCell ref="R8:T8"/>
    <mergeCell ref="I10:K10"/>
    <mergeCell ref="L10:N10"/>
    <mergeCell ref="O10:Q10"/>
    <mergeCell ref="R10:T10"/>
    <mergeCell ref="U8:Y8"/>
    <mergeCell ref="C9:E9"/>
    <mergeCell ref="F9:H9"/>
    <mergeCell ref="I9:K9"/>
    <mergeCell ref="L9:N9"/>
    <mergeCell ref="O9:Q9"/>
    <mergeCell ref="U10:Y10"/>
    <mergeCell ref="B11:E11"/>
    <mergeCell ref="F11:H11"/>
    <mergeCell ref="I11:K11"/>
    <mergeCell ref="L11:N11"/>
    <mergeCell ref="O11:Q11"/>
    <mergeCell ref="R11:T11"/>
    <mergeCell ref="U11:Y11"/>
    <mergeCell ref="C10:E10"/>
    <mergeCell ref="F10:H10"/>
    <mergeCell ref="R13:T13"/>
    <mergeCell ref="U13:Y13"/>
    <mergeCell ref="B12:E12"/>
    <mergeCell ref="F12:H12"/>
    <mergeCell ref="I12:K12"/>
    <mergeCell ref="L12:N12"/>
    <mergeCell ref="O12:Q12"/>
    <mergeCell ref="R12:T12"/>
    <mergeCell ref="I14:K14"/>
    <mergeCell ref="L14:N14"/>
    <mergeCell ref="O14:Q14"/>
    <mergeCell ref="R14:T14"/>
    <mergeCell ref="U12:Y12"/>
    <mergeCell ref="B13:E13"/>
    <mergeCell ref="F13:H13"/>
    <mergeCell ref="I13:K13"/>
    <mergeCell ref="L13:N13"/>
    <mergeCell ref="O13:Q13"/>
    <mergeCell ref="U14:Y14"/>
    <mergeCell ref="C15:E15"/>
    <mergeCell ref="F15:H15"/>
    <mergeCell ref="I15:K15"/>
    <mergeCell ref="L15:N15"/>
    <mergeCell ref="O15:Q15"/>
    <mergeCell ref="R15:T15"/>
    <mergeCell ref="U15:Y15"/>
    <mergeCell ref="C14:E14"/>
    <mergeCell ref="F14:H14"/>
    <mergeCell ref="R17:T17"/>
    <mergeCell ref="U17:Y17"/>
    <mergeCell ref="C16:E16"/>
    <mergeCell ref="F16:H16"/>
    <mergeCell ref="I16:K16"/>
    <mergeCell ref="L16:N16"/>
    <mergeCell ref="O16:Q16"/>
    <mergeCell ref="R16:T16"/>
    <mergeCell ref="I18:K18"/>
    <mergeCell ref="L18:N18"/>
    <mergeCell ref="O18:Q18"/>
    <mergeCell ref="R18:T18"/>
    <mergeCell ref="U16:Y16"/>
    <mergeCell ref="C17:E17"/>
    <mergeCell ref="F17:H17"/>
    <mergeCell ref="I17:K17"/>
    <mergeCell ref="L17:N17"/>
    <mergeCell ref="O17:Q17"/>
    <mergeCell ref="U18:Y18"/>
    <mergeCell ref="B19:E19"/>
    <mergeCell ref="F19:H19"/>
    <mergeCell ref="I19:K19"/>
    <mergeCell ref="L19:N19"/>
    <mergeCell ref="O19:Q19"/>
    <mergeCell ref="R19:T19"/>
    <mergeCell ref="U19:Y19"/>
    <mergeCell ref="B18:E18"/>
    <mergeCell ref="F18:H18"/>
    <mergeCell ref="R21:T21"/>
    <mergeCell ref="U21:Y21"/>
    <mergeCell ref="B20:E20"/>
    <mergeCell ref="F20:H20"/>
    <mergeCell ref="I20:K20"/>
    <mergeCell ref="L20:N20"/>
    <mergeCell ref="O20:Q20"/>
    <mergeCell ref="R20:T20"/>
    <mergeCell ref="I22:K22"/>
    <mergeCell ref="L22:N22"/>
    <mergeCell ref="O22:Q22"/>
    <mergeCell ref="R22:T22"/>
    <mergeCell ref="U20:Y20"/>
    <mergeCell ref="C21:E21"/>
    <mergeCell ref="F21:H21"/>
    <mergeCell ref="I21:K21"/>
    <mergeCell ref="L21:N21"/>
    <mergeCell ref="O21:Q21"/>
    <mergeCell ref="U22:Y22"/>
    <mergeCell ref="C23:E23"/>
    <mergeCell ref="F23:H23"/>
    <mergeCell ref="I23:K23"/>
    <mergeCell ref="L23:N23"/>
    <mergeCell ref="O23:Q23"/>
    <mergeCell ref="R23:T23"/>
    <mergeCell ref="U23:Y23"/>
    <mergeCell ref="C22:E22"/>
    <mergeCell ref="F22:H22"/>
    <mergeCell ref="U24:Y24"/>
    <mergeCell ref="C24:E24"/>
    <mergeCell ref="F24:H24"/>
    <mergeCell ref="I24:K24"/>
    <mergeCell ref="L24:N24"/>
    <mergeCell ref="O24:Q24"/>
    <mergeCell ref="R24:T2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theme="0" tint="-0.04997999966144562"/>
  </sheetPr>
  <dimension ref="A1:U32"/>
  <sheetViews>
    <sheetView zoomScalePageLayoutView="0" workbookViewId="0" topLeftCell="A1">
      <selection activeCell="A1" sqref="A1"/>
    </sheetView>
  </sheetViews>
  <sheetFormatPr defaultColWidth="9.00390625" defaultRowHeight="13.5"/>
  <cols>
    <col min="1" max="8" width="5.625" style="11" customWidth="1"/>
    <col min="9" max="9" width="5.00390625" style="11" customWidth="1"/>
    <col min="10" max="10" width="3.375" style="11" customWidth="1"/>
    <col min="11" max="11" width="3.75390625" style="11" customWidth="1"/>
    <col min="12" max="12" width="4.625" style="11" customWidth="1"/>
    <col min="13" max="14" width="3.75390625" style="11" customWidth="1"/>
    <col min="15" max="15" width="3.125" style="11" customWidth="1"/>
    <col min="16" max="16" width="5.625" style="11" customWidth="1"/>
    <col min="17" max="17" width="7.00390625" style="11" customWidth="1"/>
    <col min="18" max="16384" width="9.00390625" style="11" customWidth="1"/>
  </cols>
  <sheetData>
    <row r="1" spans="1:12" s="124" customFormat="1" ht="27" customHeight="1">
      <c r="A1" s="122" t="s">
        <v>305</v>
      </c>
      <c r="B1" s="122"/>
      <c r="C1" s="123"/>
      <c r="D1" s="123"/>
      <c r="E1" s="123"/>
      <c r="F1" s="123"/>
      <c r="G1" s="123"/>
      <c r="H1" s="123"/>
      <c r="I1" s="123"/>
      <c r="J1" s="123"/>
      <c r="K1" s="123"/>
      <c r="L1" s="123"/>
    </row>
    <row r="2" spans="1:12" s="17" customFormat="1" ht="8.25" customHeight="1">
      <c r="A2" s="125"/>
      <c r="B2" s="125"/>
      <c r="C2" s="116"/>
      <c r="D2" s="116"/>
      <c r="E2" s="116"/>
      <c r="F2" s="116"/>
      <c r="G2" s="116"/>
      <c r="H2" s="116"/>
      <c r="I2" s="116"/>
      <c r="J2" s="116"/>
      <c r="K2" s="116"/>
      <c r="L2" s="116"/>
    </row>
    <row r="3" spans="1:12" s="124" customFormat="1" ht="22.5" customHeight="1">
      <c r="A3" s="126" t="s">
        <v>174</v>
      </c>
      <c r="B3" s="126"/>
      <c r="C3" s="123"/>
      <c r="D3" s="123"/>
      <c r="E3" s="123"/>
      <c r="F3" s="123"/>
      <c r="G3" s="123"/>
      <c r="H3" s="123"/>
      <c r="I3" s="123"/>
      <c r="J3" s="123"/>
      <c r="K3" s="123"/>
      <c r="L3" s="123"/>
    </row>
    <row r="4" spans="1:17" s="17" customFormat="1" ht="9" customHeight="1" thickBot="1">
      <c r="A4" s="116"/>
      <c r="B4" s="116"/>
      <c r="C4" s="116"/>
      <c r="D4" s="116"/>
      <c r="E4" s="116"/>
      <c r="F4" s="116"/>
      <c r="I4" s="116"/>
      <c r="J4" s="116"/>
      <c r="K4" s="116"/>
      <c r="L4" s="116"/>
      <c r="N4" s="116"/>
      <c r="O4" s="127"/>
      <c r="P4" s="127"/>
      <c r="Q4" s="127"/>
    </row>
    <row r="5" spans="1:17" s="28" customFormat="1" ht="22.5" customHeight="1" thickTop="1">
      <c r="A5" s="615" t="s">
        <v>13</v>
      </c>
      <c r="B5" s="491"/>
      <c r="C5" s="617" t="s">
        <v>14</v>
      </c>
      <c r="D5" s="618"/>
      <c r="E5" s="618"/>
      <c r="F5" s="618"/>
      <c r="G5" s="618"/>
      <c r="H5" s="618"/>
      <c r="I5" s="619" t="s">
        <v>186</v>
      </c>
      <c r="J5" s="618"/>
      <c r="K5" s="618"/>
      <c r="L5" s="618"/>
      <c r="M5" s="618"/>
      <c r="N5" s="618"/>
      <c r="O5" s="618"/>
      <c r="P5" s="618"/>
      <c r="Q5" s="620"/>
    </row>
    <row r="6" spans="1:17" s="28" customFormat="1" ht="22.5" customHeight="1">
      <c r="A6" s="616"/>
      <c r="B6" s="494"/>
      <c r="C6" s="621" t="s">
        <v>14</v>
      </c>
      <c r="D6" s="621"/>
      <c r="E6" s="621" t="s">
        <v>54</v>
      </c>
      <c r="F6" s="621"/>
      <c r="G6" s="622" t="s">
        <v>55</v>
      </c>
      <c r="H6" s="623"/>
      <c r="I6" s="624" t="s">
        <v>15</v>
      </c>
      <c r="J6" s="621"/>
      <c r="K6" s="621"/>
      <c r="L6" s="621" t="s">
        <v>56</v>
      </c>
      <c r="M6" s="625"/>
      <c r="N6" s="625"/>
      <c r="O6" s="626" t="s">
        <v>57</v>
      </c>
      <c r="P6" s="627"/>
      <c r="Q6" s="628"/>
    </row>
    <row r="7" spans="1:17" s="28" customFormat="1" ht="21.75" customHeight="1">
      <c r="A7" s="629" t="s">
        <v>259</v>
      </c>
      <c r="B7" s="630"/>
      <c r="C7" s="631">
        <v>8164</v>
      </c>
      <c r="D7" s="632"/>
      <c r="E7" s="633">
        <v>14.1</v>
      </c>
      <c r="F7" s="633"/>
      <c r="G7" s="634">
        <v>100</v>
      </c>
      <c r="H7" s="635"/>
      <c r="I7" s="631">
        <v>5694</v>
      </c>
      <c r="J7" s="632"/>
      <c r="K7" s="128"/>
      <c r="L7" s="633">
        <f>(I7/C7)*100</f>
        <v>69.7452229299363</v>
      </c>
      <c r="M7" s="633"/>
      <c r="N7" s="234"/>
      <c r="O7" s="633">
        <v>100</v>
      </c>
      <c r="P7" s="636"/>
      <c r="Q7" s="235"/>
    </row>
    <row r="8" spans="1:17" s="28" customFormat="1" ht="21.75" customHeight="1">
      <c r="A8" s="629" t="s">
        <v>258</v>
      </c>
      <c r="B8" s="630"/>
      <c r="C8" s="631">
        <v>8415</v>
      </c>
      <c r="D8" s="632"/>
      <c r="E8" s="633">
        <v>14</v>
      </c>
      <c r="F8" s="633"/>
      <c r="G8" s="634">
        <v>100</v>
      </c>
      <c r="H8" s="635"/>
      <c r="I8" s="631">
        <v>5936</v>
      </c>
      <c r="J8" s="632"/>
      <c r="K8" s="128"/>
      <c r="L8" s="633">
        <v>70.5</v>
      </c>
      <c r="M8" s="633"/>
      <c r="N8" s="234"/>
      <c r="O8" s="633">
        <v>100</v>
      </c>
      <c r="P8" s="633"/>
      <c r="Q8" s="235"/>
    </row>
    <row r="9" spans="1:17" s="28" customFormat="1" ht="9" customHeight="1">
      <c r="A9" s="183"/>
      <c r="B9" s="184"/>
      <c r="C9" s="185"/>
      <c r="D9" s="186"/>
      <c r="E9" s="229"/>
      <c r="F9" s="229"/>
      <c r="G9" s="230"/>
      <c r="H9" s="231"/>
      <c r="I9" s="186"/>
      <c r="J9" s="186"/>
      <c r="K9" s="186"/>
      <c r="L9" s="229"/>
      <c r="M9" s="236"/>
      <c r="N9" s="236"/>
      <c r="O9" s="229"/>
      <c r="P9" s="236"/>
      <c r="Q9" s="236"/>
    </row>
    <row r="10" spans="1:17" s="84" customFormat="1" ht="21.75" customHeight="1">
      <c r="A10" s="642" t="s">
        <v>282</v>
      </c>
      <c r="B10" s="643"/>
      <c r="C10" s="611">
        <f>SUM(C12:D18)</f>
        <v>8825</v>
      </c>
      <c r="D10" s="612"/>
      <c r="E10" s="608">
        <f>SUM(E12:F18)</f>
        <v>14.3</v>
      </c>
      <c r="F10" s="608"/>
      <c r="G10" s="613">
        <f>SUM(G12:H18)</f>
        <v>100</v>
      </c>
      <c r="H10" s="614"/>
      <c r="I10" s="611">
        <f>SUM(I12:J18)</f>
        <v>6231</v>
      </c>
      <c r="J10" s="612"/>
      <c r="K10" s="218"/>
      <c r="L10" s="608">
        <f>(I10/C10)*100</f>
        <v>70.60623229461757</v>
      </c>
      <c r="M10" s="608"/>
      <c r="N10" s="228"/>
      <c r="O10" s="637">
        <f>SUM(O12:P18)</f>
        <v>100</v>
      </c>
      <c r="P10" s="638"/>
      <c r="Q10" s="237"/>
    </row>
    <row r="11" spans="1:17" s="84" customFormat="1" ht="9" customHeight="1">
      <c r="A11" s="138"/>
      <c r="B11" s="138"/>
      <c r="C11" s="217"/>
      <c r="D11" s="218"/>
      <c r="E11" s="228"/>
      <c r="F11" s="228"/>
      <c r="G11" s="232"/>
      <c r="H11" s="233"/>
      <c r="I11" s="218"/>
      <c r="J11" s="218"/>
      <c r="K11" s="218"/>
      <c r="L11" s="228"/>
      <c r="M11" s="228"/>
      <c r="N11" s="228"/>
      <c r="O11" s="228"/>
      <c r="P11" s="238"/>
      <c r="Q11" s="237"/>
    </row>
    <row r="12" spans="1:17" s="84" customFormat="1" ht="21" customHeight="1">
      <c r="A12" s="639" t="s">
        <v>240</v>
      </c>
      <c r="B12" s="640"/>
      <c r="C12" s="611">
        <v>1995</v>
      </c>
      <c r="D12" s="612"/>
      <c r="E12" s="608">
        <v>3.2</v>
      </c>
      <c r="F12" s="608"/>
      <c r="G12" s="613">
        <v>22.6</v>
      </c>
      <c r="H12" s="614"/>
      <c r="I12" s="612">
        <v>1381</v>
      </c>
      <c r="J12" s="612"/>
      <c r="K12" s="218"/>
      <c r="L12" s="607">
        <f>I12/C12*100</f>
        <v>69.22305764411027</v>
      </c>
      <c r="M12" s="607"/>
      <c r="N12" s="228"/>
      <c r="O12" s="608">
        <f>I12/$I$10*100</f>
        <v>22.163376665061786</v>
      </c>
      <c r="P12" s="641"/>
      <c r="Q12" s="275"/>
    </row>
    <row r="13" spans="1:17" s="84" customFormat="1" ht="21" customHeight="1">
      <c r="A13" s="639" t="s">
        <v>241</v>
      </c>
      <c r="B13" s="640"/>
      <c r="C13" s="611">
        <v>1262</v>
      </c>
      <c r="D13" s="612"/>
      <c r="E13" s="608">
        <v>2</v>
      </c>
      <c r="F13" s="608"/>
      <c r="G13" s="613">
        <v>14.4</v>
      </c>
      <c r="H13" s="614"/>
      <c r="I13" s="612">
        <v>976</v>
      </c>
      <c r="J13" s="612"/>
      <c r="K13" s="218"/>
      <c r="L13" s="607">
        <f aca="true" t="shared" si="0" ref="L13:L18">I13/C13*100</f>
        <v>77.33755942947703</v>
      </c>
      <c r="M13" s="607"/>
      <c r="N13" s="228"/>
      <c r="O13" s="608">
        <f aca="true" t="shared" si="1" ref="O13:O18">I13/$I$10*100</f>
        <v>15.663617396886535</v>
      </c>
      <c r="P13" s="608"/>
      <c r="Q13" s="275"/>
    </row>
    <row r="14" spans="1:17" s="84" customFormat="1" ht="21" customHeight="1">
      <c r="A14" s="609" t="s">
        <v>242</v>
      </c>
      <c r="B14" s="610"/>
      <c r="C14" s="611">
        <v>1560</v>
      </c>
      <c r="D14" s="612"/>
      <c r="E14" s="608">
        <v>2.6</v>
      </c>
      <c r="F14" s="608"/>
      <c r="G14" s="613">
        <v>17.6</v>
      </c>
      <c r="H14" s="614"/>
      <c r="I14" s="612">
        <v>1265</v>
      </c>
      <c r="J14" s="612"/>
      <c r="K14" s="218"/>
      <c r="L14" s="607">
        <f t="shared" si="0"/>
        <v>81.08974358974359</v>
      </c>
      <c r="M14" s="607"/>
      <c r="N14" s="228"/>
      <c r="O14" s="608">
        <f t="shared" si="1"/>
        <v>20.301717220349865</v>
      </c>
      <c r="P14" s="608"/>
      <c r="Q14" s="275"/>
    </row>
    <row r="15" spans="1:17" s="84" customFormat="1" ht="21" customHeight="1">
      <c r="A15" s="609" t="s">
        <v>243</v>
      </c>
      <c r="B15" s="610"/>
      <c r="C15" s="611">
        <v>1242</v>
      </c>
      <c r="D15" s="612"/>
      <c r="E15" s="608">
        <v>2</v>
      </c>
      <c r="F15" s="608"/>
      <c r="G15" s="613">
        <v>14</v>
      </c>
      <c r="H15" s="614"/>
      <c r="I15" s="612">
        <v>987</v>
      </c>
      <c r="J15" s="612"/>
      <c r="K15" s="218"/>
      <c r="L15" s="607">
        <f t="shared" si="0"/>
        <v>79.46859903381642</v>
      </c>
      <c r="M15" s="607"/>
      <c r="N15" s="228"/>
      <c r="O15" s="608">
        <f t="shared" si="1"/>
        <v>15.840154068367838</v>
      </c>
      <c r="P15" s="608"/>
      <c r="Q15" s="275"/>
    </row>
    <row r="16" spans="1:17" s="84" customFormat="1" ht="21" customHeight="1">
      <c r="A16" s="609" t="s">
        <v>147</v>
      </c>
      <c r="B16" s="610"/>
      <c r="C16" s="611">
        <v>940</v>
      </c>
      <c r="D16" s="612"/>
      <c r="E16" s="608">
        <v>1.5</v>
      </c>
      <c r="F16" s="608"/>
      <c r="G16" s="613">
        <v>10.7</v>
      </c>
      <c r="H16" s="614"/>
      <c r="I16" s="612">
        <v>630</v>
      </c>
      <c r="J16" s="612"/>
      <c r="K16" s="218"/>
      <c r="L16" s="607">
        <f t="shared" si="0"/>
        <v>67.02127659574468</v>
      </c>
      <c r="M16" s="607"/>
      <c r="N16" s="228"/>
      <c r="O16" s="608">
        <f t="shared" si="1"/>
        <v>10.110736639383726</v>
      </c>
      <c r="P16" s="608"/>
      <c r="Q16" s="275"/>
    </row>
    <row r="17" spans="1:17" s="84" customFormat="1" ht="21" customHeight="1">
      <c r="A17" s="609" t="s">
        <v>148</v>
      </c>
      <c r="B17" s="610"/>
      <c r="C17" s="611">
        <v>1103</v>
      </c>
      <c r="D17" s="612"/>
      <c r="E17" s="608">
        <v>1.8</v>
      </c>
      <c r="F17" s="608"/>
      <c r="G17" s="613">
        <v>12.5</v>
      </c>
      <c r="H17" s="614"/>
      <c r="I17" s="612">
        <v>603</v>
      </c>
      <c r="J17" s="612"/>
      <c r="K17" s="218"/>
      <c r="L17" s="607">
        <f t="shared" si="0"/>
        <v>54.66908431550317</v>
      </c>
      <c r="M17" s="607"/>
      <c r="N17" s="228"/>
      <c r="O17" s="608">
        <f t="shared" si="1"/>
        <v>9.67741935483871</v>
      </c>
      <c r="P17" s="608"/>
      <c r="Q17" s="275"/>
    </row>
    <row r="18" spans="1:17" s="84" customFormat="1" ht="21" customHeight="1" thickBot="1">
      <c r="A18" s="652" t="s">
        <v>149</v>
      </c>
      <c r="B18" s="653"/>
      <c r="C18" s="654">
        <v>723</v>
      </c>
      <c r="D18" s="644"/>
      <c r="E18" s="646">
        <v>1.2</v>
      </c>
      <c r="F18" s="646"/>
      <c r="G18" s="655">
        <v>8.2</v>
      </c>
      <c r="H18" s="656"/>
      <c r="I18" s="644">
        <v>389</v>
      </c>
      <c r="J18" s="644"/>
      <c r="K18" s="277"/>
      <c r="L18" s="645">
        <f t="shared" si="0"/>
        <v>53.80359612724758</v>
      </c>
      <c r="M18" s="645"/>
      <c r="N18" s="278"/>
      <c r="O18" s="646">
        <f t="shared" si="1"/>
        <v>6.242978655111539</v>
      </c>
      <c r="P18" s="646"/>
      <c r="Q18" s="276"/>
    </row>
    <row r="19" spans="1:17" s="84" customFormat="1" ht="21" customHeight="1" thickTop="1">
      <c r="A19" s="133"/>
      <c r="B19" s="135"/>
      <c r="C19" s="130"/>
      <c r="D19" s="130"/>
      <c r="E19" s="136"/>
      <c r="F19" s="136"/>
      <c r="G19" s="134"/>
      <c r="H19" s="134"/>
      <c r="I19" s="130"/>
      <c r="J19" s="130"/>
      <c r="K19" s="130"/>
      <c r="L19" s="136"/>
      <c r="M19" s="136"/>
      <c r="N19" s="131"/>
      <c r="O19" s="136"/>
      <c r="P19" s="137"/>
      <c r="Q19" s="132"/>
    </row>
    <row r="20" spans="1:17" s="84" customFormat="1" ht="21" customHeight="1">
      <c r="A20" s="133"/>
      <c r="B20" s="135"/>
      <c r="C20" s="130"/>
      <c r="D20" s="130"/>
      <c r="E20" s="136"/>
      <c r="F20" s="136"/>
      <c r="G20" s="134"/>
      <c r="H20" s="134"/>
      <c r="I20" s="130"/>
      <c r="J20" s="130"/>
      <c r="K20" s="130"/>
      <c r="L20" s="136"/>
      <c r="M20" s="136"/>
      <c r="N20" s="131"/>
      <c r="O20" s="136"/>
      <c r="P20" s="137"/>
      <c r="Q20" s="132"/>
    </row>
    <row r="21" spans="1:17" s="84" customFormat="1" ht="21" customHeight="1">
      <c r="A21" s="133"/>
      <c r="B21" s="135"/>
      <c r="C21" s="130"/>
      <c r="D21" s="130"/>
      <c r="E21" s="136"/>
      <c r="F21" s="136"/>
      <c r="G21" s="134"/>
      <c r="H21" s="134"/>
      <c r="I21" s="130"/>
      <c r="J21" s="130"/>
      <c r="K21" s="130"/>
      <c r="L21" s="136"/>
      <c r="M21" s="136"/>
      <c r="N21" s="131"/>
      <c r="O21" s="136"/>
      <c r="P21" s="137"/>
      <c r="Q21" s="132"/>
    </row>
    <row r="22" spans="1:12" s="17" customFormat="1" ht="15" customHeight="1">
      <c r="A22" s="138"/>
      <c r="B22" s="138"/>
      <c r="C22" s="128"/>
      <c r="D22" s="129"/>
      <c r="E22" s="139"/>
      <c r="F22" s="128"/>
      <c r="G22" s="129"/>
      <c r="H22" s="139"/>
      <c r="I22" s="116"/>
      <c r="J22" s="116"/>
      <c r="K22" s="116"/>
      <c r="L22" s="116"/>
    </row>
    <row r="23" spans="1:12" s="124" customFormat="1" ht="22.5" customHeight="1">
      <c r="A23" s="126" t="s">
        <v>187</v>
      </c>
      <c r="B23" s="126"/>
      <c r="C23" s="140"/>
      <c r="D23" s="141"/>
      <c r="E23" s="142"/>
      <c r="F23" s="140"/>
      <c r="G23" s="141"/>
      <c r="H23" s="142"/>
      <c r="I23" s="123"/>
      <c r="J23" s="123"/>
      <c r="K23" s="123"/>
      <c r="L23" s="123"/>
    </row>
    <row r="24" spans="1:17" s="17" customFormat="1" ht="8.25" customHeight="1" thickBot="1">
      <c r="A24" s="116"/>
      <c r="B24" s="116"/>
      <c r="C24" s="116"/>
      <c r="D24" s="116"/>
      <c r="E24" s="116"/>
      <c r="F24" s="116"/>
      <c r="I24" s="116"/>
      <c r="J24" s="116"/>
      <c r="K24" s="116"/>
      <c r="L24" s="116"/>
      <c r="O24" s="647"/>
      <c r="P24" s="647"/>
      <c r="Q24" s="647"/>
    </row>
    <row r="25" spans="1:17" s="17" customFormat="1" ht="22.5" customHeight="1" thickTop="1">
      <c r="A25" s="648" t="s">
        <v>13</v>
      </c>
      <c r="B25" s="648"/>
      <c r="C25" s="648"/>
      <c r="D25" s="648"/>
      <c r="E25" s="648"/>
      <c r="F25" s="649" t="s">
        <v>15</v>
      </c>
      <c r="G25" s="650"/>
      <c r="H25" s="650"/>
      <c r="I25" s="651"/>
      <c r="J25" s="649" t="s">
        <v>56</v>
      </c>
      <c r="K25" s="650"/>
      <c r="L25" s="650"/>
      <c r="M25" s="651"/>
      <c r="N25" s="649" t="s">
        <v>57</v>
      </c>
      <c r="O25" s="650"/>
      <c r="P25" s="650"/>
      <c r="Q25" s="650"/>
    </row>
    <row r="26" spans="1:17" s="17" customFormat="1" ht="22.5" customHeight="1">
      <c r="A26" s="657" t="s">
        <v>254</v>
      </c>
      <c r="B26" s="657"/>
      <c r="C26" s="657"/>
      <c r="D26" s="657"/>
      <c r="E26" s="658"/>
      <c r="F26" s="659">
        <v>1056</v>
      </c>
      <c r="G26" s="660"/>
      <c r="H26" s="660"/>
      <c r="I26" s="187"/>
      <c r="J26" s="633">
        <v>12.9</v>
      </c>
      <c r="K26" s="661"/>
      <c r="L26" s="661"/>
      <c r="M26" s="236"/>
      <c r="N26" s="633">
        <v>100</v>
      </c>
      <c r="O26" s="661"/>
      <c r="P26" s="661"/>
      <c r="Q26" s="182"/>
    </row>
    <row r="27" spans="1:17" s="17" customFormat="1" ht="22.5" customHeight="1">
      <c r="A27" s="657" t="s">
        <v>283</v>
      </c>
      <c r="B27" s="657"/>
      <c r="C27" s="657"/>
      <c r="D27" s="657"/>
      <c r="E27" s="658"/>
      <c r="F27" s="659">
        <v>1055</v>
      </c>
      <c r="G27" s="660"/>
      <c r="H27" s="660"/>
      <c r="I27" s="187"/>
      <c r="J27" s="633">
        <v>15</v>
      </c>
      <c r="K27" s="661"/>
      <c r="L27" s="661"/>
      <c r="M27" s="236"/>
      <c r="N27" s="633">
        <v>100</v>
      </c>
      <c r="O27" s="661"/>
      <c r="P27" s="661"/>
      <c r="Q27" s="182"/>
    </row>
    <row r="28" spans="1:21" s="17" customFormat="1" ht="7.5" customHeight="1">
      <c r="A28" s="188"/>
      <c r="B28" s="188"/>
      <c r="C28" s="188"/>
      <c r="D28" s="188"/>
      <c r="E28" s="188"/>
      <c r="F28" s="189"/>
      <c r="G28" s="190"/>
      <c r="H28" s="190"/>
      <c r="I28" s="15"/>
      <c r="J28" s="229"/>
      <c r="K28" s="239"/>
      <c r="L28" s="239"/>
      <c r="M28" s="239"/>
      <c r="N28" s="229"/>
      <c r="O28" s="239"/>
      <c r="P28" s="239"/>
      <c r="Q28" s="15"/>
      <c r="U28" s="143"/>
    </row>
    <row r="29" spans="1:17" s="17" customFormat="1" ht="21.75" customHeight="1">
      <c r="A29" s="666" t="s">
        <v>284</v>
      </c>
      <c r="B29" s="666"/>
      <c r="C29" s="666"/>
      <c r="D29" s="666"/>
      <c r="E29" s="667"/>
      <c r="F29" s="668">
        <f>SUM(F30:H32)</f>
        <v>1053</v>
      </c>
      <c r="G29" s="669"/>
      <c r="H29" s="669"/>
      <c r="I29" s="15"/>
      <c r="J29" s="670">
        <f>SUM(J30:L32)</f>
        <v>11.932011331444759</v>
      </c>
      <c r="K29" s="671"/>
      <c r="L29" s="671"/>
      <c r="M29" s="239"/>
      <c r="N29" s="670">
        <f>SUM(N30:P32)</f>
        <v>100</v>
      </c>
      <c r="O29" s="671"/>
      <c r="P29" s="671"/>
      <c r="Q29" s="279"/>
    </row>
    <row r="30" spans="1:17" s="17" customFormat="1" ht="21.75" customHeight="1">
      <c r="A30" s="219"/>
      <c r="B30" s="662" t="s">
        <v>222</v>
      </c>
      <c r="C30" s="662"/>
      <c r="D30" s="662"/>
      <c r="E30" s="663"/>
      <c r="F30" s="672">
        <v>616</v>
      </c>
      <c r="G30" s="673"/>
      <c r="H30" s="673"/>
      <c r="I30" s="15"/>
      <c r="J30" s="670">
        <f>F30/$C$10*100</f>
        <v>6.980169971671388</v>
      </c>
      <c r="K30" s="670"/>
      <c r="L30" s="670"/>
      <c r="M30" s="239"/>
      <c r="N30" s="670">
        <f>F30/$F$29*100</f>
        <v>58.49952516619184</v>
      </c>
      <c r="O30" s="670"/>
      <c r="P30" s="670"/>
      <c r="Q30" s="279"/>
    </row>
    <row r="31" spans="1:17" s="17" customFormat="1" ht="21.75" customHeight="1">
      <c r="A31" s="219"/>
      <c r="B31" s="662" t="s">
        <v>223</v>
      </c>
      <c r="C31" s="662"/>
      <c r="D31" s="662"/>
      <c r="E31" s="663"/>
      <c r="F31" s="672">
        <v>409</v>
      </c>
      <c r="G31" s="673"/>
      <c r="H31" s="673"/>
      <c r="I31" s="15"/>
      <c r="J31" s="670">
        <f>F31/$C$10*100</f>
        <v>4.63456090651558</v>
      </c>
      <c r="K31" s="670"/>
      <c r="L31" s="670"/>
      <c r="M31" s="239"/>
      <c r="N31" s="670">
        <f>F31/$F$29*100</f>
        <v>38.84140550807217</v>
      </c>
      <c r="O31" s="670"/>
      <c r="P31" s="670"/>
      <c r="Q31" s="279"/>
    </row>
    <row r="32" spans="1:17" s="17" customFormat="1" ht="21.75" customHeight="1" thickBot="1">
      <c r="A32" s="220"/>
      <c r="B32" s="664" t="s">
        <v>224</v>
      </c>
      <c r="C32" s="664"/>
      <c r="D32" s="664"/>
      <c r="E32" s="665"/>
      <c r="F32" s="675">
        <v>28</v>
      </c>
      <c r="G32" s="676"/>
      <c r="H32" s="676"/>
      <c r="I32" s="267"/>
      <c r="J32" s="674">
        <f>F32/$C$10*100</f>
        <v>0.31728045325779036</v>
      </c>
      <c r="K32" s="674"/>
      <c r="L32" s="674"/>
      <c r="M32" s="282"/>
      <c r="N32" s="674">
        <f>F32/$F$29*100</f>
        <v>2.6590693257359925</v>
      </c>
      <c r="O32" s="674"/>
      <c r="P32" s="674"/>
      <c r="Q32" s="280"/>
    </row>
    <row r="33" s="17" customFormat="1" ht="18" customHeight="1" thickTop="1"/>
    <row r="34" s="17" customFormat="1" ht="13.5"/>
  </sheetData>
  <sheetProtection/>
  <mergeCells count="108">
    <mergeCell ref="N32:P32"/>
    <mergeCell ref="F31:H31"/>
    <mergeCell ref="J31:L31"/>
    <mergeCell ref="N31:P31"/>
    <mergeCell ref="F32:H32"/>
    <mergeCell ref="J32:L32"/>
    <mergeCell ref="B31:E31"/>
    <mergeCell ref="B32:E32"/>
    <mergeCell ref="A29:E29"/>
    <mergeCell ref="F29:H29"/>
    <mergeCell ref="J29:L29"/>
    <mergeCell ref="N29:P29"/>
    <mergeCell ref="F30:H30"/>
    <mergeCell ref="J30:L30"/>
    <mergeCell ref="N30:P30"/>
    <mergeCell ref="B30:E30"/>
    <mergeCell ref="A26:E26"/>
    <mergeCell ref="F26:H26"/>
    <mergeCell ref="J26:L26"/>
    <mergeCell ref="N26:P26"/>
    <mergeCell ref="A27:E27"/>
    <mergeCell ref="F27:H27"/>
    <mergeCell ref="J27:L27"/>
    <mergeCell ref="N27:P27"/>
    <mergeCell ref="O18:P18"/>
    <mergeCell ref="O24:Q24"/>
    <mergeCell ref="A25:E25"/>
    <mergeCell ref="F25:I25"/>
    <mergeCell ref="J25:M25"/>
    <mergeCell ref="N25:Q25"/>
    <mergeCell ref="A18:B18"/>
    <mergeCell ref="C18:D18"/>
    <mergeCell ref="E18:F18"/>
    <mergeCell ref="G18:H18"/>
    <mergeCell ref="I18:J18"/>
    <mergeCell ref="L18:M18"/>
    <mergeCell ref="O16:P16"/>
    <mergeCell ref="A17:B17"/>
    <mergeCell ref="C17:D17"/>
    <mergeCell ref="E17:F17"/>
    <mergeCell ref="G17:H17"/>
    <mergeCell ref="I17:J17"/>
    <mergeCell ref="L17:M17"/>
    <mergeCell ref="O17:P17"/>
    <mergeCell ref="A13:B13"/>
    <mergeCell ref="O14:P14"/>
    <mergeCell ref="A16:B16"/>
    <mergeCell ref="C16:D16"/>
    <mergeCell ref="E16:F16"/>
    <mergeCell ref="G16:H16"/>
    <mergeCell ref="I16:J16"/>
    <mergeCell ref="L16:M16"/>
    <mergeCell ref="G15:H15"/>
    <mergeCell ref="I15:J15"/>
    <mergeCell ref="O12:P12"/>
    <mergeCell ref="A10:B10"/>
    <mergeCell ref="C10:D10"/>
    <mergeCell ref="O13:P13"/>
    <mergeCell ref="A14:B14"/>
    <mergeCell ref="C13:D13"/>
    <mergeCell ref="E13:F13"/>
    <mergeCell ref="G13:H13"/>
    <mergeCell ref="I13:J13"/>
    <mergeCell ref="L13:M13"/>
    <mergeCell ref="A12:B12"/>
    <mergeCell ref="C12:D12"/>
    <mergeCell ref="E12:F12"/>
    <mergeCell ref="G12:H12"/>
    <mergeCell ref="I12:J12"/>
    <mergeCell ref="L12:M12"/>
    <mergeCell ref="E10:F10"/>
    <mergeCell ref="G10:H10"/>
    <mergeCell ref="I10:J10"/>
    <mergeCell ref="L10:M10"/>
    <mergeCell ref="O7:P7"/>
    <mergeCell ref="O8:P8"/>
    <mergeCell ref="O10:P10"/>
    <mergeCell ref="A8:B8"/>
    <mergeCell ref="C8:D8"/>
    <mergeCell ref="E8:F8"/>
    <mergeCell ref="G8:H8"/>
    <mergeCell ref="I8:J8"/>
    <mergeCell ref="L8:M8"/>
    <mergeCell ref="A7:B7"/>
    <mergeCell ref="C7:D7"/>
    <mergeCell ref="E7:F7"/>
    <mergeCell ref="G7:H7"/>
    <mergeCell ref="I7:J7"/>
    <mergeCell ref="L7:M7"/>
    <mergeCell ref="A5:B6"/>
    <mergeCell ref="C5:H5"/>
    <mergeCell ref="I5:Q5"/>
    <mergeCell ref="C6:D6"/>
    <mergeCell ref="E6:F6"/>
    <mergeCell ref="G6:H6"/>
    <mergeCell ref="I6:K6"/>
    <mergeCell ref="L6:N6"/>
    <mergeCell ref="O6:Q6"/>
    <mergeCell ref="L15:M15"/>
    <mergeCell ref="O15:P15"/>
    <mergeCell ref="A15:B15"/>
    <mergeCell ref="C14:D14"/>
    <mergeCell ref="E14:F14"/>
    <mergeCell ref="G14:H14"/>
    <mergeCell ref="I14:J14"/>
    <mergeCell ref="L14:M14"/>
    <mergeCell ref="C15:D15"/>
    <mergeCell ref="E15:F1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04997999966144562"/>
    <pageSetUpPr fitToPage="1"/>
  </sheetPr>
  <dimension ref="A1:R44"/>
  <sheetViews>
    <sheetView workbookViewId="0" topLeftCell="A1">
      <selection activeCell="A1" sqref="A1"/>
    </sheetView>
  </sheetViews>
  <sheetFormatPr defaultColWidth="9.00390625" defaultRowHeight="13.5"/>
  <cols>
    <col min="1" max="1" width="10.50390625" style="18" customWidth="1"/>
    <col min="2" max="2" width="3.75390625" style="18" customWidth="1"/>
    <col min="3" max="3" width="12.50390625" style="18" customWidth="1"/>
    <col min="4" max="8" width="13.00390625" style="18" customWidth="1"/>
    <col min="9" max="16384" width="9.00390625" style="18" customWidth="1"/>
  </cols>
  <sheetData>
    <row r="1" spans="1:8" s="17" customFormat="1" ht="22.5" customHeight="1">
      <c r="A1" s="111" t="s">
        <v>45</v>
      </c>
      <c r="B1" s="112"/>
      <c r="C1" s="113"/>
      <c r="D1" s="114"/>
      <c r="E1" s="113"/>
      <c r="F1" s="115"/>
      <c r="G1" s="54"/>
      <c r="H1" s="18"/>
    </row>
    <row r="2" spans="1:8" s="17" customFormat="1" ht="6" customHeight="1" thickBot="1">
      <c r="A2" s="116"/>
      <c r="B2" s="116"/>
      <c r="C2" s="18"/>
      <c r="D2" s="18"/>
      <c r="E2" s="116"/>
      <c r="F2" s="116"/>
      <c r="G2" s="706"/>
      <c r="H2" s="706"/>
    </row>
    <row r="3" spans="1:8" s="17" customFormat="1" ht="20.25" customHeight="1" thickTop="1">
      <c r="A3" s="707" t="s">
        <v>13</v>
      </c>
      <c r="B3" s="707"/>
      <c r="C3" s="707"/>
      <c r="D3" s="708"/>
      <c r="E3" s="649" t="s">
        <v>16</v>
      </c>
      <c r="F3" s="619"/>
      <c r="G3" s="649" t="s">
        <v>17</v>
      </c>
      <c r="H3" s="648"/>
    </row>
    <row r="4" spans="1:8" s="17" customFormat="1" ht="21.75" customHeight="1">
      <c r="A4" s="709" t="s">
        <v>254</v>
      </c>
      <c r="B4" s="709"/>
      <c r="C4" s="709"/>
      <c r="D4" s="710"/>
      <c r="E4" s="696" t="s">
        <v>244</v>
      </c>
      <c r="F4" s="697"/>
      <c r="G4" s="689">
        <v>11323211913</v>
      </c>
      <c r="H4" s="690"/>
    </row>
    <row r="5" spans="1:8" s="17" customFormat="1" ht="21.75" customHeight="1">
      <c r="A5" s="709" t="s">
        <v>283</v>
      </c>
      <c r="B5" s="709"/>
      <c r="C5" s="709"/>
      <c r="D5" s="710"/>
      <c r="E5" s="689">
        <v>231075</v>
      </c>
      <c r="F5" s="698"/>
      <c r="G5" s="689">
        <v>11891682051</v>
      </c>
      <c r="H5" s="690"/>
    </row>
    <row r="6" spans="1:8" s="17" customFormat="1" ht="21.75" customHeight="1">
      <c r="A6" s="716" t="s">
        <v>284</v>
      </c>
      <c r="B6" s="716"/>
      <c r="C6" s="716"/>
      <c r="D6" s="717"/>
      <c r="E6" s="611">
        <f>SUM(E7:F13)</f>
        <v>405303</v>
      </c>
      <c r="F6" s="677"/>
      <c r="G6" s="714">
        <f>SUM(G15:H18)</f>
        <v>16918005880</v>
      </c>
      <c r="H6" s="715"/>
    </row>
    <row r="7" spans="1:8" s="17" customFormat="1" ht="21.75" customHeight="1">
      <c r="A7" s="711" t="s">
        <v>245</v>
      </c>
      <c r="B7" s="678" t="s">
        <v>150</v>
      </c>
      <c r="C7" s="678"/>
      <c r="D7" s="679"/>
      <c r="E7" s="611">
        <f>227065+46118</f>
        <v>273183</v>
      </c>
      <c r="F7" s="612"/>
      <c r="G7" s="611">
        <f>7105062300+2478895467</f>
        <v>9583957767</v>
      </c>
      <c r="H7" s="612"/>
    </row>
    <row r="8" spans="1:8" s="17" customFormat="1" ht="21.75" customHeight="1">
      <c r="A8" s="712"/>
      <c r="B8" s="680" t="s">
        <v>151</v>
      </c>
      <c r="C8" s="680"/>
      <c r="D8" s="681"/>
      <c r="E8" s="611">
        <v>7364</v>
      </c>
      <c r="F8" s="612"/>
      <c r="G8" s="611">
        <v>451779975</v>
      </c>
      <c r="H8" s="612"/>
    </row>
    <row r="9" spans="1:8" s="17" customFormat="1" ht="21.75" customHeight="1">
      <c r="A9" s="712"/>
      <c r="B9" s="680" t="s">
        <v>168</v>
      </c>
      <c r="C9" s="680"/>
      <c r="D9" s="681"/>
      <c r="E9" s="611">
        <v>36474</v>
      </c>
      <c r="F9" s="612"/>
      <c r="G9" s="611">
        <v>478572898</v>
      </c>
      <c r="H9" s="612"/>
    </row>
    <row r="10" spans="1:8" s="17" customFormat="1" ht="21.75" customHeight="1">
      <c r="A10" s="712"/>
      <c r="B10" s="680" t="s">
        <v>169</v>
      </c>
      <c r="C10" s="680"/>
      <c r="D10" s="681"/>
      <c r="E10" s="611">
        <v>6594</v>
      </c>
      <c r="F10" s="612"/>
      <c r="G10" s="611">
        <v>1078912084</v>
      </c>
      <c r="H10" s="612"/>
    </row>
    <row r="11" spans="1:8" s="17" customFormat="1" ht="21.75" customHeight="1">
      <c r="A11" s="712"/>
      <c r="B11" s="680" t="s">
        <v>170</v>
      </c>
      <c r="C11" s="680"/>
      <c r="D11" s="681"/>
      <c r="E11" s="611">
        <v>63419</v>
      </c>
      <c r="F11" s="612"/>
      <c r="G11" s="611">
        <v>659344392</v>
      </c>
      <c r="H11" s="612"/>
    </row>
    <row r="12" spans="1:8" s="17" customFormat="1" ht="21.75" customHeight="1">
      <c r="A12" s="712"/>
      <c r="B12" s="680" t="s">
        <v>171</v>
      </c>
      <c r="C12" s="680"/>
      <c r="D12" s="681"/>
      <c r="E12" s="611">
        <v>5553</v>
      </c>
      <c r="F12" s="677"/>
      <c r="G12" s="611">
        <v>1193612226</v>
      </c>
      <c r="H12" s="612"/>
    </row>
    <row r="13" spans="1:8" s="17" customFormat="1" ht="21.75" customHeight="1">
      <c r="A13" s="712"/>
      <c r="B13" s="680" t="s">
        <v>172</v>
      </c>
      <c r="C13" s="680"/>
      <c r="D13" s="681"/>
      <c r="E13" s="611">
        <v>12716</v>
      </c>
      <c r="F13" s="677"/>
      <c r="G13" s="611">
        <v>3282337808</v>
      </c>
      <c r="H13" s="612"/>
    </row>
    <row r="14" spans="1:8" s="17" customFormat="1" ht="21.75" customHeight="1">
      <c r="A14" s="712"/>
      <c r="B14" s="680" t="s">
        <v>197</v>
      </c>
      <c r="C14" s="680"/>
      <c r="D14" s="681"/>
      <c r="E14" s="682">
        <f>9506+5985</f>
        <v>15491</v>
      </c>
      <c r="F14" s="683"/>
      <c r="G14" s="682">
        <f>218299107+119768820</f>
        <v>338067927</v>
      </c>
      <c r="H14" s="688"/>
    </row>
    <row r="15" spans="1:8" s="17" customFormat="1" ht="20.25" customHeight="1">
      <c r="A15" s="713"/>
      <c r="B15" s="684" t="s">
        <v>173</v>
      </c>
      <c r="C15" s="684"/>
      <c r="D15" s="685"/>
      <c r="E15" s="682">
        <f>SUM(E7:F13)</f>
        <v>405303</v>
      </c>
      <c r="F15" s="683"/>
      <c r="G15" s="682">
        <f>SUM(G7:H13)</f>
        <v>16728517150</v>
      </c>
      <c r="H15" s="688"/>
    </row>
    <row r="16" spans="1:8" s="17" customFormat="1" ht="20.25" customHeight="1">
      <c r="A16" s="680" t="s">
        <v>152</v>
      </c>
      <c r="B16" s="680"/>
      <c r="C16" s="680"/>
      <c r="D16" s="681"/>
      <c r="E16" s="682">
        <v>13201</v>
      </c>
      <c r="F16" s="683"/>
      <c r="G16" s="682">
        <v>142048115</v>
      </c>
      <c r="H16" s="688"/>
    </row>
    <row r="17" spans="1:8" s="17" customFormat="1" ht="20.25" customHeight="1">
      <c r="A17" s="694" t="s">
        <v>188</v>
      </c>
      <c r="B17" s="694"/>
      <c r="C17" s="694"/>
      <c r="D17" s="695"/>
      <c r="E17" s="682">
        <v>1227</v>
      </c>
      <c r="F17" s="683"/>
      <c r="G17" s="682">
        <v>38584607</v>
      </c>
      <c r="H17" s="688"/>
    </row>
    <row r="18" spans="1:8" s="17" customFormat="1" ht="19.5" customHeight="1" thickBot="1">
      <c r="A18" s="704" t="s">
        <v>153</v>
      </c>
      <c r="B18" s="704"/>
      <c r="C18" s="704"/>
      <c r="D18" s="705"/>
      <c r="E18" s="686">
        <v>242264</v>
      </c>
      <c r="F18" s="687"/>
      <c r="G18" s="686">
        <v>8856008</v>
      </c>
      <c r="H18" s="693"/>
    </row>
    <row r="19" spans="1:18" s="11" customFormat="1" ht="18" customHeight="1" thickTop="1">
      <c r="A19" s="27" t="s">
        <v>271</v>
      </c>
      <c r="B19" s="15"/>
      <c r="C19" s="15"/>
      <c r="D19" s="15"/>
      <c r="E19" s="15"/>
      <c r="F19" s="15"/>
      <c r="G19" s="15"/>
      <c r="H19" s="15"/>
      <c r="I19" s="15"/>
      <c r="J19" s="15"/>
      <c r="K19" s="15"/>
      <c r="L19" s="15"/>
      <c r="M19" s="15"/>
      <c r="N19" s="15"/>
      <c r="O19" s="15"/>
      <c r="P19" s="14"/>
      <c r="Q19" s="14"/>
      <c r="R19" s="14"/>
    </row>
    <row r="20" spans="1:18" s="11" customFormat="1" ht="18" customHeight="1">
      <c r="A20" s="27" t="s">
        <v>294</v>
      </c>
      <c r="B20" s="15"/>
      <c r="C20" s="15"/>
      <c r="D20" s="15"/>
      <c r="E20" s="15"/>
      <c r="F20" s="15"/>
      <c r="G20" s="15"/>
      <c r="H20" s="15"/>
      <c r="I20" s="15"/>
      <c r="J20" s="15"/>
      <c r="K20" s="15"/>
      <c r="L20" s="15"/>
      <c r="M20" s="15"/>
      <c r="N20" s="15"/>
      <c r="O20" s="15"/>
      <c r="P20" s="14"/>
      <c r="Q20" s="14"/>
      <c r="R20" s="14"/>
    </row>
    <row r="21" spans="1:18" s="11" customFormat="1" ht="17.25" customHeight="1">
      <c r="A21" s="12"/>
      <c r="B21" s="15"/>
      <c r="C21" s="15"/>
      <c r="D21" s="15"/>
      <c r="E21" s="15"/>
      <c r="F21" s="15"/>
      <c r="G21" s="15"/>
      <c r="H21" s="15"/>
      <c r="I21" s="15"/>
      <c r="J21" s="15"/>
      <c r="K21" s="15"/>
      <c r="L21" s="15"/>
      <c r="M21" s="15"/>
      <c r="N21" s="15"/>
      <c r="O21" s="15"/>
      <c r="P21" s="14"/>
      <c r="Q21" s="14"/>
      <c r="R21" s="14"/>
    </row>
    <row r="22" spans="1:8" s="85" customFormat="1" ht="22.5" customHeight="1">
      <c r="A22" s="117" t="s">
        <v>46</v>
      </c>
      <c r="B22" s="118"/>
      <c r="C22" s="118"/>
      <c r="D22" s="118"/>
      <c r="E22" s="118"/>
      <c r="F22" s="118"/>
      <c r="G22" s="118"/>
      <c r="H22" s="118"/>
    </row>
    <row r="23" spans="1:8" ht="6.75" customHeight="1" thickBot="1">
      <c r="A23" s="119"/>
      <c r="B23" s="120"/>
      <c r="C23" s="120"/>
      <c r="D23" s="120"/>
      <c r="E23" s="120"/>
      <c r="F23" s="120"/>
      <c r="G23" s="121"/>
      <c r="H23" s="121"/>
    </row>
    <row r="24" spans="1:8" s="87" customFormat="1" ht="20.25" customHeight="1" thickTop="1">
      <c r="A24" s="691" t="s">
        <v>13</v>
      </c>
      <c r="B24" s="691"/>
      <c r="C24" s="692"/>
      <c r="D24" s="175" t="s">
        <v>246</v>
      </c>
      <c r="E24" s="175" t="s">
        <v>79</v>
      </c>
      <c r="F24" s="175" t="s">
        <v>80</v>
      </c>
      <c r="G24" s="175" t="s">
        <v>247</v>
      </c>
      <c r="H24" s="162" t="s">
        <v>81</v>
      </c>
    </row>
    <row r="25" spans="1:8" s="87" customFormat="1" ht="21.75" customHeight="1">
      <c r="A25" s="720" t="s">
        <v>228</v>
      </c>
      <c r="B25" s="699" t="s">
        <v>154</v>
      </c>
      <c r="C25" s="176" t="s">
        <v>155</v>
      </c>
      <c r="D25" s="177">
        <v>2557401312</v>
      </c>
      <c r="E25" s="177">
        <v>2557401312</v>
      </c>
      <c r="F25" s="240">
        <f aca="true" t="shared" si="0" ref="F25:F34">(E25/D25)*100</f>
        <v>100</v>
      </c>
      <c r="G25" s="178" t="s">
        <v>109</v>
      </c>
      <c r="H25" s="178" t="s">
        <v>230</v>
      </c>
    </row>
    <row r="26" spans="1:8" s="87" customFormat="1" ht="21.75" customHeight="1">
      <c r="A26" s="721"/>
      <c r="B26" s="700"/>
      <c r="C26" s="176" t="s">
        <v>156</v>
      </c>
      <c r="D26" s="177">
        <v>315809219</v>
      </c>
      <c r="E26" s="177">
        <v>281967568</v>
      </c>
      <c r="F26" s="240">
        <f t="shared" si="0"/>
        <v>89.28414721167466</v>
      </c>
      <c r="G26" s="178" t="s">
        <v>109</v>
      </c>
      <c r="H26" s="177">
        <v>33841651</v>
      </c>
    </row>
    <row r="27" spans="1:8" s="87" customFormat="1" ht="21.75" customHeight="1">
      <c r="A27" s="721"/>
      <c r="B27" s="701"/>
      <c r="C27" s="176" t="s">
        <v>157</v>
      </c>
      <c r="D27" s="177">
        <f>SUM(D25+D26)</f>
        <v>2873210531</v>
      </c>
      <c r="E27" s="177">
        <f>SUM(E25+E26)</f>
        <v>2839368880</v>
      </c>
      <c r="F27" s="240">
        <f t="shared" si="0"/>
        <v>98.82216598349228</v>
      </c>
      <c r="G27" s="178" t="s">
        <v>109</v>
      </c>
      <c r="H27" s="177">
        <f>SUM(H25:H26)</f>
        <v>33841651</v>
      </c>
    </row>
    <row r="28" spans="1:8" s="87" customFormat="1" ht="21.75" customHeight="1">
      <c r="A28" s="721"/>
      <c r="B28" s="702" t="s">
        <v>158</v>
      </c>
      <c r="C28" s="703"/>
      <c r="D28" s="180">
        <v>57681789</v>
      </c>
      <c r="E28" s="164">
        <v>4460311</v>
      </c>
      <c r="F28" s="242">
        <f t="shared" si="0"/>
        <v>7.732615574735381</v>
      </c>
      <c r="G28" s="164">
        <v>21873166</v>
      </c>
      <c r="H28" s="164">
        <v>31348312</v>
      </c>
    </row>
    <row r="29" spans="1:8" s="87" customFormat="1" ht="21.75" customHeight="1">
      <c r="A29" s="692"/>
      <c r="B29" s="722" t="s">
        <v>101</v>
      </c>
      <c r="C29" s="723"/>
      <c r="D29" s="164">
        <f>SUM(D27+D28)</f>
        <v>2930892320</v>
      </c>
      <c r="E29" s="164">
        <f>SUM(E27+E28)</f>
        <v>2843829191</v>
      </c>
      <c r="F29" s="242">
        <f t="shared" si="0"/>
        <v>97.02946681439325</v>
      </c>
      <c r="G29" s="164">
        <f>SUM(G27:G28)</f>
        <v>21873166</v>
      </c>
      <c r="H29" s="164">
        <f>SUM(H27+H28)</f>
        <v>65189963</v>
      </c>
    </row>
    <row r="30" spans="1:8" s="85" customFormat="1" ht="21.75" customHeight="1">
      <c r="A30" s="720" t="s">
        <v>260</v>
      </c>
      <c r="B30" s="699" t="s">
        <v>154</v>
      </c>
      <c r="C30" s="176" t="s">
        <v>155</v>
      </c>
      <c r="D30" s="247">
        <v>2671120752</v>
      </c>
      <c r="E30" s="248">
        <v>2671120752</v>
      </c>
      <c r="F30" s="249">
        <f t="shared" si="0"/>
        <v>100</v>
      </c>
      <c r="G30" s="250" t="s">
        <v>244</v>
      </c>
      <c r="H30" s="250" t="s">
        <v>244</v>
      </c>
    </row>
    <row r="31" spans="1:8" s="85" customFormat="1" ht="21.75" customHeight="1">
      <c r="A31" s="721"/>
      <c r="B31" s="700"/>
      <c r="C31" s="176" t="s">
        <v>156</v>
      </c>
      <c r="D31" s="180">
        <v>319470396</v>
      </c>
      <c r="E31" s="164">
        <v>287304182</v>
      </c>
      <c r="F31" s="242">
        <f t="shared" si="0"/>
        <v>89.93139445696872</v>
      </c>
      <c r="G31" s="251" t="s">
        <v>244</v>
      </c>
      <c r="H31" s="164">
        <v>32166214</v>
      </c>
    </row>
    <row r="32" spans="1:8" s="85" customFormat="1" ht="21.75" customHeight="1">
      <c r="A32" s="721"/>
      <c r="B32" s="701"/>
      <c r="C32" s="176" t="s">
        <v>157</v>
      </c>
      <c r="D32" s="180">
        <f>SUM(D30:D31)</f>
        <v>2990591148</v>
      </c>
      <c r="E32" s="164">
        <f>SUM(E30:E31)</f>
        <v>2958424934</v>
      </c>
      <c r="F32" s="242">
        <f t="shared" si="0"/>
        <v>98.92441954088203</v>
      </c>
      <c r="G32" s="251" t="s">
        <v>244</v>
      </c>
      <c r="H32" s="164">
        <f>SUM(H30:H31)</f>
        <v>32166214</v>
      </c>
    </row>
    <row r="33" spans="1:8" s="85" customFormat="1" ht="21.75" customHeight="1">
      <c r="A33" s="721"/>
      <c r="B33" s="702" t="s">
        <v>158</v>
      </c>
      <c r="C33" s="703"/>
      <c r="D33" s="180">
        <v>65189963</v>
      </c>
      <c r="E33" s="164">
        <v>6110900</v>
      </c>
      <c r="F33" s="242">
        <f t="shared" si="0"/>
        <v>9.373989060248432</v>
      </c>
      <c r="G33" s="164">
        <v>26515316</v>
      </c>
      <c r="H33" s="164">
        <v>32563747</v>
      </c>
    </row>
    <row r="34" spans="1:8" s="85" customFormat="1" ht="21.75" customHeight="1">
      <c r="A34" s="692"/>
      <c r="B34" s="722" t="s">
        <v>101</v>
      </c>
      <c r="C34" s="723"/>
      <c r="D34" s="181">
        <f>SUM(D32:D33)</f>
        <v>3055781111</v>
      </c>
      <c r="E34" s="179">
        <f>SUM(E32:E33)</f>
        <v>2964535834</v>
      </c>
      <c r="F34" s="241">
        <f t="shared" si="0"/>
        <v>97.0140113546896</v>
      </c>
      <c r="G34" s="179">
        <f>SUM(G30:G33)</f>
        <v>26515316</v>
      </c>
      <c r="H34" s="179">
        <f>SUM(H32:H33)</f>
        <v>64729961</v>
      </c>
    </row>
    <row r="35" spans="1:8" s="85" customFormat="1" ht="21.75" customHeight="1">
      <c r="A35" s="724" t="s">
        <v>291</v>
      </c>
      <c r="B35" s="727" t="s">
        <v>154</v>
      </c>
      <c r="C35" s="221" t="s">
        <v>155</v>
      </c>
      <c r="D35" s="296">
        <v>2942744590</v>
      </c>
      <c r="E35" s="297">
        <v>2942744590</v>
      </c>
      <c r="F35" s="298">
        <v>100</v>
      </c>
      <c r="G35" s="299" t="s">
        <v>109</v>
      </c>
      <c r="H35" s="299">
        <v>0</v>
      </c>
    </row>
    <row r="36" spans="1:8" s="85" customFormat="1" ht="21.75" customHeight="1">
      <c r="A36" s="725"/>
      <c r="B36" s="728"/>
      <c r="C36" s="221" t="s">
        <v>156</v>
      </c>
      <c r="D36" s="296">
        <v>314499932</v>
      </c>
      <c r="E36" s="297">
        <v>283401334</v>
      </c>
      <c r="F36" s="298">
        <v>90.11</v>
      </c>
      <c r="G36" s="299" t="s">
        <v>109</v>
      </c>
      <c r="H36" s="297">
        <v>31098598</v>
      </c>
    </row>
    <row r="37" spans="1:8" s="85" customFormat="1" ht="21.75" customHeight="1">
      <c r="A37" s="725"/>
      <c r="B37" s="729"/>
      <c r="C37" s="221" t="s">
        <v>157</v>
      </c>
      <c r="D37" s="296">
        <f>SUM(D35:D36)</f>
        <v>3257244522</v>
      </c>
      <c r="E37" s="297">
        <f>SUM(E35:E36)</f>
        <v>3226145924</v>
      </c>
      <c r="F37" s="298">
        <f>(E37/D37)*100</f>
        <v>99.04524828302098</v>
      </c>
      <c r="G37" s="299" t="s">
        <v>288</v>
      </c>
      <c r="H37" s="297">
        <f>SUM(H35:H36)</f>
        <v>31098598</v>
      </c>
    </row>
    <row r="38" spans="1:8" s="85" customFormat="1" ht="21.75" customHeight="1">
      <c r="A38" s="725"/>
      <c r="B38" s="730" t="s">
        <v>158</v>
      </c>
      <c r="C38" s="731"/>
      <c r="D38" s="296">
        <v>66084283</v>
      </c>
      <c r="E38" s="297">
        <v>6151598</v>
      </c>
      <c r="F38" s="298">
        <v>9.31</v>
      </c>
      <c r="G38" s="297">
        <v>27795157</v>
      </c>
      <c r="H38" s="297">
        <v>32137528</v>
      </c>
    </row>
    <row r="39" spans="1:8" s="85" customFormat="1" ht="21.75" customHeight="1" thickBot="1">
      <c r="A39" s="726"/>
      <c r="B39" s="732" t="s">
        <v>101</v>
      </c>
      <c r="C39" s="733"/>
      <c r="D39" s="300">
        <f>SUM(D37:D38)</f>
        <v>3323328805</v>
      </c>
      <c r="E39" s="301">
        <f>SUM(E37:E38)</f>
        <v>3232297522</v>
      </c>
      <c r="F39" s="302">
        <f>(E39/D39)*100</f>
        <v>97.2608403097809</v>
      </c>
      <c r="G39" s="301">
        <f>SUM(G35:G38)</f>
        <v>27795157</v>
      </c>
      <c r="H39" s="301">
        <f>SUM(H37:H38)</f>
        <v>63236126</v>
      </c>
    </row>
    <row r="40" spans="1:3" ht="18" customHeight="1" thickTop="1">
      <c r="A40" s="718" t="s">
        <v>175</v>
      </c>
      <c r="B40" s="719"/>
      <c r="C40" s="719"/>
    </row>
    <row r="44" ht="13.5">
      <c r="J44" s="19"/>
    </row>
  </sheetData>
  <sheetProtection/>
  <mergeCells count="64">
    <mergeCell ref="A40:C40"/>
    <mergeCell ref="A25:A29"/>
    <mergeCell ref="A30:A34"/>
    <mergeCell ref="B29:C29"/>
    <mergeCell ref="B25:B27"/>
    <mergeCell ref="A35:A39"/>
    <mergeCell ref="B35:B37"/>
    <mergeCell ref="B38:C38"/>
    <mergeCell ref="B39:C39"/>
    <mergeCell ref="B34:C34"/>
    <mergeCell ref="G6:H6"/>
    <mergeCell ref="A6:D6"/>
    <mergeCell ref="B12:D12"/>
    <mergeCell ref="B28:C28"/>
    <mergeCell ref="A16:D16"/>
    <mergeCell ref="E10:F10"/>
    <mergeCell ref="G7:H7"/>
    <mergeCell ref="E7:F7"/>
    <mergeCell ref="E17:F17"/>
    <mergeCell ref="G17:H17"/>
    <mergeCell ref="B30:B32"/>
    <mergeCell ref="B33:C33"/>
    <mergeCell ref="A18:D18"/>
    <mergeCell ref="G2:H2"/>
    <mergeCell ref="A3:D3"/>
    <mergeCell ref="G9:H9"/>
    <mergeCell ref="A4:D4"/>
    <mergeCell ref="A7:A15"/>
    <mergeCell ref="G13:H13"/>
    <mergeCell ref="A5:D5"/>
    <mergeCell ref="G3:H3"/>
    <mergeCell ref="G15:H15"/>
    <mergeCell ref="G10:H10"/>
    <mergeCell ref="G16:H16"/>
    <mergeCell ref="E15:F15"/>
    <mergeCell ref="E16:F16"/>
    <mergeCell ref="E3:F3"/>
    <mergeCell ref="E4:F4"/>
    <mergeCell ref="E5:F5"/>
    <mergeCell ref="E6:F6"/>
    <mergeCell ref="G4:H4"/>
    <mergeCell ref="E8:F8"/>
    <mergeCell ref="G5:H5"/>
    <mergeCell ref="E9:F9"/>
    <mergeCell ref="A24:C24"/>
    <mergeCell ref="B8:D8"/>
    <mergeCell ref="B9:D9"/>
    <mergeCell ref="G18:H18"/>
    <mergeCell ref="A17:D17"/>
    <mergeCell ref="G12:H12"/>
    <mergeCell ref="B15:D15"/>
    <mergeCell ref="B10:D10"/>
    <mergeCell ref="E18:F18"/>
    <mergeCell ref="G14:H14"/>
    <mergeCell ref="G11:H11"/>
    <mergeCell ref="E12:F12"/>
    <mergeCell ref="G8:H8"/>
    <mergeCell ref="E13:F13"/>
    <mergeCell ref="B7:D7"/>
    <mergeCell ref="B14:D14"/>
    <mergeCell ref="B11:D11"/>
    <mergeCell ref="B13:D13"/>
    <mergeCell ref="E11:F11"/>
    <mergeCell ref="E14:F14"/>
  </mergeCells>
  <printOptions/>
  <pageMargins left="0.5905511811023623" right="0.5905511811023623" top="0.8661417322834646" bottom="0.7086614173228347" header="0.3937007874015748" footer="0.4724409448818898"/>
  <pageSetup fitToWidth="0" fitToHeight="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渡辺　麻衣</cp:lastModifiedBy>
  <cp:lastPrinted>2017-04-18T03:27:48Z</cp:lastPrinted>
  <dcterms:created xsi:type="dcterms:W3CDTF">2000-02-22T23:43:32Z</dcterms:created>
  <dcterms:modified xsi:type="dcterms:W3CDTF">2017-04-24T01:26:23Z</dcterms:modified>
  <cp:category/>
  <cp:version/>
  <cp:contentType/>
  <cp:contentStatus/>
</cp:coreProperties>
</file>